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Z:\NATALIA\CONSOLIDADOS REM 2018\SERIE A\"/>
    </mc:Choice>
  </mc:AlternateContent>
  <xr:revisionPtr revIDLastSave="0" documentId="13_ncr:1_{746E7B4E-FCF6-4BD5-B632-AD62FD34A3DC}" xr6:coauthVersionLast="36" xr6:coauthVersionMax="36" xr10:uidLastSave="{00000000-0000-0000-0000-000000000000}"/>
  <bookViews>
    <workbookView xWindow="0" yWindow="0" windowWidth="24000" windowHeight="9675" tabRatio="880" activeTab="12" xr2:uid="{00000000-000D-0000-FFFF-FFFF00000000}"/>
  </bookViews>
  <sheets>
    <sheet name="CONSOLIDADO" sheetId="3" r:id="rId1"/>
    <sheet name="ENERO" sheetId="1" r:id="rId2"/>
    <sheet name="FEBRERO" sheetId="2" r:id="rId3"/>
    <sheet name="MARZO" sheetId="4" r:id="rId4"/>
    <sheet name="ABRIL" sheetId="5" r:id="rId5"/>
    <sheet name="MAYO" sheetId="6" r:id="rId6"/>
    <sheet name="JUNIO" sheetId="7" r:id="rId7"/>
    <sheet name="JULIO" sheetId="9" r:id="rId8"/>
    <sheet name="AGOSTO" sheetId="8" r:id="rId9"/>
    <sheet name="SEPTIEMBRE" sheetId="10" r:id="rId10"/>
    <sheet name="OCTUBRE" sheetId="14" r:id="rId11"/>
    <sheet name="NOVIEMBRE" sheetId="11" r:id="rId12"/>
    <sheet name="DICIEMBRE" sheetId="12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31" i="12" l="1"/>
  <c r="B198" i="12"/>
  <c r="B191" i="12"/>
  <c r="AR184" i="12"/>
  <c r="AQ184" i="12"/>
  <c r="AP184" i="12"/>
  <c r="AO184" i="12"/>
  <c r="AN184" i="12"/>
  <c r="AM184" i="12"/>
  <c r="AL184" i="12"/>
  <c r="AK184" i="12"/>
  <c r="AJ184" i="12"/>
  <c r="AI184" i="12"/>
  <c r="AH184" i="12"/>
  <c r="AG184" i="12"/>
  <c r="AF184" i="12"/>
  <c r="AE184" i="12"/>
  <c r="AD184" i="12"/>
  <c r="AC184" i="12"/>
  <c r="AB184" i="12"/>
  <c r="AA184" i="12"/>
  <c r="Z184" i="12"/>
  <c r="Y184" i="12"/>
  <c r="X184" i="12"/>
  <c r="W184" i="12"/>
  <c r="V184" i="12"/>
  <c r="U184" i="12"/>
  <c r="T184" i="12"/>
  <c r="S184" i="12"/>
  <c r="R184" i="12"/>
  <c r="Q184" i="12"/>
  <c r="P184" i="12"/>
  <c r="O184" i="12"/>
  <c r="N184" i="12"/>
  <c r="M184" i="12"/>
  <c r="L184" i="12"/>
  <c r="K184" i="12"/>
  <c r="J184" i="12"/>
  <c r="I184" i="12"/>
  <c r="H184" i="12"/>
  <c r="G184" i="12"/>
  <c r="F184" i="12"/>
  <c r="E184" i="12"/>
  <c r="D183" i="12"/>
  <c r="C183" i="12"/>
  <c r="B183" i="12" s="1"/>
  <c r="D182" i="12"/>
  <c r="C182" i="12"/>
  <c r="B182" i="12"/>
  <c r="CG182" i="12" s="1"/>
  <c r="D181" i="12"/>
  <c r="C181" i="12"/>
  <c r="B181" i="12" s="1"/>
  <c r="D180" i="12"/>
  <c r="D184" i="12" s="1"/>
  <c r="C180" i="12"/>
  <c r="D179" i="12"/>
  <c r="C179" i="12"/>
  <c r="C184" i="12" s="1"/>
  <c r="D174" i="12"/>
  <c r="C174" i="12"/>
  <c r="B174" i="12"/>
  <c r="D173" i="12"/>
  <c r="C173" i="12"/>
  <c r="B173" i="12" s="1"/>
  <c r="D172" i="12"/>
  <c r="B172" i="12" s="1"/>
  <c r="C172" i="12"/>
  <c r="D171" i="12"/>
  <c r="C171" i="12"/>
  <c r="C169" i="12" s="1"/>
  <c r="D170" i="12"/>
  <c r="C170" i="12"/>
  <c r="B170" i="12"/>
  <c r="AS169" i="12"/>
  <c r="AR169" i="12"/>
  <c r="AQ169" i="12"/>
  <c r="AP169" i="12"/>
  <c r="AO169" i="12"/>
  <c r="AN169" i="12"/>
  <c r="AM169" i="12"/>
  <c r="AL169" i="12"/>
  <c r="AK169" i="12"/>
  <c r="AJ169" i="12"/>
  <c r="AI169" i="12"/>
  <c r="AH169" i="12"/>
  <c r="AG169" i="12"/>
  <c r="AF169" i="12"/>
  <c r="AE169" i="12"/>
  <c r="AD169" i="12"/>
  <c r="AC169" i="12"/>
  <c r="AB169" i="12"/>
  <c r="AA169" i="12"/>
  <c r="Z169" i="12"/>
  <c r="Y169" i="12"/>
  <c r="X169" i="12"/>
  <c r="W169" i="12"/>
  <c r="V169" i="12"/>
  <c r="U169" i="12"/>
  <c r="T169" i="12"/>
  <c r="S169" i="12"/>
  <c r="R169" i="12"/>
  <c r="Q169" i="12"/>
  <c r="P169" i="12"/>
  <c r="O169" i="12"/>
  <c r="N169" i="12"/>
  <c r="M169" i="12"/>
  <c r="L169" i="12"/>
  <c r="K169" i="12"/>
  <c r="J169" i="12"/>
  <c r="I169" i="12"/>
  <c r="H169" i="12"/>
  <c r="G169" i="12"/>
  <c r="F169" i="12"/>
  <c r="E169" i="12"/>
  <c r="D169" i="12"/>
  <c r="D168" i="12"/>
  <c r="C168" i="12"/>
  <c r="B168" i="12" s="1"/>
  <c r="D167" i="12"/>
  <c r="B167" i="12" s="1"/>
  <c r="C167" i="12"/>
  <c r="D166" i="12"/>
  <c r="C166" i="12"/>
  <c r="B166" i="12" s="1"/>
  <c r="D165" i="12"/>
  <c r="C165" i="12"/>
  <c r="B165" i="12"/>
  <c r="CG165" i="12" s="1"/>
  <c r="D164" i="12"/>
  <c r="C164" i="12"/>
  <c r="B164" i="12" s="1"/>
  <c r="D163" i="12"/>
  <c r="B163" i="12" s="1"/>
  <c r="C163" i="12"/>
  <c r="D162" i="12"/>
  <c r="C162" i="12"/>
  <c r="B162" i="12" s="1"/>
  <c r="D161" i="12"/>
  <c r="C161" i="12"/>
  <c r="B161" i="12"/>
  <c r="CG161" i="12" s="1"/>
  <c r="D160" i="12"/>
  <c r="C160" i="12"/>
  <c r="B160" i="12" s="1"/>
  <c r="D159" i="12"/>
  <c r="B159" i="12" s="1"/>
  <c r="C159" i="12"/>
  <c r="D158" i="12"/>
  <c r="C158" i="12"/>
  <c r="B158" i="12" s="1"/>
  <c r="D157" i="12"/>
  <c r="C157" i="12"/>
  <c r="B157" i="12"/>
  <c r="CG157" i="12" s="1"/>
  <c r="D156" i="12"/>
  <c r="C156" i="12"/>
  <c r="B156" i="12" s="1"/>
  <c r="D155" i="12"/>
  <c r="B155" i="12" s="1"/>
  <c r="C155" i="12"/>
  <c r="D154" i="12"/>
  <c r="C154" i="12"/>
  <c r="B154" i="12" s="1"/>
  <c r="D153" i="12"/>
  <c r="B153" i="12" s="1"/>
  <c r="C153" i="12"/>
  <c r="D152" i="12"/>
  <c r="C152" i="12"/>
  <c r="B152" i="12" s="1"/>
  <c r="D151" i="12"/>
  <c r="B151" i="12" s="1"/>
  <c r="C151" i="12"/>
  <c r="CB150" i="12"/>
  <c r="D150" i="12"/>
  <c r="C150" i="12"/>
  <c r="B150" i="12"/>
  <c r="CG150" i="12" s="1"/>
  <c r="B124" i="12"/>
  <c r="B123" i="12"/>
  <c r="B122" i="12"/>
  <c r="D118" i="12"/>
  <c r="D117" i="12"/>
  <c r="C113" i="12"/>
  <c r="C112" i="12"/>
  <c r="E108" i="12"/>
  <c r="D108" i="12"/>
  <c r="C108" i="12"/>
  <c r="B108" i="12"/>
  <c r="E100" i="12"/>
  <c r="D100" i="12"/>
  <c r="C100" i="12"/>
  <c r="B100" i="12"/>
  <c r="E92" i="12"/>
  <c r="D92" i="12"/>
  <c r="C92" i="12"/>
  <c r="B92" i="12"/>
  <c r="B74" i="12"/>
  <c r="B67" i="12"/>
  <c r="AU60" i="12"/>
  <c r="AT60" i="12"/>
  <c r="AS60" i="12"/>
  <c r="AR60" i="12"/>
  <c r="AQ60" i="12"/>
  <c r="AP60" i="12"/>
  <c r="AO60" i="12"/>
  <c r="AN60" i="12"/>
  <c r="AM60" i="12"/>
  <c r="AL60" i="12"/>
  <c r="AK60" i="12"/>
  <c r="AJ60" i="12"/>
  <c r="AI60" i="12"/>
  <c r="AH60" i="12"/>
  <c r="AG60" i="12"/>
  <c r="AF60" i="12"/>
  <c r="AE60" i="12"/>
  <c r="AD60" i="12"/>
  <c r="AC60" i="12"/>
  <c r="AB60" i="12"/>
  <c r="AA60" i="12"/>
  <c r="Z60" i="12"/>
  <c r="Y60" i="12"/>
  <c r="X60" i="12"/>
  <c r="W60" i="12"/>
  <c r="V60" i="12"/>
  <c r="U60" i="12"/>
  <c r="T60" i="12"/>
  <c r="S60" i="12"/>
  <c r="R60" i="12"/>
  <c r="Q60" i="12"/>
  <c r="P60" i="12"/>
  <c r="O60" i="12"/>
  <c r="N60" i="12"/>
  <c r="M60" i="12"/>
  <c r="L60" i="12"/>
  <c r="K60" i="12"/>
  <c r="J60" i="12"/>
  <c r="I60" i="12"/>
  <c r="H60" i="12"/>
  <c r="G60" i="12"/>
  <c r="F60" i="12"/>
  <c r="E60" i="12"/>
  <c r="D59" i="12"/>
  <c r="B59" i="12" s="1"/>
  <c r="C59" i="12"/>
  <c r="D58" i="12"/>
  <c r="C58" i="12"/>
  <c r="B58" i="12" s="1"/>
  <c r="D57" i="12"/>
  <c r="C57" i="12"/>
  <c r="B57" i="12"/>
  <c r="D56" i="12"/>
  <c r="C56" i="12"/>
  <c r="B56" i="12" s="1"/>
  <c r="D55" i="12"/>
  <c r="D60" i="12" s="1"/>
  <c r="C55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CA31" i="12" s="1"/>
  <c r="D27" i="12"/>
  <c r="B27" i="12" s="1"/>
  <c r="C27" i="12"/>
  <c r="D26" i="12"/>
  <c r="C26" i="12"/>
  <c r="B26" i="12" s="1"/>
  <c r="D25" i="12"/>
  <c r="C25" i="12"/>
  <c r="B25" i="12"/>
  <c r="CG25" i="12" s="1"/>
  <c r="D24" i="12"/>
  <c r="C24" i="12"/>
  <c r="B24" i="12" s="1"/>
  <c r="D23" i="12"/>
  <c r="B23" i="12" s="1"/>
  <c r="C23" i="12"/>
  <c r="D22" i="12"/>
  <c r="C22" i="12"/>
  <c r="B22" i="12" s="1"/>
  <c r="AT21" i="12"/>
  <c r="AS21" i="12"/>
  <c r="AR21" i="12"/>
  <c r="AQ21" i="12"/>
  <c r="AP21" i="12"/>
  <c r="AO21" i="12"/>
  <c r="AN21" i="12"/>
  <c r="AM21" i="12"/>
  <c r="AL21" i="12"/>
  <c r="AK21" i="12"/>
  <c r="AJ21" i="12"/>
  <c r="AI21" i="12"/>
  <c r="AH21" i="12"/>
  <c r="AG21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0" i="12"/>
  <c r="C20" i="12"/>
  <c r="B20" i="12" s="1"/>
  <c r="D19" i="12"/>
  <c r="B19" i="12" s="1"/>
  <c r="C19" i="12"/>
  <c r="D18" i="12"/>
  <c r="C18" i="12"/>
  <c r="B18" i="12" s="1"/>
  <c r="D17" i="12"/>
  <c r="C17" i="12"/>
  <c r="B17" i="12"/>
  <c r="CA17" i="12" s="1"/>
  <c r="D16" i="12"/>
  <c r="C16" i="12"/>
  <c r="B16" i="12" s="1"/>
  <c r="D15" i="12"/>
  <c r="B15" i="12" s="1"/>
  <c r="C15" i="12"/>
  <c r="D14" i="12"/>
  <c r="C14" i="12"/>
  <c r="B14" i="12" s="1"/>
  <c r="D13" i="12"/>
  <c r="C13" i="12"/>
  <c r="B13" i="12"/>
  <c r="A5" i="12"/>
  <c r="A4" i="12"/>
  <c r="A3" i="12"/>
  <c r="A2" i="12"/>
  <c r="CG18" i="12" l="1"/>
  <c r="CA18" i="12"/>
  <c r="CG24" i="12"/>
  <c r="CA24" i="12"/>
  <c r="CG158" i="12"/>
  <c r="CA158" i="12"/>
  <c r="CG160" i="12"/>
  <c r="CA160" i="12"/>
  <c r="CA163" i="12"/>
  <c r="CG163" i="12"/>
  <c r="CG26" i="12"/>
  <c r="CA26" i="12"/>
  <c r="CG162" i="12"/>
  <c r="CA162" i="12"/>
  <c r="CG164" i="12"/>
  <c r="CA164" i="12"/>
  <c r="CA167" i="12"/>
  <c r="CG167" i="12"/>
  <c r="CG20" i="12"/>
  <c r="CA20" i="12"/>
  <c r="CG22" i="12"/>
  <c r="CA22" i="12"/>
  <c r="CA27" i="12"/>
  <c r="CG27" i="12"/>
  <c r="CA15" i="12"/>
  <c r="CG15" i="12"/>
  <c r="CA151" i="12"/>
  <c r="CG151" i="12"/>
  <c r="CG153" i="12"/>
  <c r="CA153" i="12"/>
  <c r="CA155" i="12"/>
  <c r="CG155" i="12"/>
  <c r="CG166" i="12"/>
  <c r="CA166" i="12"/>
  <c r="CG168" i="12"/>
  <c r="CA168" i="12"/>
  <c r="CB181" i="12"/>
  <c r="CA181" i="12"/>
  <c r="CH181" i="12"/>
  <c r="CG181" i="12"/>
  <c r="CG14" i="12"/>
  <c r="CA14" i="12"/>
  <c r="CG16" i="12"/>
  <c r="CA16" i="12"/>
  <c r="CA19" i="12"/>
  <c r="CG19" i="12"/>
  <c r="CA23" i="12"/>
  <c r="CG23" i="12"/>
  <c r="CG152" i="12"/>
  <c r="CA152" i="12"/>
  <c r="CG154" i="12"/>
  <c r="CA154" i="12"/>
  <c r="CG156" i="12"/>
  <c r="CA156" i="12"/>
  <c r="CA159" i="12"/>
  <c r="CG159" i="12"/>
  <c r="CH183" i="12"/>
  <c r="CG183" i="12"/>
  <c r="CB183" i="12"/>
  <c r="CA183" i="12"/>
  <c r="CG13" i="12"/>
  <c r="CG17" i="12"/>
  <c r="D21" i="12"/>
  <c r="CG31" i="12"/>
  <c r="B55" i="12"/>
  <c r="B60" i="12" s="1"/>
  <c r="C60" i="12"/>
  <c r="B180" i="12"/>
  <c r="CH182" i="12"/>
  <c r="CA13" i="12"/>
  <c r="CA25" i="12"/>
  <c r="CA150" i="12"/>
  <c r="CA157" i="12"/>
  <c r="CA161" i="12"/>
  <c r="CA165" i="12"/>
  <c r="B171" i="12"/>
  <c r="B169" i="12" s="1"/>
  <c r="B179" i="12"/>
  <c r="CA182" i="12"/>
  <c r="CB182" i="12"/>
  <c r="C21" i="12"/>
  <c r="B21" i="12" s="1"/>
  <c r="B231" i="11"/>
  <c r="B198" i="11"/>
  <c r="B191" i="11"/>
  <c r="AR184" i="11"/>
  <c r="AQ184" i="11"/>
  <c r="AP184" i="11"/>
  <c r="AO184" i="11"/>
  <c r="AN184" i="11"/>
  <c r="AM184" i="11"/>
  <c r="AL184" i="11"/>
  <c r="AK184" i="11"/>
  <c r="AJ184" i="11"/>
  <c r="AI184" i="11"/>
  <c r="AH184" i="11"/>
  <c r="AG184" i="11"/>
  <c r="AF184" i="11"/>
  <c r="AE184" i="11"/>
  <c r="AD184" i="11"/>
  <c r="AC184" i="11"/>
  <c r="AB184" i="11"/>
  <c r="AA184" i="11"/>
  <c r="Z184" i="11"/>
  <c r="Y184" i="11"/>
  <c r="X184" i="11"/>
  <c r="W184" i="11"/>
  <c r="V184" i="11"/>
  <c r="U184" i="11"/>
  <c r="T184" i="11"/>
  <c r="S184" i="11"/>
  <c r="R184" i="11"/>
  <c r="Q184" i="11"/>
  <c r="P184" i="11"/>
  <c r="O184" i="11"/>
  <c r="N184" i="11"/>
  <c r="M184" i="11"/>
  <c r="L184" i="11"/>
  <c r="K184" i="11"/>
  <c r="J184" i="11"/>
  <c r="I184" i="11"/>
  <c r="H184" i="11"/>
  <c r="G184" i="11"/>
  <c r="F184" i="11"/>
  <c r="E184" i="11"/>
  <c r="D183" i="11"/>
  <c r="B183" i="11" s="1"/>
  <c r="C183" i="11"/>
  <c r="D182" i="11"/>
  <c r="B182" i="11" s="1"/>
  <c r="CH182" i="11" s="1"/>
  <c r="C182" i="11"/>
  <c r="D181" i="11"/>
  <c r="C181" i="11"/>
  <c r="B181" i="11" s="1"/>
  <c r="CG181" i="11" s="1"/>
  <c r="D180" i="11"/>
  <c r="C180" i="11"/>
  <c r="B180" i="11"/>
  <c r="CB180" i="11" s="1"/>
  <c r="D179" i="11"/>
  <c r="C179" i="11"/>
  <c r="B179" i="11"/>
  <c r="CH179" i="11" s="1"/>
  <c r="D174" i="11"/>
  <c r="C174" i="11"/>
  <c r="D173" i="11"/>
  <c r="C173" i="11"/>
  <c r="B173" i="11" s="1"/>
  <c r="D172" i="11"/>
  <c r="C172" i="11"/>
  <c r="B172" i="11" s="1"/>
  <c r="D171" i="11"/>
  <c r="B171" i="11" s="1"/>
  <c r="C171" i="11"/>
  <c r="D170" i="11"/>
  <c r="C170" i="11"/>
  <c r="AS169" i="11"/>
  <c r="AR169" i="11"/>
  <c r="AQ169" i="11"/>
  <c r="AP169" i="11"/>
  <c r="AO169" i="11"/>
  <c r="AN169" i="11"/>
  <c r="AM169" i="11"/>
  <c r="AL169" i="11"/>
  <c r="AK169" i="11"/>
  <c r="AJ169" i="11"/>
  <c r="AI169" i="11"/>
  <c r="AH169" i="11"/>
  <c r="AG169" i="11"/>
  <c r="AF169" i="11"/>
  <c r="AE169" i="11"/>
  <c r="AD169" i="11"/>
  <c r="AC169" i="11"/>
  <c r="AB169" i="11"/>
  <c r="AA169" i="11"/>
  <c r="Z169" i="11"/>
  <c r="Y169" i="11"/>
  <c r="X169" i="11"/>
  <c r="W169" i="11"/>
  <c r="V169" i="11"/>
  <c r="U169" i="11"/>
  <c r="T169" i="11"/>
  <c r="S169" i="11"/>
  <c r="R169" i="11"/>
  <c r="Q169" i="11"/>
  <c r="P169" i="11"/>
  <c r="O169" i="11"/>
  <c r="N169" i="11"/>
  <c r="M169" i="11"/>
  <c r="L169" i="11"/>
  <c r="K169" i="11"/>
  <c r="J169" i="11"/>
  <c r="I169" i="11"/>
  <c r="H169" i="11"/>
  <c r="G169" i="11"/>
  <c r="F169" i="11"/>
  <c r="E169" i="11"/>
  <c r="D168" i="11"/>
  <c r="C168" i="11"/>
  <c r="B168" i="11" s="1"/>
  <c r="D167" i="11"/>
  <c r="C167" i="11"/>
  <c r="B167" i="11" s="1"/>
  <c r="D166" i="11"/>
  <c r="C166" i="11"/>
  <c r="D165" i="11"/>
  <c r="B165" i="11" s="1"/>
  <c r="C165" i="11"/>
  <c r="D164" i="11"/>
  <c r="C164" i="11"/>
  <c r="B164" i="11" s="1"/>
  <c r="D163" i="11"/>
  <c r="C163" i="11"/>
  <c r="B163" i="11" s="1"/>
  <c r="D162" i="11"/>
  <c r="C162" i="11"/>
  <c r="D161" i="11"/>
  <c r="B161" i="11" s="1"/>
  <c r="C161" i="11"/>
  <c r="D160" i="11"/>
  <c r="C160" i="11"/>
  <c r="B160" i="11"/>
  <c r="CA160" i="11" s="1"/>
  <c r="D159" i="11"/>
  <c r="C159" i="11"/>
  <c r="B159" i="11" s="1"/>
  <c r="CA159" i="11" s="1"/>
  <c r="D158" i="11"/>
  <c r="C158" i="11"/>
  <c r="D157" i="11"/>
  <c r="B157" i="11" s="1"/>
  <c r="CG157" i="11" s="1"/>
  <c r="C157" i="11"/>
  <c r="D156" i="11"/>
  <c r="C156" i="11"/>
  <c r="B156" i="11" s="1"/>
  <c r="D155" i="11"/>
  <c r="C155" i="11"/>
  <c r="B155" i="11" s="1"/>
  <c r="D154" i="11"/>
  <c r="C154" i="11"/>
  <c r="D153" i="11"/>
  <c r="B153" i="11" s="1"/>
  <c r="CG153" i="11" s="1"/>
  <c r="C153" i="11"/>
  <c r="D152" i="11"/>
  <c r="B152" i="11" s="1"/>
  <c r="CA152" i="11" s="1"/>
  <c r="C152" i="11"/>
  <c r="D151" i="11"/>
  <c r="C151" i="11"/>
  <c r="B151" i="11" s="1"/>
  <c r="CA151" i="11" s="1"/>
  <c r="CB150" i="11"/>
  <c r="D150" i="11"/>
  <c r="C150" i="11"/>
  <c r="B124" i="11"/>
  <c r="B123" i="11"/>
  <c r="B122" i="11"/>
  <c r="D118" i="11"/>
  <c r="D117" i="11"/>
  <c r="C113" i="11"/>
  <c r="C112" i="11"/>
  <c r="E108" i="11"/>
  <c r="D108" i="11"/>
  <c r="C108" i="11"/>
  <c r="B108" i="11"/>
  <c r="E100" i="11"/>
  <c r="D100" i="11"/>
  <c r="C100" i="11"/>
  <c r="B100" i="11"/>
  <c r="E92" i="11"/>
  <c r="D92" i="11"/>
  <c r="C92" i="11"/>
  <c r="B92" i="11"/>
  <c r="B74" i="11"/>
  <c r="B67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E60" i="11"/>
  <c r="D59" i="11"/>
  <c r="C59" i="11"/>
  <c r="B59" i="11" s="1"/>
  <c r="D58" i="11"/>
  <c r="C58" i="11"/>
  <c r="B58" i="11" s="1"/>
  <c r="D57" i="11"/>
  <c r="B57" i="11" s="1"/>
  <c r="C57" i="11"/>
  <c r="D56" i="11"/>
  <c r="C56" i="11"/>
  <c r="D55" i="11"/>
  <c r="B55" i="11" s="1"/>
  <c r="C55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7" i="11"/>
  <c r="C27" i="11"/>
  <c r="D26" i="11"/>
  <c r="C26" i="11"/>
  <c r="D25" i="11"/>
  <c r="C25" i="11"/>
  <c r="D24" i="11"/>
  <c r="B24" i="11" s="1"/>
  <c r="C24" i="11"/>
  <c r="D23" i="11"/>
  <c r="B23" i="11" s="1"/>
  <c r="C23" i="11"/>
  <c r="D22" i="11"/>
  <c r="C22" i="11"/>
  <c r="AT21" i="11"/>
  <c r="AS21" i="11"/>
  <c r="AR21" i="11"/>
  <c r="AQ21" i="11"/>
  <c r="AP21" i="11"/>
  <c r="AO21" i="11"/>
  <c r="AN21" i="11"/>
  <c r="AM21" i="11"/>
  <c r="AL21" i="11"/>
  <c r="AK21" i="11"/>
  <c r="AJ21" i="11"/>
  <c r="AI21" i="11"/>
  <c r="AH21" i="11"/>
  <c r="AG21" i="11"/>
  <c r="AF21" i="11"/>
  <c r="AE21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0" i="11"/>
  <c r="C20" i="11"/>
  <c r="B20" i="11" s="1"/>
  <c r="D19" i="11"/>
  <c r="C19" i="11"/>
  <c r="D18" i="11"/>
  <c r="C18" i="11"/>
  <c r="D17" i="11"/>
  <c r="C17" i="11"/>
  <c r="D16" i="11"/>
  <c r="B16" i="11" s="1"/>
  <c r="C16" i="11"/>
  <c r="D15" i="11"/>
  <c r="B15" i="11" s="1"/>
  <c r="C15" i="11"/>
  <c r="D14" i="11"/>
  <c r="C14" i="11"/>
  <c r="D13" i="11"/>
  <c r="C13" i="11"/>
  <c r="A5" i="11"/>
  <c r="A4" i="11"/>
  <c r="A3" i="11"/>
  <c r="A2" i="11"/>
  <c r="CA180" i="12" l="1"/>
  <c r="CH180" i="12"/>
  <c r="CG180" i="12"/>
  <c r="CB180" i="12"/>
  <c r="CH179" i="12"/>
  <c r="CG179" i="12"/>
  <c r="B295" i="12" s="1"/>
  <c r="CB179" i="12"/>
  <c r="B184" i="12"/>
  <c r="A295" i="12" s="1"/>
  <c r="CA179" i="12"/>
  <c r="CG16" i="11"/>
  <c r="CA16" i="11"/>
  <c r="CG24" i="11"/>
  <c r="CA24" i="11"/>
  <c r="CG164" i="11"/>
  <c r="CA164" i="11"/>
  <c r="CG168" i="11"/>
  <c r="CA168" i="11"/>
  <c r="CH183" i="11"/>
  <c r="CA183" i="11"/>
  <c r="CA155" i="11"/>
  <c r="CG155" i="11"/>
  <c r="CA15" i="11"/>
  <c r="CG15" i="11"/>
  <c r="CA23" i="11"/>
  <c r="CG23" i="11"/>
  <c r="CA163" i="11"/>
  <c r="CG163" i="11"/>
  <c r="CA167" i="11"/>
  <c r="CG167" i="11"/>
  <c r="CG20" i="11"/>
  <c r="CA20" i="11"/>
  <c r="CG156" i="11"/>
  <c r="CA156" i="11"/>
  <c r="D184" i="11"/>
  <c r="B184" i="11"/>
  <c r="B18" i="11"/>
  <c r="D21" i="11"/>
  <c r="B26" i="11"/>
  <c r="CG26" i="11" s="1"/>
  <c r="B56" i="11"/>
  <c r="B154" i="11"/>
  <c r="B158" i="11"/>
  <c r="CG158" i="11" s="1"/>
  <c r="C169" i="11"/>
  <c r="B174" i="11"/>
  <c r="CA179" i="11"/>
  <c r="D60" i="11"/>
  <c r="B13" i="11"/>
  <c r="B17" i="11"/>
  <c r="B19" i="11"/>
  <c r="B25" i="11"/>
  <c r="B27" i="11"/>
  <c r="CG27" i="11" s="1"/>
  <c r="C60" i="11"/>
  <c r="B150" i="11"/>
  <c r="CG150" i="11" s="1"/>
  <c r="B162" i="11"/>
  <c r="CA162" i="11" s="1"/>
  <c r="B166" i="11"/>
  <c r="CA166" i="11" s="1"/>
  <c r="B170" i="11"/>
  <c r="B169" i="11" s="1"/>
  <c r="C184" i="11"/>
  <c r="CA19" i="11"/>
  <c r="CG19" i="11"/>
  <c r="CA27" i="11"/>
  <c r="CG152" i="11"/>
  <c r="CG154" i="11"/>
  <c r="CA154" i="11"/>
  <c r="CG160" i="11"/>
  <c r="CG13" i="11"/>
  <c r="CG18" i="11"/>
  <c r="CA18" i="11"/>
  <c r="CA26" i="11"/>
  <c r="CG31" i="11"/>
  <c r="B60" i="11"/>
  <c r="CA157" i="11"/>
  <c r="D169" i="11"/>
  <c r="CA13" i="11"/>
  <c r="CA150" i="11"/>
  <c r="CA158" i="11"/>
  <c r="CG161" i="11"/>
  <c r="CA161" i="11"/>
  <c r="CG165" i="11"/>
  <c r="CA165" i="11"/>
  <c r="B14" i="11"/>
  <c r="B22" i="11"/>
  <c r="C21" i="11"/>
  <c r="CA31" i="11"/>
  <c r="CG151" i="11"/>
  <c r="CA153" i="11"/>
  <c r="CG159" i="11"/>
  <c r="CG162" i="11"/>
  <c r="CG166" i="11"/>
  <c r="CA180" i="11"/>
  <c r="CH180" i="11"/>
  <c r="CG180" i="11"/>
  <c r="CB181" i="11"/>
  <c r="CA181" i="11"/>
  <c r="CH181" i="11"/>
  <c r="CG182" i="11"/>
  <c r="CB182" i="11"/>
  <c r="CA182" i="11"/>
  <c r="CB179" i="11"/>
  <c r="CB183" i="11"/>
  <c r="CG179" i="11"/>
  <c r="CG183" i="11"/>
  <c r="B231" i="14"/>
  <c r="B198" i="14"/>
  <c r="B191" i="14"/>
  <c r="AR184" i="14"/>
  <c r="AQ184" i="14"/>
  <c r="AP184" i="14"/>
  <c r="AO184" i="14"/>
  <c r="AN184" i="14"/>
  <c r="AM184" i="14"/>
  <c r="AL184" i="14"/>
  <c r="AK184" i="14"/>
  <c r="AJ184" i="14"/>
  <c r="AI184" i="14"/>
  <c r="AH184" i="14"/>
  <c r="AG184" i="14"/>
  <c r="AF184" i="14"/>
  <c r="AE184" i="14"/>
  <c r="AD184" i="14"/>
  <c r="AC184" i="14"/>
  <c r="AB184" i="14"/>
  <c r="AA184" i="14"/>
  <c r="Z184" i="14"/>
  <c r="Y184" i="14"/>
  <c r="X184" i="14"/>
  <c r="W184" i="14"/>
  <c r="V184" i="14"/>
  <c r="U184" i="14"/>
  <c r="T184" i="14"/>
  <c r="S184" i="14"/>
  <c r="R184" i="14"/>
  <c r="Q184" i="14"/>
  <c r="P184" i="14"/>
  <c r="O184" i="14"/>
  <c r="N184" i="14"/>
  <c r="M184" i="14"/>
  <c r="L184" i="14"/>
  <c r="K184" i="14"/>
  <c r="J184" i="14"/>
  <c r="I184" i="14"/>
  <c r="H184" i="14"/>
  <c r="G184" i="14"/>
  <c r="F184" i="14"/>
  <c r="E184" i="14"/>
  <c r="D183" i="14"/>
  <c r="C183" i="14"/>
  <c r="D182" i="14"/>
  <c r="C182" i="14"/>
  <c r="D181" i="14"/>
  <c r="C181" i="14"/>
  <c r="B181" i="14" s="1"/>
  <c r="CB181" i="14" s="1"/>
  <c r="D180" i="14"/>
  <c r="C180" i="14"/>
  <c r="D179" i="14"/>
  <c r="C179" i="14"/>
  <c r="D174" i="14"/>
  <c r="C174" i="14"/>
  <c r="D173" i="14"/>
  <c r="B173" i="14" s="1"/>
  <c r="C173" i="14"/>
  <c r="D172" i="14"/>
  <c r="C172" i="14"/>
  <c r="B172" i="14" s="1"/>
  <c r="D171" i="14"/>
  <c r="C171" i="14"/>
  <c r="D170" i="14"/>
  <c r="C170" i="14"/>
  <c r="AS169" i="14"/>
  <c r="AR169" i="14"/>
  <c r="AQ169" i="14"/>
  <c r="AP169" i="14"/>
  <c r="AO169" i="14"/>
  <c r="AN169" i="14"/>
  <c r="AM169" i="14"/>
  <c r="AL169" i="14"/>
  <c r="AK169" i="14"/>
  <c r="AJ169" i="14"/>
  <c r="AI169" i="14"/>
  <c r="AH169" i="14"/>
  <c r="AG169" i="14"/>
  <c r="AF169" i="14"/>
  <c r="AE169" i="14"/>
  <c r="AD169" i="14"/>
  <c r="AC169" i="14"/>
  <c r="AB169" i="14"/>
  <c r="AA169" i="14"/>
  <c r="Z169" i="14"/>
  <c r="Y169" i="14"/>
  <c r="X169" i="14"/>
  <c r="W169" i="14"/>
  <c r="V169" i="14"/>
  <c r="U169" i="14"/>
  <c r="T169" i="14"/>
  <c r="S169" i="14"/>
  <c r="R169" i="14"/>
  <c r="Q169" i="14"/>
  <c r="P169" i="14"/>
  <c r="O169" i="14"/>
  <c r="N169" i="14"/>
  <c r="M169" i="14"/>
  <c r="L169" i="14"/>
  <c r="K169" i="14"/>
  <c r="J169" i="14"/>
  <c r="I169" i="14"/>
  <c r="H169" i="14"/>
  <c r="G169" i="14"/>
  <c r="F169" i="14"/>
  <c r="E169" i="14"/>
  <c r="D168" i="14"/>
  <c r="C168" i="14"/>
  <c r="D167" i="14"/>
  <c r="C167" i="14"/>
  <c r="B167" i="14"/>
  <c r="CG167" i="14" s="1"/>
  <c r="D166" i="14"/>
  <c r="C166" i="14"/>
  <c r="B166" i="14" s="1"/>
  <c r="CA166" i="14" s="1"/>
  <c r="D165" i="14"/>
  <c r="C165" i="14"/>
  <c r="D164" i="14"/>
  <c r="B164" i="14" s="1"/>
  <c r="C164" i="14"/>
  <c r="D163" i="14"/>
  <c r="C163" i="14"/>
  <c r="B163" i="14" s="1"/>
  <c r="D162" i="14"/>
  <c r="B162" i="14" s="1"/>
  <c r="CA162" i="14" s="1"/>
  <c r="C162" i="14"/>
  <c r="D161" i="14"/>
  <c r="C161" i="14"/>
  <c r="B161" i="14" s="1"/>
  <c r="D160" i="14"/>
  <c r="C160" i="14"/>
  <c r="D159" i="14"/>
  <c r="B159" i="14" s="1"/>
  <c r="C159" i="14"/>
  <c r="D158" i="14"/>
  <c r="C158" i="14"/>
  <c r="B158" i="14" s="1"/>
  <c r="CA158" i="14" s="1"/>
  <c r="D157" i="14"/>
  <c r="C157" i="14"/>
  <c r="D156" i="14"/>
  <c r="B156" i="14" s="1"/>
  <c r="C156" i="14"/>
  <c r="D155" i="14"/>
  <c r="C155" i="14"/>
  <c r="B155" i="14" s="1"/>
  <c r="D154" i="14"/>
  <c r="C154" i="14"/>
  <c r="D153" i="14"/>
  <c r="C153" i="14"/>
  <c r="D152" i="14"/>
  <c r="C152" i="14"/>
  <c r="D151" i="14"/>
  <c r="C151" i="14"/>
  <c r="B151" i="14"/>
  <c r="CG151" i="14" s="1"/>
  <c r="CB150" i="14"/>
  <c r="D150" i="14"/>
  <c r="C150" i="14"/>
  <c r="B150" i="14" s="1"/>
  <c r="CA150" i="14" s="1"/>
  <c r="B124" i="14"/>
  <c r="B123" i="14"/>
  <c r="B122" i="14"/>
  <c r="D118" i="14"/>
  <c r="D117" i="14"/>
  <c r="C113" i="14"/>
  <c r="C112" i="14"/>
  <c r="E108" i="14"/>
  <c r="D108" i="14"/>
  <c r="C108" i="14"/>
  <c r="B108" i="14"/>
  <c r="E100" i="14"/>
  <c r="D100" i="14"/>
  <c r="C100" i="14"/>
  <c r="B100" i="14"/>
  <c r="E92" i="14"/>
  <c r="D92" i="14"/>
  <c r="C92" i="14"/>
  <c r="B92" i="14"/>
  <c r="B74" i="14"/>
  <c r="B67" i="14"/>
  <c r="AU60" i="14"/>
  <c r="AT60" i="14"/>
  <c r="AS60" i="14"/>
  <c r="AR60" i="14"/>
  <c r="AQ60" i="14"/>
  <c r="AP60" i="14"/>
  <c r="AO60" i="14"/>
  <c r="AN60" i="14"/>
  <c r="AM60" i="14"/>
  <c r="AL60" i="14"/>
  <c r="AK60" i="14"/>
  <c r="AJ60" i="14"/>
  <c r="AI60" i="14"/>
  <c r="AH60" i="14"/>
  <c r="AG60" i="14"/>
  <c r="AF60" i="14"/>
  <c r="AE60" i="14"/>
  <c r="AD60" i="14"/>
  <c r="AC60" i="14"/>
  <c r="AB60" i="14"/>
  <c r="AA60" i="14"/>
  <c r="Z60" i="14"/>
  <c r="Y60" i="14"/>
  <c r="X60" i="14"/>
  <c r="W60" i="14"/>
  <c r="V60" i="14"/>
  <c r="U60" i="14"/>
  <c r="T60" i="14"/>
  <c r="S60" i="14"/>
  <c r="R60" i="14"/>
  <c r="Q60" i="14"/>
  <c r="P60" i="14"/>
  <c r="O60" i="14"/>
  <c r="N60" i="14"/>
  <c r="M60" i="14"/>
  <c r="L60" i="14"/>
  <c r="K60" i="14"/>
  <c r="J60" i="14"/>
  <c r="I60" i="14"/>
  <c r="H60" i="14"/>
  <c r="G60" i="14"/>
  <c r="F60" i="14"/>
  <c r="E60" i="14"/>
  <c r="D59" i="14"/>
  <c r="C59" i="14"/>
  <c r="B59" i="14" s="1"/>
  <c r="D58" i="14"/>
  <c r="B58" i="14" s="1"/>
  <c r="C58" i="14"/>
  <c r="D57" i="14"/>
  <c r="C57" i="14"/>
  <c r="D56" i="14"/>
  <c r="B56" i="14" s="1"/>
  <c r="C56" i="14"/>
  <c r="D55" i="14"/>
  <c r="C55" i="14"/>
  <c r="B55" i="14" s="1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7" i="14"/>
  <c r="B27" i="14" s="1"/>
  <c r="C27" i="14"/>
  <c r="D26" i="14"/>
  <c r="B26" i="14" s="1"/>
  <c r="C26" i="14"/>
  <c r="D25" i="14"/>
  <c r="C25" i="14"/>
  <c r="B25" i="14" s="1"/>
  <c r="D24" i="14"/>
  <c r="C24" i="14"/>
  <c r="D23" i="14"/>
  <c r="C23" i="14"/>
  <c r="B23" i="14" s="1"/>
  <c r="CA23" i="14" s="1"/>
  <c r="D22" i="14"/>
  <c r="D21" i="14" s="1"/>
  <c r="C22" i="14"/>
  <c r="B22" i="14"/>
  <c r="CA22" i="14" s="1"/>
  <c r="AT21" i="14"/>
  <c r="AS21" i="14"/>
  <c r="AR21" i="14"/>
  <c r="AQ21" i="14"/>
  <c r="AP21" i="14"/>
  <c r="AO21" i="14"/>
  <c r="AN21" i="14"/>
  <c r="AM21" i="14"/>
  <c r="AL21" i="14"/>
  <c r="AK21" i="14"/>
  <c r="AJ21" i="14"/>
  <c r="AI21" i="14"/>
  <c r="AH21" i="14"/>
  <c r="AG21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C21" i="14"/>
  <c r="D20" i="14"/>
  <c r="C20" i="14"/>
  <c r="D19" i="14"/>
  <c r="C19" i="14"/>
  <c r="B19" i="14" s="1"/>
  <c r="CA19" i="14" s="1"/>
  <c r="D18" i="14"/>
  <c r="C18" i="14"/>
  <c r="B18" i="14"/>
  <c r="CA18" i="14" s="1"/>
  <c r="D17" i="14"/>
  <c r="C17" i="14"/>
  <c r="B17" i="14" s="1"/>
  <c r="D16" i="14"/>
  <c r="C16" i="14"/>
  <c r="D15" i="14"/>
  <c r="C15" i="14"/>
  <c r="B15" i="14"/>
  <c r="CG15" i="14" s="1"/>
  <c r="D14" i="14"/>
  <c r="C14" i="14"/>
  <c r="B14" i="14"/>
  <c r="CA14" i="14" s="1"/>
  <c r="D13" i="14"/>
  <c r="C13" i="14"/>
  <c r="B13" i="14" s="1"/>
  <c r="A5" i="14"/>
  <c r="A4" i="14"/>
  <c r="A3" i="14"/>
  <c r="A2" i="14"/>
  <c r="CG27" i="14" l="1"/>
  <c r="CA27" i="14"/>
  <c r="CG155" i="14"/>
  <c r="CA155" i="14"/>
  <c r="CG163" i="14"/>
  <c r="CA163" i="14"/>
  <c r="CG159" i="14"/>
  <c r="CA159" i="14"/>
  <c r="CA26" i="14"/>
  <c r="CG26" i="14"/>
  <c r="C184" i="14"/>
  <c r="CG25" i="11"/>
  <c r="CA25" i="11"/>
  <c r="CG14" i="14"/>
  <c r="CA15" i="14"/>
  <c r="B20" i="14"/>
  <c r="CG20" i="14" s="1"/>
  <c r="B24" i="14"/>
  <c r="CG24" i="14" s="1"/>
  <c r="CG150" i="14"/>
  <c r="CA151" i="14"/>
  <c r="B153" i="14"/>
  <c r="B160" i="14"/>
  <c r="CA160" i="14" s="1"/>
  <c r="B165" i="14"/>
  <c r="CA167" i="14"/>
  <c r="B170" i="14"/>
  <c r="B21" i="11"/>
  <c r="A295" i="11" s="1"/>
  <c r="B21" i="14"/>
  <c r="CG17" i="11"/>
  <c r="CA17" i="11"/>
  <c r="B16" i="14"/>
  <c r="CG16" i="14" s="1"/>
  <c r="B57" i="14"/>
  <c r="B60" i="14" s="1"/>
  <c r="B152" i="14"/>
  <c r="B154" i="14"/>
  <c r="B157" i="14"/>
  <c r="CG157" i="14" s="1"/>
  <c r="B168" i="14"/>
  <c r="B174" i="14"/>
  <c r="B180" i="14"/>
  <c r="B182" i="14"/>
  <c r="CG182" i="14" s="1"/>
  <c r="B183" i="14"/>
  <c r="CH183" i="14" s="1"/>
  <c r="CG22" i="11"/>
  <c r="CA22" i="11"/>
  <c r="CG14" i="11"/>
  <c r="CA14" i="11"/>
  <c r="B295" i="11"/>
  <c r="CA154" i="14"/>
  <c r="CG154" i="14"/>
  <c r="CG13" i="14"/>
  <c r="CA13" i="14"/>
  <c r="CG19" i="14"/>
  <c r="CG23" i="14"/>
  <c r="CG25" i="14"/>
  <c r="CA25" i="14"/>
  <c r="C60" i="14"/>
  <c r="CA16" i="14"/>
  <c r="CA31" i="14"/>
  <c r="CG153" i="14"/>
  <c r="CA153" i="14"/>
  <c r="CG156" i="14"/>
  <c r="CA156" i="14"/>
  <c r="CG160" i="14"/>
  <c r="CG164" i="14"/>
  <c r="CA164" i="14"/>
  <c r="CG168" i="14"/>
  <c r="CA168" i="14"/>
  <c r="D184" i="14"/>
  <c r="B179" i="14"/>
  <c r="CG17" i="14"/>
  <c r="CA17" i="14"/>
  <c r="CG31" i="14"/>
  <c r="CA157" i="14"/>
  <c r="CG161" i="14"/>
  <c r="CA161" i="14"/>
  <c r="CG165" i="14"/>
  <c r="CA165" i="14"/>
  <c r="C169" i="14"/>
  <c r="CG18" i="14"/>
  <c r="CA20" i="14"/>
  <c r="CG22" i="14"/>
  <c r="D60" i="14"/>
  <c r="CG158" i="14"/>
  <c r="CG162" i="14"/>
  <c r="CG166" i="14"/>
  <c r="B171" i="14"/>
  <c r="D169" i="14"/>
  <c r="CA181" i="14"/>
  <c r="CH181" i="14"/>
  <c r="CG181" i="14"/>
  <c r="CA182" i="14"/>
  <c r="CG183" i="14"/>
  <c r="CB183" i="14"/>
  <c r="CA183" i="14"/>
  <c r="CB180" i="14"/>
  <c r="CG180" i="14"/>
  <c r="B231" i="10"/>
  <c r="B198" i="10"/>
  <c r="B191" i="10"/>
  <c r="AR184" i="10"/>
  <c r="AQ184" i="10"/>
  <c r="AP184" i="10"/>
  <c r="AO184" i="10"/>
  <c r="AN184" i="10"/>
  <c r="AM184" i="10"/>
  <c r="AL184" i="10"/>
  <c r="AK184" i="10"/>
  <c r="AJ184" i="10"/>
  <c r="AI184" i="10"/>
  <c r="AH184" i="10"/>
  <c r="AG184" i="10"/>
  <c r="AF184" i="10"/>
  <c r="AE184" i="10"/>
  <c r="AD184" i="10"/>
  <c r="AC184" i="10"/>
  <c r="AB184" i="10"/>
  <c r="AA184" i="10"/>
  <c r="Z184" i="10"/>
  <c r="Y184" i="10"/>
  <c r="X184" i="10"/>
  <c r="W184" i="10"/>
  <c r="V184" i="10"/>
  <c r="U184" i="10"/>
  <c r="T184" i="10"/>
  <c r="S184" i="10"/>
  <c r="R184" i="10"/>
  <c r="Q184" i="10"/>
  <c r="P184" i="10"/>
  <c r="O184" i="10"/>
  <c r="N184" i="10"/>
  <c r="M184" i="10"/>
  <c r="L184" i="10"/>
  <c r="K184" i="10"/>
  <c r="J184" i="10"/>
  <c r="I184" i="10"/>
  <c r="H184" i="10"/>
  <c r="G184" i="10"/>
  <c r="F184" i="10"/>
  <c r="E184" i="10"/>
  <c r="D183" i="10"/>
  <c r="C183" i="10"/>
  <c r="B183" i="10" s="1"/>
  <c r="D182" i="10"/>
  <c r="B182" i="10" s="1"/>
  <c r="C182" i="10"/>
  <c r="D181" i="10"/>
  <c r="C181" i="10"/>
  <c r="D180" i="10"/>
  <c r="C180" i="10"/>
  <c r="B180" i="10"/>
  <c r="CA180" i="10" s="1"/>
  <c r="D179" i="10"/>
  <c r="C179" i="10"/>
  <c r="B179" i="10"/>
  <c r="CH179" i="10" s="1"/>
  <c r="D174" i="10"/>
  <c r="C174" i="10"/>
  <c r="D173" i="10"/>
  <c r="C173" i="10"/>
  <c r="B173" i="10" s="1"/>
  <c r="D172" i="10"/>
  <c r="C172" i="10"/>
  <c r="B172" i="10" s="1"/>
  <c r="D171" i="10"/>
  <c r="B171" i="10" s="1"/>
  <c r="C171" i="10"/>
  <c r="D170" i="10"/>
  <c r="C170" i="10"/>
  <c r="AS169" i="10"/>
  <c r="AR169" i="10"/>
  <c r="AQ169" i="10"/>
  <c r="AP169" i="10"/>
  <c r="AO169" i="10"/>
  <c r="AN169" i="10"/>
  <c r="AM169" i="10"/>
  <c r="AL169" i="10"/>
  <c r="AK169" i="10"/>
  <c r="AJ169" i="10"/>
  <c r="AI169" i="10"/>
  <c r="AH169" i="10"/>
  <c r="AG169" i="10"/>
  <c r="AF169" i="10"/>
  <c r="AE169" i="10"/>
  <c r="AD169" i="10"/>
  <c r="AC169" i="10"/>
  <c r="AB169" i="10"/>
  <c r="AA169" i="10"/>
  <c r="Z169" i="10"/>
  <c r="Y169" i="10"/>
  <c r="X169" i="10"/>
  <c r="W169" i="10"/>
  <c r="V169" i="10"/>
  <c r="U169" i="10"/>
  <c r="T169" i="10"/>
  <c r="S169" i="10"/>
  <c r="R169" i="10"/>
  <c r="Q169" i="10"/>
  <c r="P169" i="10"/>
  <c r="O169" i="10"/>
  <c r="N169" i="10"/>
  <c r="M169" i="10"/>
  <c r="L169" i="10"/>
  <c r="K169" i="10"/>
  <c r="J169" i="10"/>
  <c r="I169" i="10"/>
  <c r="H169" i="10"/>
  <c r="G169" i="10"/>
  <c r="F169" i="10"/>
  <c r="E169" i="10"/>
  <c r="D168" i="10"/>
  <c r="B168" i="10" s="1"/>
  <c r="C168" i="10"/>
  <c r="D167" i="10"/>
  <c r="C167" i="10"/>
  <c r="B167" i="10" s="1"/>
  <c r="CA167" i="10" s="1"/>
  <c r="D166" i="10"/>
  <c r="C166" i="10"/>
  <c r="D165" i="10"/>
  <c r="B165" i="10" s="1"/>
  <c r="C165" i="10"/>
  <c r="D164" i="10"/>
  <c r="C164" i="10"/>
  <c r="B164" i="10" s="1"/>
  <c r="D163" i="10"/>
  <c r="C163" i="10"/>
  <c r="B163" i="10"/>
  <c r="CA163" i="10" s="1"/>
  <c r="D162" i="10"/>
  <c r="C162" i="10"/>
  <c r="B162" i="10" s="1"/>
  <c r="D161" i="10"/>
  <c r="C161" i="10"/>
  <c r="D160" i="10"/>
  <c r="C160" i="10"/>
  <c r="B160" i="10"/>
  <c r="CG160" i="10" s="1"/>
  <c r="D159" i="10"/>
  <c r="C159" i="10"/>
  <c r="B159" i="10" s="1"/>
  <c r="CA159" i="10" s="1"/>
  <c r="D158" i="10"/>
  <c r="C158" i="10"/>
  <c r="D157" i="10"/>
  <c r="B157" i="10" s="1"/>
  <c r="C157" i="10"/>
  <c r="D156" i="10"/>
  <c r="C156" i="10"/>
  <c r="B156" i="10" s="1"/>
  <c r="D155" i="10"/>
  <c r="B155" i="10" s="1"/>
  <c r="CA155" i="10" s="1"/>
  <c r="C155" i="10"/>
  <c r="D154" i="10"/>
  <c r="C154" i="10"/>
  <c r="B154" i="10" s="1"/>
  <c r="D153" i="10"/>
  <c r="C153" i="10"/>
  <c r="D152" i="10"/>
  <c r="B152" i="10" s="1"/>
  <c r="C152" i="10"/>
  <c r="D151" i="10"/>
  <c r="C151" i="10"/>
  <c r="B151" i="10" s="1"/>
  <c r="CA151" i="10" s="1"/>
  <c r="CB150" i="10"/>
  <c r="D150" i="10"/>
  <c r="C150" i="10"/>
  <c r="B124" i="10"/>
  <c r="B123" i="10"/>
  <c r="B122" i="10"/>
  <c r="D118" i="10"/>
  <c r="D117" i="10"/>
  <c r="C113" i="10"/>
  <c r="C112" i="10"/>
  <c r="E108" i="10"/>
  <c r="D108" i="10"/>
  <c r="C108" i="10"/>
  <c r="B108" i="10"/>
  <c r="E100" i="10"/>
  <c r="D100" i="10"/>
  <c r="C100" i="10"/>
  <c r="B100" i="10"/>
  <c r="E92" i="10"/>
  <c r="D92" i="10"/>
  <c r="C92" i="10"/>
  <c r="B92" i="10"/>
  <c r="B74" i="10"/>
  <c r="B67" i="10"/>
  <c r="AU60" i="10"/>
  <c r="AT60" i="10"/>
  <c r="AS60" i="10"/>
  <c r="AR60" i="10"/>
  <c r="AQ60" i="10"/>
  <c r="AP60" i="10"/>
  <c r="AO60" i="10"/>
  <c r="AN60" i="10"/>
  <c r="AM60" i="10"/>
  <c r="AL60" i="10"/>
  <c r="AK60" i="10"/>
  <c r="AJ60" i="10"/>
  <c r="AI60" i="10"/>
  <c r="AH60" i="10"/>
  <c r="AG60" i="10"/>
  <c r="AF60" i="10"/>
  <c r="AE60" i="10"/>
  <c r="AD60" i="10"/>
  <c r="AC60" i="10"/>
  <c r="AB60" i="10"/>
  <c r="AA60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59" i="10"/>
  <c r="C59" i="10"/>
  <c r="B59" i="10" s="1"/>
  <c r="D58" i="10"/>
  <c r="B58" i="10" s="1"/>
  <c r="C58" i="10"/>
  <c r="D57" i="10"/>
  <c r="C57" i="10"/>
  <c r="D56" i="10"/>
  <c r="C56" i="10"/>
  <c r="B56" i="10" s="1"/>
  <c r="D55" i="10"/>
  <c r="C55" i="10"/>
  <c r="B55" i="10" s="1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7" i="10"/>
  <c r="C27" i="10"/>
  <c r="B27" i="10" s="1"/>
  <c r="CA27" i="10" s="1"/>
  <c r="D26" i="10"/>
  <c r="C26" i="10"/>
  <c r="D25" i="10"/>
  <c r="B25" i="10" s="1"/>
  <c r="C25" i="10"/>
  <c r="D24" i="10"/>
  <c r="C24" i="10"/>
  <c r="B24" i="10" s="1"/>
  <c r="D23" i="10"/>
  <c r="D21" i="10" s="1"/>
  <c r="C23" i="10"/>
  <c r="B23" i="10"/>
  <c r="CA23" i="10" s="1"/>
  <c r="D22" i="10"/>
  <c r="C22" i="10"/>
  <c r="B22" i="10" s="1"/>
  <c r="AT21" i="10"/>
  <c r="AS21" i="10"/>
  <c r="AR21" i="10"/>
  <c r="AQ21" i="10"/>
  <c r="AP21" i="10"/>
  <c r="AO21" i="10"/>
  <c r="AN21" i="10"/>
  <c r="AM21" i="10"/>
  <c r="AL21" i="10"/>
  <c r="AK21" i="10"/>
  <c r="AJ21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0" i="10"/>
  <c r="C20" i="10"/>
  <c r="B20" i="10" s="1"/>
  <c r="D19" i="10"/>
  <c r="C19" i="10"/>
  <c r="B19" i="10"/>
  <c r="CA19" i="10" s="1"/>
  <c r="D18" i="10"/>
  <c r="C18" i="10"/>
  <c r="B18" i="10" s="1"/>
  <c r="D17" i="10"/>
  <c r="C17" i="10"/>
  <c r="D16" i="10"/>
  <c r="C16" i="10"/>
  <c r="B16" i="10"/>
  <c r="CG16" i="10" s="1"/>
  <c r="D15" i="10"/>
  <c r="C15" i="10"/>
  <c r="B15" i="10" s="1"/>
  <c r="CA15" i="10" s="1"/>
  <c r="D14" i="10"/>
  <c r="C14" i="10"/>
  <c r="D13" i="10"/>
  <c r="B13" i="10" s="1"/>
  <c r="C13" i="10"/>
  <c r="A5" i="10"/>
  <c r="A4" i="10"/>
  <c r="A3" i="10"/>
  <c r="A2" i="10"/>
  <c r="CG164" i="10" l="1"/>
  <c r="CA164" i="10"/>
  <c r="CG20" i="10"/>
  <c r="CA20" i="10"/>
  <c r="CG168" i="10"/>
  <c r="CA168" i="10"/>
  <c r="CG24" i="10"/>
  <c r="CA24" i="10"/>
  <c r="CG156" i="10"/>
  <c r="CA156" i="10"/>
  <c r="CG152" i="10"/>
  <c r="CA152" i="10"/>
  <c r="CH183" i="10"/>
  <c r="CA183" i="10"/>
  <c r="CG152" i="14"/>
  <c r="CA152" i="14"/>
  <c r="B17" i="10"/>
  <c r="CG17" i="10" s="1"/>
  <c r="B26" i="10"/>
  <c r="CG26" i="10" s="1"/>
  <c r="B57" i="10"/>
  <c r="B150" i="10"/>
  <c r="CG150" i="10" s="1"/>
  <c r="B161" i="10"/>
  <c r="B166" i="10"/>
  <c r="CG166" i="10" s="1"/>
  <c r="B170" i="10"/>
  <c r="C184" i="10"/>
  <c r="CB182" i="14"/>
  <c r="D169" i="10"/>
  <c r="C169" i="10"/>
  <c r="D184" i="10"/>
  <c r="B14" i="10"/>
  <c r="CA16" i="10"/>
  <c r="D60" i="10"/>
  <c r="B153" i="10"/>
  <c r="CA153" i="10" s="1"/>
  <c r="B158" i="10"/>
  <c r="CA160" i="10"/>
  <c r="B174" i="10"/>
  <c r="CA179" i="10"/>
  <c r="B181" i="10"/>
  <c r="CB181" i="10" s="1"/>
  <c r="CH182" i="14"/>
  <c r="B295" i="14" s="1"/>
  <c r="CA24" i="14"/>
  <c r="CH180" i="14"/>
  <c r="CA180" i="14"/>
  <c r="A295" i="14"/>
  <c r="CG179" i="14"/>
  <c r="CB179" i="14"/>
  <c r="B184" i="14"/>
  <c r="CA179" i="14"/>
  <c r="CH179" i="14"/>
  <c r="B169" i="14"/>
  <c r="CG13" i="10"/>
  <c r="CA13" i="10"/>
  <c r="CG31" i="10"/>
  <c r="CA31" i="10"/>
  <c r="CG157" i="10"/>
  <c r="CA157" i="10"/>
  <c r="CG162" i="10"/>
  <c r="CA162" i="10"/>
  <c r="CG182" i="10"/>
  <c r="CA182" i="10"/>
  <c r="CH182" i="10"/>
  <c r="CB182" i="10"/>
  <c r="B60" i="10"/>
  <c r="CG153" i="10"/>
  <c r="CG158" i="10"/>
  <c r="CA158" i="10"/>
  <c r="CG25" i="10"/>
  <c r="CA25" i="10"/>
  <c r="CG154" i="10"/>
  <c r="CA154" i="10"/>
  <c r="CA165" i="10"/>
  <c r="CG165" i="10"/>
  <c r="CG18" i="10"/>
  <c r="CA18" i="10"/>
  <c r="CG22" i="10"/>
  <c r="CA22" i="10"/>
  <c r="CG14" i="10"/>
  <c r="CA14" i="10"/>
  <c r="CH181" i="10"/>
  <c r="CA181" i="10"/>
  <c r="CG181" i="10"/>
  <c r="CA17" i="10"/>
  <c r="CA26" i="10"/>
  <c r="CA150" i="10"/>
  <c r="CG161" i="10"/>
  <c r="CA161" i="10"/>
  <c r="B169" i="10"/>
  <c r="CG19" i="10"/>
  <c r="CG23" i="10"/>
  <c r="C60" i="10"/>
  <c r="CG167" i="10"/>
  <c r="CB179" i="10"/>
  <c r="CG180" i="10"/>
  <c r="CG179" i="10"/>
  <c r="CH180" i="10"/>
  <c r="CG183" i="10"/>
  <c r="CG15" i="10"/>
  <c r="CG27" i="10"/>
  <c r="CG151" i="10"/>
  <c r="CG155" i="10"/>
  <c r="CG159" i="10"/>
  <c r="CG163" i="10"/>
  <c r="CB180" i="10"/>
  <c r="B184" i="10"/>
  <c r="CB183" i="10"/>
  <c r="C21" i="10"/>
  <c r="B21" i="10" s="1"/>
  <c r="B231" i="8"/>
  <c r="B198" i="8"/>
  <c r="B191" i="8"/>
  <c r="AR184" i="8"/>
  <c r="AQ184" i="8"/>
  <c r="AP184" i="8"/>
  <c r="AO184" i="8"/>
  <c r="AN184" i="8"/>
  <c r="AM184" i="8"/>
  <c r="AL184" i="8"/>
  <c r="AK184" i="8"/>
  <c r="AJ184" i="8"/>
  <c r="AI184" i="8"/>
  <c r="AH184" i="8"/>
  <c r="AG184" i="8"/>
  <c r="AF184" i="8"/>
  <c r="AE184" i="8"/>
  <c r="AD184" i="8"/>
  <c r="AC184" i="8"/>
  <c r="AB184" i="8"/>
  <c r="AA184" i="8"/>
  <c r="Z184" i="8"/>
  <c r="Y184" i="8"/>
  <c r="X184" i="8"/>
  <c r="W184" i="8"/>
  <c r="V184" i="8"/>
  <c r="U184" i="8"/>
  <c r="T184" i="8"/>
  <c r="S184" i="8"/>
  <c r="R184" i="8"/>
  <c r="Q184" i="8"/>
  <c r="P184" i="8"/>
  <c r="O184" i="8"/>
  <c r="N184" i="8"/>
  <c r="M184" i="8"/>
  <c r="L184" i="8"/>
  <c r="K184" i="8"/>
  <c r="J184" i="8"/>
  <c r="I184" i="8"/>
  <c r="H184" i="8"/>
  <c r="G184" i="8"/>
  <c r="F184" i="8"/>
  <c r="E184" i="8"/>
  <c r="D183" i="8"/>
  <c r="C183" i="8"/>
  <c r="D182" i="8"/>
  <c r="B182" i="8" s="1"/>
  <c r="C182" i="8"/>
  <c r="D181" i="8"/>
  <c r="B181" i="8" s="1"/>
  <c r="C181" i="8"/>
  <c r="D180" i="8"/>
  <c r="C180" i="8"/>
  <c r="D179" i="8"/>
  <c r="C179" i="8"/>
  <c r="D174" i="8"/>
  <c r="C174" i="8"/>
  <c r="B174" i="8" s="1"/>
  <c r="D173" i="8"/>
  <c r="C173" i="8"/>
  <c r="B173" i="8"/>
  <c r="D172" i="8"/>
  <c r="C172" i="8"/>
  <c r="D171" i="8"/>
  <c r="C171" i="8"/>
  <c r="D170" i="8"/>
  <c r="C170" i="8"/>
  <c r="B170" i="8" s="1"/>
  <c r="AS169" i="8"/>
  <c r="AR169" i="8"/>
  <c r="AQ169" i="8"/>
  <c r="AP169" i="8"/>
  <c r="AO169" i="8"/>
  <c r="AN169" i="8"/>
  <c r="AM169" i="8"/>
  <c r="AL169" i="8"/>
  <c r="AK169" i="8"/>
  <c r="AJ169" i="8"/>
  <c r="AI169" i="8"/>
  <c r="AH169" i="8"/>
  <c r="AG169" i="8"/>
  <c r="AF169" i="8"/>
  <c r="AE169" i="8"/>
  <c r="AD169" i="8"/>
  <c r="AC169" i="8"/>
  <c r="AB169" i="8"/>
  <c r="AA169" i="8"/>
  <c r="Z169" i="8"/>
  <c r="Y169" i="8"/>
  <c r="X169" i="8"/>
  <c r="W169" i="8"/>
  <c r="V169" i="8"/>
  <c r="U169" i="8"/>
  <c r="T169" i="8"/>
  <c r="S169" i="8"/>
  <c r="R169" i="8"/>
  <c r="Q169" i="8"/>
  <c r="P169" i="8"/>
  <c r="O169" i="8"/>
  <c r="N169" i="8"/>
  <c r="M169" i="8"/>
  <c r="L169" i="8"/>
  <c r="K169" i="8"/>
  <c r="J169" i="8"/>
  <c r="I169" i="8"/>
  <c r="H169" i="8"/>
  <c r="G169" i="8"/>
  <c r="F169" i="8"/>
  <c r="E169" i="8"/>
  <c r="D168" i="8"/>
  <c r="C168" i="8"/>
  <c r="B168" i="8" s="1"/>
  <c r="D167" i="8"/>
  <c r="C167" i="8"/>
  <c r="D166" i="8"/>
  <c r="C166" i="8"/>
  <c r="B166" i="8"/>
  <c r="CG166" i="8" s="1"/>
  <c r="D165" i="8"/>
  <c r="C165" i="8"/>
  <c r="B165" i="8"/>
  <c r="CA165" i="8" s="1"/>
  <c r="D164" i="8"/>
  <c r="C164" i="8"/>
  <c r="B164" i="8" s="1"/>
  <c r="D163" i="8"/>
  <c r="C163" i="8"/>
  <c r="D162" i="8"/>
  <c r="C162" i="8"/>
  <c r="B162" i="8"/>
  <c r="CG162" i="8" s="1"/>
  <c r="D161" i="8"/>
  <c r="C161" i="8"/>
  <c r="B161" i="8"/>
  <c r="CA161" i="8" s="1"/>
  <c r="D160" i="8"/>
  <c r="C160" i="8"/>
  <c r="B160" i="8" s="1"/>
  <c r="D159" i="8"/>
  <c r="C159" i="8"/>
  <c r="D158" i="8"/>
  <c r="C158" i="8"/>
  <c r="B158" i="8" s="1"/>
  <c r="CA158" i="8" s="1"/>
  <c r="D157" i="8"/>
  <c r="B157" i="8" s="1"/>
  <c r="CA157" i="8" s="1"/>
  <c r="C157" i="8"/>
  <c r="D156" i="8"/>
  <c r="C156" i="8"/>
  <c r="B156" i="8" s="1"/>
  <c r="D155" i="8"/>
  <c r="C155" i="8"/>
  <c r="D154" i="8"/>
  <c r="B154" i="8" s="1"/>
  <c r="C154" i="8"/>
  <c r="D153" i="8"/>
  <c r="B153" i="8" s="1"/>
  <c r="C153" i="8"/>
  <c r="D152" i="8"/>
  <c r="C152" i="8"/>
  <c r="B152" i="8" s="1"/>
  <c r="D151" i="8"/>
  <c r="C151" i="8"/>
  <c r="CB150" i="8"/>
  <c r="D150" i="8"/>
  <c r="B150" i="8" s="1"/>
  <c r="CA150" i="8" s="1"/>
  <c r="C150" i="8"/>
  <c r="B124" i="8"/>
  <c r="B123" i="8"/>
  <c r="B122" i="8"/>
  <c r="D118" i="8"/>
  <c r="D117" i="8"/>
  <c r="C113" i="8"/>
  <c r="C112" i="8"/>
  <c r="E108" i="8"/>
  <c r="D108" i="8"/>
  <c r="C108" i="8"/>
  <c r="B108" i="8"/>
  <c r="E100" i="8"/>
  <c r="D100" i="8"/>
  <c r="C100" i="8"/>
  <c r="B100" i="8"/>
  <c r="E92" i="8"/>
  <c r="D92" i="8"/>
  <c r="C92" i="8"/>
  <c r="B92" i="8"/>
  <c r="B74" i="8"/>
  <c r="B67" i="8"/>
  <c r="AU60" i="8"/>
  <c r="AT60" i="8"/>
  <c r="AS60" i="8"/>
  <c r="AR60" i="8"/>
  <c r="AQ60" i="8"/>
  <c r="AP60" i="8"/>
  <c r="AO60" i="8"/>
  <c r="AN60" i="8"/>
  <c r="AM60" i="8"/>
  <c r="AL60" i="8"/>
  <c r="AK60" i="8"/>
  <c r="AJ60" i="8"/>
  <c r="AI60" i="8"/>
  <c r="AH60" i="8"/>
  <c r="AG60" i="8"/>
  <c r="AF60" i="8"/>
  <c r="AE60" i="8"/>
  <c r="AD60" i="8"/>
  <c r="AC60" i="8"/>
  <c r="AB60" i="8"/>
  <c r="AA60" i="8"/>
  <c r="Z60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59" i="8"/>
  <c r="C59" i="8"/>
  <c r="D58" i="8"/>
  <c r="C58" i="8"/>
  <c r="D57" i="8"/>
  <c r="C57" i="8"/>
  <c r="B57" i="8" s="1"/>
  <c r="D56" i="8"/>
  <c r="C56" i="8"/>
  <c r="B56" i="8"/>
  <c r="D55" i="8"/>
  <c r="C55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7" i="8"/>
  <c r="C27" i="8"/>
  <c r="D26" i="8"/>
  <c r="B26" i="8" s="1"/>
  <c r="C26" i="8"/>
  <c r="D25" i="8"/>
  <c r="B25" i="8" s="1"/>
  <c r="C25" i="8"/>
  <c r="D24" i="8"/>
  <c r="C24" i="8"/>
  <c r="D23" i="8"/>
  <c r="C23" i="8"/>
  <c r="C21" i="8" s="1"/>
  <c r="D22" i="8"/>
  <c r="B22" i="8" s="1"/>
  <c r="C22" i="8"/>
  <c r="AT21" i="8"/>
  <c r="AS21" i="8"/>
  <c r="AR21" i="8"/>
  <c r="AQ21" i="8"/>
  <c r="AP21" i="8"/>
  <c r="AO21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0" i="8"/>
  <c r="C20" i="8"/>
  <c r="D19" i="8"/>
  <c r="C19" i="8"/>
  <c r="D18" i="8"/>
  <c r="B18" i="8" s="1"/>
  <c r="C18" i="8"/>
  <c r="D17" i="8"/>
  <c r="B17" i="8" s="1"/>
  <c r="C17" i="8"/>
  <c r="D16" i="8"/>
  <c r="C16" i="8"/>
  <c r="D15" i="8"/>
  <c r="C15" i="8"/>
  <c r="D14" i="8"/>
  <c r="B14" i="8" s="1"/>
  <c r="C14" i="8"/>
  <c r="D13" i="8"/>
  <c r="C13" i="8"/>
  <c r="B13" i="8" s="1"/>
  <c r="A5" i="8"/>
  <c r="A4" i="8"/>
  <c r="A3" i="8"/>
  <c r="A2" i="8"/>
  <c r="CA153" i="8" l="1"/>
  <c r="CG153" i="8"/>
  <c r="CH181" i="8"/>
  <c r="CA181" i="8"/>
  <c r="CG14" i="8"/>
  <c r="CA14" i="8"/>
  <c r="CG18" i="8"/>
  <c r="CA18" i="8"/>
  <c r="CG22" i="8"/>
  <c r="CA22" i="8"/>
  <c r="CG26" i="8"/>
  <c r="CA26" i="8"/>
  <c r="CG154" i="8"/>
  <c r="CA154" i="8"/>
  <c r="CA17" i="8"/>
  <c r="CG17" i="8"/>
  <c r="CA25" i="8"/>
  <c r="CG25" i="8"/>
  <c r="A295" i="10"/>
  <c r="CA166" i="10"/>
  <c r="B15" i="8"/>
  <c r="CG15" i="8" s="1"/>
  <c r="B19" i="8"/>
  <c r="B27" i="8"/>
  <c r="B151" i="8"/>
  <c r="CG151" i="8" s="1"/>
  <c r="B155" i="8"/>
  <c r="CG155" i="8" s="1"/>
  <c r="CG161" i="8"/>
  <c r="CA162" i="8"/>
  <c r="CG165" i="8"/>
  <c r="CA166" i="8"/>
  <c r="B172" i="8"/>
  <c r="B20" i="8"/>
  <c r="CA20" i="8" s="1"/>
  <c r="B59" i="8"/>
  <c r="B159" i="8"/>
  <c r="CG159" i="8" s="1"/>
  <c r="B163" i="8"/>
  <c r="B167" i="8"/>
  <c r="CG167" i="8" s="1"/>
  <c r="D169" i="8"/>
  <c r="B180" i="8"/>
  <c r="B183" i="8"/>
  <c r="B295" i="10"/>
  <c r="CA13" i="8"/>
  <c r="CG31" i="8"/>
  <c r="CA31" i="8"/>
  <c r="CG13" i="8"/>
  <c r="D60" i="8"/>
  <c r="B55" i="8"/>
  <c r="CG150" i="8"/>
  <c r="CG152" i="8"/>
  <c r="CA152" i="8"/>
  <c r="CG158" i="8"/>
  <c r="CG160" i="8"/>
  <c r="CA160" i="8"/>
  <c r="CG163" i="8"/>
  <c r="CA163" i="8"/>
  <c r="CA167" i="8"/>
  <c r="B171" i="8"/>
  <c r="B169" i="8" s="1"/>
  <c r="C169" i="8"/>
  <c r="CA182" i="8"/>
  <c r="CH182" i="8"/>
  <c r="CG182" i="8"/>
  <c r="CB183" i="8"/>
  <c r="CA183" i="8"/>
  <c r="CH183" i="8"/>
  <c r="CG20" i="8"/>
  <c r="B23" i="8"/>
  <c r="D21" i="8"/>
  <c r="B21" i="8" s="1"/>
  <c r="CA155" i="8"/>
  <c r="CG164" i="8"/>
  <c r="CA164" i="8"/>
  <c r="CG168" i="8"/>
  <c r="CA168" i="8"/>
  <c r="CA15" i="8"/>
  <c r="C60" i="8"/>
  <c r="CG156" i="8"/>
  <c r="CA156" i="8"/>
  <c r="C184" i="8"/>
  <c r="B179" i="8"/>
  <c r="CG180" i="8"/>
  <c r="CB180" i="8"/>
  <c r="CA180" i="8"/>
  <c r="CG183" i="8"/>
  <c r="B16" i="8"/>
  <c r="B24" i="8"/>
  <c r="B58" i="8"/>
  <c r="CG157" i="8"/>
  <c r="CA159" i="8"/>
  <c r="CH180" i="8"/>
  <c r="CB182" i="8"/>
  <c r="D184" i="8"/>
  <c r="CB181" i="8"/>
  <c r="CG181" i="8"/>
  <c r="B231" i="9"/>
  <c r="B198" i="9"/>
  <c r="B191" i="9"/>
  <c r="AR184" i="9"/>
  <c r="AQ184" i="9"/>
  <c r="AP184" i="9"/>
  <c r="AO184" i="9"/>
  <c r="AN184" i="9"/>
  <c r="AM184" i="9"/>
  <c r="AL184" i="9"/>
  <c r="AK184" i="9"/>
  <c r="AJ184" i="9"/>
  <c r="AI184" i="9"/>
  <c r="AH184" i="9"/>
  <c r="AG184" i="9"/>
  <c r="AF184" i="9"/>
  <c r="AE184" i="9"/>
  <c r="AD184" i="9"/>
  <c r="AC184" i="9"/>
  <c r="AB184" i="9"/>
  <c r="AA184" i="9"/>
  <c r="Z184" i="9"/>
  <c r="Y184" i="9"/>
  <c r="X184" i="9"/>
  <c r="W184" i="9"/>
  <c r="V184" i="9"/>
  <c r="U184" i="9"/>
  <c r="T184" i="9"/>
  <c r="S184" i="9"/>
  <c r="R184" i="9"/>
  <c r="Q184" i="9"/>
  <c r="P184" i="9"/>
  <c r="O184" i="9"/>
  <c r="N184" i="9"/>
  <c r="M184" i="9"/>
  <c r="L184" i="9"/>
  <c r="K184" i="9"/>
  <c r="J184" i="9"/>
  <c r="I184" i="9"/>
  <c r="H184" i="9"/>
  <c r="G184" i="9"/>
  <c r="F184" i="9"/>
  <c r="E184" i="9"/>
  <c r="D183" i="9"/>
  <c r="C183" i="9"/>
  <c r="B183" i="9"/>
  <c r="CH183" i="9" s="1"/>
  <c r="D182" i="9"/>
  <c r="C182" i="9"/>
  <c r="D181" i="9"/>
  <c r="C181" i="9"/>
  <c r="B181" i="9" s="1"/>
  <c r="D180" i="9"/>
  <c r="C180" i="9"/>
  <c r="B180" i="9"/>
  <c r="CA180" i="9" s="1"/>
  <c r="CA179" i="9"/>
  <c r="D179" i="9"/>
  <c r="C179" i="9"/>
  <c r="B179" i="9"/>
  <c r="CH179" i="9" s="1"/>
  <c r="D174" i="9"/>
  <c r="C174" i="9"/>
  <c r="D173" i="9"/>
  <c r="C173" i="9"/>
  <c r="B173" i="9" s="1"/>
  <c r="D172" i="9"/>
  <c r="C172" i="9"/>
  <c r="B172" i="9" s="1"/>
  <c r="D171" i="9"/>
  <c r="D169" i="9" s="1"/>
  <c r="C171" i="9"/>
  <c r="B171" i="9" s="1"/>
  <c r="D170" i="9"/>
  <c r="C170" i="9"/>
  <c r="B170" i="9" s="1"/>
  <c r="AS169" i="9"/>
  <c r="AR169" i="9"/>
  <c r="AQ169" i="9"/>
  <c r="AP169" i="9"/>
  <c r="AO169" i="9"/>
  <c r="AN169" i="9"/>
  <c r="AM169" i="9"/>
  <c r="AL169" i="9"/>
  <c r="AK169" i="9"/>
  <c r="AJ169" i="9"/>
  <c r="AI169" i="9"/>
  <c r="AH169" i="9"/>
  <c r="AG169" i="9"/>
  <c r="AF169" i="9"/>
  <c r="AE169" i="9"/>
  <c r="AD169" i="9"/>
  <c r="AC169" i="9"/>
  <c r="AB169" i="9"/>
  <c r="AA169" i="9"/>
  <c r="Z169" i="9"/>
  <c r="Y169" i="9"/>
  <c r="X169" i="9"/>
  <c r="W169" i="9"/>
  <c r="V169" i="9"/>
  <c r="U169" i="9"/>
  <c r="T169" i="9"/>
  <c r="S169" i="9"/>
  <c r="R169" i="9"/>
  <c r="Q169" i="9"/>
  <c r="P169" i="9"/>
  <c r="O169" i="9"/>
  <c r="N169" i="9"/>
  <c r="M169" i="9"/>
  <c r="L169" i="9"/>
  <c r="K169" i="9"/>
  <c r="J169" i="9"/>
  <c r="I169" i="9"/>
  <c r="H169" i="9"/>
  <c r="G169" i="9"/>
  <c r="F169" i="9"/>
  <c r="E169" i="9"/>
  <c r="D168" i="9"/>
  <c r="C168" i="9"/>
  <c r="B168" i="9" s="1"/>
  <c r="D167" i="9"/>
  <c r="C167" i="9"/>
  <c r="B167" i="9"/>
  <c r="CA167" i="9" s="1"/>
  <c r="D166" i="9"/>
  <c r="C166" i="9"/>
  <c r="D165" i="9"/>
  <c r="C165" i="9"/>
  <c r="D164" i="9"/>
  <c r="C164" i="9"/>
  <c r="B164" i="9"/>
  <c r="CG164" i="9" s="1"/>
  <c r="D163" i="9"/>
  <c r="C163" i="9"/>
  <c r="B163" i="9"/>
  <c r="CA163" i="9" s="1"/>
  <c r="D162" i="9"/>
  <c r="C162" i="9"/>
  <c r="D161" i="9"/>
  <c r="C161" i="9"/>
  <c r="CA160" i="9"/>
  <c r="D160" i="9"/>
  <c r="C160" i="9"/>
  <c r="B160" i="9"/>
  <c r="CG160" i="9" s="1"/>
  <c r="D159" i="9"/>
  <c r="C159" i="9"/>
  <c r="B159" i="9" s="1"/>
  <c r="CA159" i="9" s="1"/>
  <c r="D158" i="9"/>
  <c r="C158" i="9"/>
  <c r="B158" i="9" s="1"/>
  <c r="D157" i="9"/>
  <c r="B157" i="9" s="1"/>
  <c r="C157" i="9"/>
  <c r="D156" i="9"/>
  <c r="C156" i="9"/>
  <c r="B156" i="9" s="1"/>
  <c r="D155" i="9"/>
  <c r="C155" i="9"/>
  <c r="B155" i="9" s="1"/>
  <c r="CA155" i="9" s="1"/>
  <c r="D154" i="9"/>
  <c r="C154" i="9"/>
  <c r="B154" i="9" s="1"/>
  <c r="D153" i="9"/>
  <c r="B153" i="9" s="1"/>
  <c r="C153" i="9"/>
  <c r="D152" i="9"/>
  <c r="C152" i="9"/>
  <c r="B152" i="9" s="1"/>
  <c r="D151" i="9"/>
  <c r="C151" i="9"/>
  <c r="B151" i="9"/>
  <c r="CA151" i="9" s="1"/>
  <c r="CB150" i="9"/>
  <c r="D150" i="9"/>
  <c r="C150" i="9"/>
  <c r="B124" i="9"/>
  <c r="B123" i="9"/>
  <c r="B122" i="9"/>
  <c r="D118" i="9"/>
  <c r="D117" i="9"/>
  <c r="C113" i="9"/>
  <c r="C112" i="9"/>
  <c r="E108" i="9"/>
  <c r="D108" i="9"/>
  <c r="C108" i="9"/>
  <c r="B108" i="9"/>
  <c r="E100" i="9"/>
  <c r="D100" i="9"/>
  <c r="C100" i="9"/>
  <c r="B100" i="9"/>
  <c r="E92" i="9"/>
  <c r="D92" i="9"/>
  <c r="C92" i="9"/>
  <c r="B92" i="9"/>
  <c r="B74" i="9"/>
  <c r="B67" i="9"/>
  <c r="AU60" i="9"/>
  <c r="AT60" i="9"/>
  <c r="AS60" i="9"/>
  <c r="AR60" i="9"/>
  <c r="AQ60" i="9"/>
  <c r="AP60" i="9"/>
  <c r="AO60" i="9"/>
  <c r="AN60" i="9"/>
  <c r="AM60" i="9"/>
  <c r="AL60" i="9"/>
  <c r="AK60" i="9"/>
  <c r="AJ60" i="9"/>
  <c r="AI60" i="9"/>
  <c r="AH60" i="9"/>
  <c r="AG60" i="9"/>
  <c r="AF60" i="9"/>
  <c r="AE60" i="9"/>
  <c r="AD60" i="9"/>
  <c r="AC60" i="9"/>
  <c r="AB60" i="9"/>
  <c r="AA60" i="9"/>
  <c r="Z60" i="9"/>
  <c r="Y60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59" i="9"/>
  <c r="C59" i="9"/>
  <c r="B59" i="9" s="1"/>
  <c r="D58" i="9"/>
  <c r="C58" i="9"/>
  <c r="B58" i="9" s="1"/>
  <c r="D57" i="9"/>
  <c r="C57" i="9"/>
  <c r="D56" i="9"/>
  <c r="D60" i="9" s="1"/>
  <c r="C56" i="9"/>
  <c r="D55" i="9"/>
  <c r="C55" i="9"/>
  <c r="B55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7" i="9"/>
  <c r="C27" i="9"/>
  <c r="B27" i="9"/>
  <c r="CA27" i="9" s="1"/>
  <c r="D26" i="9"/>
  <c r="C26" i="9"/>
  <c r="D25" i="9"/>
  <c r="C25" i="9"/>
  <c r="D24" i="9"/>
  <c r="C24" i="9"/>
  <c r="B24" i="9"/>
  <c r="CG24" i="9" s="1"/>
  <c r="D23" i="9"/>
  <c r="C23" i="9"/>
  <c r="B23" i="9"/>
  <c r="CA23" i="9" s="1"/>
  <c r="D22" i="9"/>
  <c r="C22" i="9"/>
  <c r="AT21" i="9"/>
  <c r="AS21" i="9"/>
  <c r="AR21" i="9"/>
  <c r="AQ21" i="9"/>
  <c r="AP21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D20" i="9"/>
  <c r="C20" i="9"/>
  <c r="B20" i="9"/>
  <c r="CG20" i="9" s="1"/>
  <c r="D19" i="9"/>
  <c r="C19" i="9"/>
  <c r="B19" i="9"/>
  <c r="CA19" i="9" s="1"/>
  <c r="D18" i="9"/>
  <c r="C18" i="9"/>
  <c r="D17" i="9"/>
  <c r="C17" i="9"/>
  <c r="CA16" i="9"/>
  <c r="D16" i="9"/>
  <c r="C16" i="9"/>
  <c r="B16" i="9"/>
  <c r="CG16" i="9" s="1"/>
  <c r="D15" i="9"/>
  <c r="C15" i="9"/>
  <c r="B15" i="9" s="1"/>
  <c r="CA15" i="9" s="1"/>
  <c r="D14" i="9"/>
  <c r="C14" i="9"/>
  <c r="B14" i="9" s="1"/>
  <c r="D13" i="9"/>
  <c r="B13" i="9" s="1"/>
  <c r="C13" i="9"/>
  <c r="A5" i="9"/>
  <c r="A4" i="9"/>
  <c r="A3" i="9"/>
  <c r="A2" i="9"/>
  <c r="CG168" i="9" l="1"/>
  <c r="CA168" i="9"/>
  <c r="CG152" i="9"/>
  <c r="CA152" i="9"/>
  <c r="CG156" i="9"/>
  <c r="CA156" i="9"/>
  <c r="B165" i="9"/>
  <c r="CG27" i="8"/>
  <c r="CA27" i="8"/>
  <c r="B17" i="9"/>
  <c r="CA17" i="9" s="1"/>
  <c r="B26" i="9"/>
  <c r="B57" i="9"/>
  <c r="B60" i="9" s="1"/>
  <c r="B150" i="9"/>
  <c r="B161" i="9"/>
  <c r="CG161" i="9" s="1"/>
  <c r="B166" i="9"/>
  <c r="C184" i="9"/>
  <c r="B182" i="9"/>
  <c r="CA151" i="8"/>
  <c r="CG19" i="8"/>
  <c r="CA19" i="8"/>
  <c r="B25" i="9"/>
  <c r="B18" i="9"/>
  <c r="CA18" i="9" s="1"/>
  <c r="CA20" i="9"/>
  <c r="B22" i="9"/>
  <c r="CA22" i="9" s="1"/>
  <c r="CA24" i="9"/>
  <c r="B56" i="9"/>
  <c r="B162" i="9"/>
  <c r="CA164" i="9"/>
  <c r="C169" i="9"/>
  <c r="B174" i="9"/>
  <c r="B169" i="9" s="1"/>
  <c r="D184" i="9"/>
  <c r="CA183" i="9"/>
  <c r="CG24" i="8"/>
  <c r="CA24" i="8"/>
  <c r="CG16" i="8"/>
  <c r="CA16" i="8"/>
  <c r="CB179" i="8"/>
  <c r="B184" i="8"/>
  <c r="CA179" i="8"/>
  <c r="CH179" i="8"/>
  <c r="CG179" i="8"/>
  <c r="CG23" i="8"/>
  <c r="CA23" i="8"/>
  <c r="B60" i="8"/>
  <c r="A295" i="8" s="1"/>
  <c r="CG13" i="9"/>
  <c r="CA13" i="9"/>
  <c r="CG31" i="9"/>
  <c r="CG22" i="9"/>
  <c r="CG157" i="9"/>
  <c r="CA157" i="9"/>
  <c r="CG14" i="9"/>
  <c r="CA14" i="9"/>
  <c r="CB181" i="9"/>
  <c r="CH181" i="9"/>
  <c r="CA181" i="9"/>
  <c r="CG181" i="9"/>
  <c r="CA25" i="9"/>
  <c r="CG25" i="9"/>
  <c r="CG154" i="9"/>
  <c r="CA154" i="9"/>
  <c r="CG165" i="9"/>
  <c r="CA165" i="9"/>
  <c r="CG18" i="9"/>
  <c r="CA31" i="9"/>
  <c r="CG162" i="9"/>
  <c r="CA162" i="9"/>
  <c r="CG153" i="9"/>
  <c r="CA153" i="9"/>
  <c r="CG158" i="9"/>
  <c r="CA158" i="9"/>
  <c r="CG17" i="9"/>
  <c r="CG26" i="9"/>
  <c r="CA26" i="9"/>
  <c r="CG150" i="9"/>
  <c r="CA150" i="9"/>
  <c r="CA161" i="9"/>
  <c r="CG166" i="9"/>
  <c r="CA166" i="9"/>
  <c r="CG182" i="9"/>
  <c r="CA182" i="9"/>
  <c r="CH182" i="9"/>
  <c r="CB182" i="9"/>
  <c r="C60" i="9"/>
  <c r="CG151" i="9"/>
  <c r="CG159" i="9"/>
  <c r="CG167" i="9"/>
  <c r="B184" i="9"/>
  <c r="CG180" i="9"/>
  <c r="CG179" i="9"/>
  <c r="CH180" i="9"/>
  <c r="CG183" i="9"/>
  <c r="CG15" i="9"/>
  <c r="CG19" i="9"/>
  <c r="CG23" i="9"/>
  <c r="CG27" i="9"/>
  <c r="CG155" i="9"/>
  <c r="CG163" i="9"/>
  <c r="CB180" i="9"/>
  <c r="CB179" i="9"/>
  <c r="CB183" i="9"/>
  <c r="C21" i="9"/>
  <c r="B21" i="9" s="1"/>
  <c r="B231" i="7"/>
  <c r="B198" i="7"/>
  <c r="B191" i="7"/>
  <c r="AR184" i="7"/>
  <c r="AQ184" i="7"/>
  <c r="AP184" i="7"/>
  <c r="AO184" i="7"/>
  <c r="AN184" i="7"/>
  <c r="AM184" i="7"/>
  <c r="AL184" i="7"/>
  <c r="AK184" i="7"/>
  <c r="AJ184" i="7"/>
  <c r="AI184" i="7"/>
  <c r="AH184" i="7"/>
  <c r="AG184" i="7"/>
  <c r="AF184" i="7"/>
  <c r="AE184" i="7"/>
  <c r="AD184" i="7"/>
  <c r="AC184" i="7"/>
  <c r="AB184" i="7"/>
  <c r="AA184" i="7"/>
  <c r="Z184" i="7"/>
  <c r="Y184" i="7"/>
  <c r="X184" i="7"/>
  <c r="W184" i="7"/>
  <c r="V184" i="7"/>
  <c r="U184" i="7"/>
  <c r="T184" i="7"/>
  <c r="S184" i="7"/>
  <c r="R184" i="7"/>
  <c r="Q184" i="7"/>
  <c r="P184" i="7"/>
  <c r="O184" i="7"/>
  <c r="N184" i="7"/>
  <c r="M184" i="7"/>
  <c r="L184" i="7"/>
  <c r="K184" i="7"/>
  <c r="J184" i="7"/>
  <c r="I184" i="7"/>
  <c r="H184" i="7"/>
  <c r="G184" i="7"/>
  <c r="F184" i="7"/>
  <c r="E184" i="7"/>
  <c r="D183" i="7"/>
  <c r="B183" i="7" s="1"/>
  <c r="C183" i="7"/>
  <c r="D182" i="7"/>
  <c r="C182" i="7"/>
  <c r="B182" i="7" s="1"/>
  <c r="D181" i="7"/>
  <c r="C181" i="7"/>
  <c r="B181" i="7" s="1"/>
  <c r="D180" i="7"/>
  <c r="C180" i="7"/>
  <c r="D179" i="7"/>
  <c r="C179" i="7"/>
  <c r="B179" i="7" s="1"/>
  <c r="D174" i="7"/>
  <c r="C174" i="7"/>
  <c r="D173" i="7"/>
  <c r="C173" i="7"/>
  <c r="D172" i="7"/>
  <c r="C172" i="7"/>
  <c r="B172" i="7"/>
  <c r="D171" i="7"/>
  <c r="C171" i="7"/>
  <c r="B171" i="7" s="1"/>
  <c r="D170" i="7"/>
  <c r="B170" i="7" s="1"/>
  <c r="C170" i="7"/>
  <c r="AS169" i="7"/>
  <c r="AR169" i="7"/>
  <c r="AQ169" i="7"/>
  <c r="AP169" i="7"/>
  <c r="AO169" i="7"/>
  <c r="AN169" i="7"/>
  <c r="AM169" i="7"/>
  <c r="AL169" i="7"/>
  <c r="AK169" i="7"/>
  <c r="AJ169" i="7"/>
  <c r="AI169" i="7"/>
  <c r="AH169" i="7"/>
  <c r="AG169" i="7"/>
  <c r="AF169" i="7"/>
  <c r="AE169" i="7"/>
  <c r="AD169" i="7"/>
  <c r="AC169" i="7"/>
  <c r="AB169" i="7"/>
  <c r="AA169" i="7"/>
  <c r="Z169" i="7"/>
  <c r="Y169" i="7"/>
  <c r="X169" i="7"/>
  <c r="W169" i="7"/>
  <c r="V169" i="7"/>
  <c r="U169" i="7"/>
  <c r="T169" i="7"/>
  <c r="S169" i="7"/>
  <c r="R169" i="7"/>
  <c r="Q169" i="7"/>
  <c r="P169" i="7"/>
  <c r="O169" i="7"/>
  <c r="N169" i="7"/>
  <c r="M169" i="7"/>
  <c r="L169" i="7"/>
  <c r="K169" i="7"/>
  <c r="J169" i="7"/>
  <c r="I169" i="7"/>
  <c r="H169" i="7"/>
  <c r="G169" i="7"/>
  <c r="F169" i="7"/>
  <c r="E169" i="7"/>
  <c r="D168" i="7"/>
  <c r="C168" i="7"/>
  <c r="B168" i="7" s="1"/>
  <c r="D167" i="7"/>
  <c r="B167" i="7" s="1"/>
  <c r="CA167" i="7" s="1"/>
  <c r="C167" i="7"/>
  <c r="D166" i="7"/>
  <c r="C166" i="7"/>
  <c r="B166" i="7" s="1"/>
  <c r="D165" i="7"/>
  <c r="C165" i="7"/>
  <c r="B165" i="7" s="1"/>
  <c r="D164" i="7"/>
  <c r="B164" i="7" s="1"/>
  <c r="C164" i="7"/>
  <c r="D163" i="7"/>
  <c r="C163" i="7"/>
  <c r="B163" i="7" s="1"/>
  <c r="CA163" i="7" s="1"/>
  <c r="D162" i="7"/>
  <c r="C162" i="7"/>
  <c r="D161" i="7"/>
  <c r="C161" i="7"/>
  <c r="D160" i="7"/>
  <c r="C160" i="7"/>
  <c r="B160" i="7" s="1"/>
  <c r="D159" i="7"/>
  <c r="C159" i="7"/>
  <c r="B159" i="7"/>
  <c r="CA159" i="7" s="1"/>
  <c r="D158" i="7"/>
  <c r="C158" i="7"/>
  <c r="B158" i="7" s="1"/>
  <c r="D157" i="7"/>
  <c r="C157" i="7"/>
  <c r="B157" i="7" s="1"/>
  <c r="D156" i="7"/>
  <c r="C156" i="7"/>
  <c r="B156" i="7"/>
  <c r="CG156" i="7" s="1"/>
  <c r="D155" i="7"/>
  <c r="C155" i="7"/>
  <c r="B155" i="7" s="1"/>
  <c r="CA155" i="7" s="1"/>
  <c r="D154" i="7"/>
  <c r="C154" i="7"/>
  <c r="D153" i="7"/>
  <c r="C153" i="7"/>
  <c r="D152" i="7"/>
  <c r="C152" i="7"/>
  <c r="B152" i="7" s="1"/>
  <c r="D151" i="7"/>
  <c r="B151" i="7" s="1"/>
  <c r="CA151" i="7" s="1"/>
  <c r="C151" i="7"/>
  <c r="CB150" i="7"/>
  <c r="D150" i="7"/>
  <c r="B150" i="7" s="1"/>
  <c r="C150" i="7"/>
  <c r="B124" i="7"/>
  <c r="B123" i="7"/>
  <c r="B122" i="7"/>
  <c r="D118" i="7"/>
  <c r="D117" i="7"/>
  <c r="C113" i="7"/>
  <c r="C112" i="7"/>
  <c r="E108" i="7"/>
  <c r="D108" i="7"/>
  <c r="C108" i="7"/>
  <c r="B108" i="7"/>
  <c r="E100" i="7"/>
  <c r="D100" i="7"/>
  <c r="C100" i="7"/>
  <c r="B100" i="7"/>
  <c r="E92" i="7"/>
  <c r="D92" i="7"/>
  <c r="C92" i="7"/>
  <c r="B92" i="7"/>
  <c r="B74" i="7"/>
  <c r="B67" i="7"/>
  <c r="AU60" i="7"/>
  <c r="AT60" i="7"/>
  <c r="AS60" i="7"/>
  <c r="AR60" i="7"/>
  <c r="AQ60" i="7"/>
  <c r="AP60" i="7"/>
  <c r="AO60" i="7"/>
  <c r="AN60" i="7"/>
  <c r="AM60" i="7"/>
  <c r="AL60" i="7"/>
  <c r="AK60" i="7"/>
  <c r="AJ60" i="7"/>
  <c r="AI60" i="7"/>
  <c r="AH60" i="7"/>
  <c r="AG60" i="7"/>
  <c r="AF60" i="7"/>
  <c r="AE60" i="7"/>
  <c r="AD60" i="7"/>
  <c r="AC60" i="7"/>
  <c r="AB60" i="7"/>
  <c r="AA60" i="7"/>
  <c r="Z60" i="7"/>
  <c r="Y60" i="7"/>
  <c r="X60" i="7"/>
  <c r="W60" i="7"/>
  <c r="V60" i="7"/>
  <c r="U60" i="7"/>
  <c r="T60" i="7"/>
  <c r="S60" i="7"/>
  <c r="R60" i="7"/>
  <c r="Q60" i="7"/>
  <c r="P60" i="7"/>
  <c r="O60" i="7"/>
  <c r="N60" i="7"/>
  <c r="M60" i="7"/>
  <c r="L60" i="7"/>
  <c r="K60" i="7"/>
  <c r="J60" i="7"/>
  <c r="I60" i="7"/>
  <c r="H60" i="7"/>
  <c r="G60" i="7"/>
  <c r="F60" i="7"/>
  <c r="E60" i="7"/>
  <c r="D59" i="7"/>
  <c r="C59" i="7"/>
  <c r="B59" i="7"/>
  <c r="D58" i="7"/>
  <c r="C58" i="7"/>
  <c r="B58" i="7" s="1"/>
  <c r="D57" i="7"/>
  <c r="B57" i="7" s="1"/>
  <c r="C57" i="7"/>
  <c r="D56" i="7"/>
  <c r="C56" i="7"/>
  <c r="D55" i="7"/>
  <c r="B55" i="7" s="1"/>
  <c r="C55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7" i="7"/>
  <c r="B27" i="7" s="1"/>
  <c r="CA27" i="7" s="1"/>
  <c r="C27" i="7"/>
  <c r="D26" i="7"/>
  <c r="C26" i="7"/>
  <c r="B26" i="7" s="1"/>
  <c r="D25" i="7"/>
  <c r="C25" i="7"/>
  <c r="D24" i="7"/>
  <c r="D21" i="7" s="1"/>
  <c r="C24" i="7"/>
  <c r="D23" i="7"/>
  <c r="C23" i="7"/>
  <c r="B23" i="7" s="1"/>
  <c r="CA23" i="7" s="1"/>
  <c r="D22" i="7"/>
  <c r="C22" i="7"/>
  <c r="AT21" i="7"/>
  <c r="AS21" i="7"/>
  <c r="AR21" i="7"/>
  <c r="AQ21" i="7"/>
  <c r="AP21" i="7"/>
  <c r="AO21" i="7"/>
  <c r="AN21" i="7"/>
  <c r="AM21" i="7"/>
  <c r="AL21" i="7"/>
  <c r="AK21" i="7"/>
  <c r="AJ21" i="7"/>
  <c r="AI21" i="7"/>
  <c r="AH21" i="7"/>
  <c r="AG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0" i="7"/>
  <c r="B20" i="7" s="1"/>
  <c r="C20" i="7"/>
  <c r="D19" i="7"/>
  <c r="C19" i="7"/>
  <c r="B19" i="7" s="1"/>
  <c r="CA19" i="7" s="1"/>
  <c r="D18" i="7"/>
  <c r="C18" i="7"/>
  <c r="D17" i="7"/>
  <c r="B17" i="7" s="1"/>
  <c r="C17" i="7"/>
  <c r="D16" i="7"/>
  <c r="C16" i="7"/>
  <c r="B16" i="7" s="1"/>
  <c r="D15" i="7"/>
  <c r="C15" i="7"/>
  <c r="B15" i="7"/>
  <c r="CA15" i="7" s="1"/>
  <c r="D14" i="7"/>
  <c r="C14" i="7"/>
  <c r="B14" i="7" s="1"/>
  <c r="D13" i="7"/>
  <c r="C13" i="7"/>
  <c r="A5" i="7"/>
  <c r="A4" i="7"/>
  <c r="A3" i="7"/>
  <c r="A2" i="7"/>
  <c r="CG168" i="7" l="1"/>
  <c r="CA168" i="7"/>
  <c r="CG20" i="7"/>
  <c r="CA20" i="7"/>
  <c r="CG152" i="7"/>
  <c r="CA152" i="7"/>
  <c r="CH179" i="7"/>
  <c r="CA179" i="7"/>
  <c r="CG160" i="7"/>
  <c r="CA160" i="7"/>
  <c r="CG16" i="7"/>
  <c r="CA16" i="7"/>
  <c r="CG164" i="7"/>
  <c r="CA164" i="7"/>
  <c r="CH183" i="7"/>
  <c r="CA183" i="7"/>
  <c r="B13" i="7"/>
  <c r="B18" i="7"/>
  <c r="B22" i="7"/>
  <c r="CA22" i="7" s="1"/>
  <c r="B56" i="7"/>
  <c r="B153" i="7"/>
  <c r="B162" i="7"/>
  <c r="D169" i="7"/>
  <c r="C169" i="7"/>
  <c r="B174" i="7"/>
  <c r="D184" i="7"/>
  <c r="A295" i="9"/>
  <c r="B295" i="8"/>
  <c r="C184" i="7"/>
  <c r="B24" i="7"/>
  <c r="D60" i="7"/>
  <c r="B25" i="7"/>
  <c r="CG25" i="7" s="1"/>
  <c r="B154" i="7"/>
  <c r="CA156" i="7"/>
  <c r="B161" i="7"/>
  <c r="B173" i="7"/>
  <c r="B169" i="7" s="1"/>
  <c r="B180" i="7"/>
  <c r="CA180" i="7" s="1"/>
  <c r="B295" i="9"/>
  <c r="CG18" i="7"/>
  <c r="CA18" i="7"/>
  <c r="CA31" i="7"/>
  <c r="CG153" i="7"/>
  <c r="CA153" i="7"/>
  <c r="B60" i="7"/>
  <c r="CG158" i="7"/>
  <c r="CA158" i="7"/>
  <c r="CG165" i="7"/>
  <c r="CA165" i="7"/>
  <c r="CB181" i="7"/>
  <c r="CA181" i="7"/>
  <c r="CG181" i="7"/>
  <c r="CH181" i="7"/>
  <c r="CG13" i="7"/>
  <c r="CG31" i="7"/>
  <c r="CA13" i="7"/>
  <c r="CG162" i="7"/>
  <c r="CA162" i="7"/>
  <c r="CG154" i="7"/>
  <c r="CA154" i="7"/>
  <c r="CG161" i="7"/>
  <c r="CA161" i="7"/>
  <c r="CG22" i="7"/>
  <c r="CG14" i="7"/>
  <c r="CA14" i="7"/>
  <c r="CG17" i="7"/>
  <c r="CA17" i="7"/>
  <c r="CG26" i="7"/>
  <c r="CA26" i="7"/>
  <c r="CG150" i="7"/>
  <c r="CA150" i="7"/>
  <c r="CG157" i="7"/>
  <c r="CA157" i="7"/>
  <c r="CG166" i="7"/>
  <c r="CA166" i="7"/>
  <c r="CG182" i="7"/>
  <c r="CB182" i="7"/>
  <c r="CH182" i="7"/>
  <c r="CA182" i="7"/>
  <c r="CB180" i="7"/>
  <c r="CB179" i="7"/>
  <c r="CB183" i="7"/>
  <c r="CG15" i="7"/>
  <c r="CG19" i="7"/>
  <c r="CG23" i="7"/>
  <c r="CG27" i="7"/>
  <c r="C60" i="7"/>
  <c r="CG151" i="7"/>
  <c r="CG155" i="7"/>
  <c r="CG159" i="7"/>
  <c r="CG163" i="7"/>
  <c r="CG167" i="7"/>
  <c r="B184" i="7"/>
  <c r="CG180" i="7"/>
  <c r="CG179" i="7"/>
  <c r="CH180" i="7"/>
  <c r="CG183" i="7"/>
  <c r="C21" i="7"/>
  <c r="B21" i="7" s="1"/>
  <c r="B231" i="6"/>
  <c r="B198" i="6"/>
  <c r="B191" i="6"/>
  <c r="AR184" i="6"/>
  <c r="AQ184" i="6"/>
  <c r="AP184" i="6"/>
  <c r="AO184" i="6"/>
  <c r="AN184" i="6"/>
  <c r="AM184" i="6"/>
  <c r="AL184" i="6"/>
  <c r="AK184" i="6"/>
  <c r="AJ184" i="6"/>
  <c r="AI184" i="6"/>
  <c r="AH184" i="6"/>
  <c r="AG184" i="6"/>
  <c r="AF184" i="6"/>
  <c r="AE184" i="6"/>
  <c r="AD184" i="6"/>
  <c r="AC184" i="6"/>
  <c r="AB184" i="6"/>
  <c r="AA184" i="6"/>
  <c r="Z184" i="6"/>
  <c r="Y184" i="6"/>
  <c r="X184" i="6"/>
  <c r="W184" i="6"/>
  <c r="V184" i="6"/>
  <c r="U184" i="6"/>
  <c r="T184" i="6"/>
  <c r="S184" i="6"/>
  <c r="R184" i="6"/>
  <c r="Q184" i="6"/>
  <c r="P184" i="6"/>
  <c r="O184" i="6"/>
  <c r="N184" i="6"/>
  <c r="M184" i="6"/>
  <c r="L184" i="6"/>
  <c r="K184" i="6"/>
  <c r="J184" i="6"/>
  <c r="I184" i="6"/>
  <c r="H184" i="6"/>
  <c r="G184" i="6"/>
  <c r="F184" i="6"/>
  <c r="E184" i="6"/>
  <c r="D183" i="6"/>
  <c r="C183" i="6"/>
  <c r="B183" i="6"/>
  <c r="CH183" i="6" s="1"/>
  <c r="D182" i="6"/>
  <c r="C182" i="6"/>
  <c r="D181" i="6"/>
  <c r="C181" i="6"/>
  <c r="B181" i="6" s="1"/>
  <c r="D180" i="6"/>
  <c r="C180" i="6"/>
  <c r="D179" i="6"/>
  <c r="C179" i="6"/>
  <c r="D174" i="6"/>
  <c r="C174" i="6"/>
  <c r="D173" i="6"/>
  <c r="C173" i="6"/>
  <c r="B173" i="6" s="1"/>
  <c r="D172" i="6"/>
  <c r="C172" i="6"/>
  <c r="B172" i="6" s="1"/>
  <c r="D171" i="6"/>
  <c r="C171" i="6"/>
  <c r="B171" i="6" s="1"/>
  <c r="D170" i="6"/>
  <c r="D169" i="6" s="1"/>
  <c r="C170" i="6"/>
  <c r="AS169" i="6"/>
  <c r="AR169" i="6"/>
  <c r="AQ169" i="6"/>
  <c r="AP169" i="6"/>
  <c r="AO169" i="6"/>
  <c r="AN169" i="6"/>
  <c r="AM169" i="6"/>
  <c r="AL169" i="6"/>
  <c r="AK169" i="6"/>
  <c r="AJ169" i="6"/>
  <c r="AI169" i="6"/>
  <c r="AH169" i="6"/>
  <c r="AG169" i="6"/>
  <c r="AF169" i="6"/>
  <c r="AE169" i="6"/>
  <c r="AD169" i="6"/>
  <c r="AC169" i="6"/>
  <c r="AB169" i="6"/>
  <c r="AA169" i="6"/>
  <c r="Z169" i="6"/>
  <c r="Y169" i="6"/>
  <c r="X169" i="6"/>
  <c r="W169" i="6"/>
  <c r="V169" i="6"/>
  <c r="U169" i="6"/>
  <c r="T169" i="6"/>
  <c r="S169" i="6"/>
  <c r="R169" i="6"/>
  <c r="Q169" i="6"/>
  <c r="P169" i="6"/>
  <c r="O169" i="6"/>
  <c r="N169" i="6"/>
  <c r="M169" i="6"/>
  <c r="L169" i="6"/>
  <c r="K169" i="6"/>
  <c r="J169" i="6"/>
  <c r="I169" i="6"/>
  <c r="H169" i="6"/>
  <c r="G169" i="6"/>
  <c r="F169" i="6"/>
  <c r="E169" i="6"/>
  <c r="D168" i="6"/>
  <c r="C168" i="6"/>
  <c r="B168" i="6"/>
  <c r="CG168" i="6" s="1"/>
  <c r="D167" i="6"/>
  <c r="C167" i="6"/>
  <c r="B167" i="6" s="1"/>
  <c r="CA167" i="6" s="1"/>
  <c r="D166" i="6"/>
  <c r="C166" i="6"/>
  <c r="D165" i="6"/>
  <c r="C165" i="6"/>
  <c r="D164" i="6"/>
  <c r="C164" i="6"/>
  <c r="B164" i="6" s="1"/>
  <c r="D163" i="6"/>
  <c r="B163" i="6" s="1"/>
  <c r="CA163" i="6" s="1"/>
  <c r="C163" i="6"/>
  <c r="D162" i="6"/>
  <c r="C162" i="6"/>
  <c r="D161" i="6"/>
  <c r="C161" i="6"/>
  <c r="D160" i="6"/>
  <c r="C160" i="6"/>
  <c r="D159" i="6"/>
  <c r="B159" i="6" s="1"/>
  <c r="CG159" i="6" s="1"/>
  <c r="C159" i="6"/>
  <c r="D158" i="6"/>
  <c r="C158" i="6"/>
  <c r="B158" i="6" s="1"/>
  <c r="CA158" i="6" s="1"/>
  <c r="D157" i="6"/>
  <c r="C157" i="6"/>
  <c r="D156" i="6"/>
  <c r="C156" i="6"/>
  <c r="D155" i="6"/>
  <c r="C155" i="6"/>
  <c r="B155" i="6"/>
  <c r="CG155" i="6" s="1"/>
  <c r="D154" i="6"/>
  <c r="C154" i="6"/>
  <c r="B154" i="6" s="1"/>
  <c r="CA154" i="6" s="1"/>
  <c r="D153" i="6"/>
  <c r="C153" i="6"/>
  <c r="D152" i="6"/>
  <c r="C152" i="6"/>
  <c r="D151" i="6"/>
  <c r="B151" i="6" s="1"/>
  <c r="CG151" i="6" s="1"/>
  <c r="C151" i="6"/>
  <c r="CB150" i="6"/>
  <c r="D150" i="6"/>
  <c r="C150" i="6"/>
  <c r="B124" i="6"/>
  <c r="B123" i="6"/>
  <c r="B122" i="6"/>
  <c r="D118" i="6"/>
  <c r="D117" i="6"/>
  <c r="C113" i="6"/>
  <c r="C112" i="6"/>
  <c r="E108" i="6"/>
  <c r="D108" i="6"/>
  <c r="C108" i="6"/>
  <c r="B108" i="6"/>
  <c r="E100" i="6"/>
  <c r="D100" i="6"/>
  <c r="C100" i="6"/>
  <c r="B100" i="6"/>
  <c r="E92" i="6"/>
  <c r="D92" i="6"/>
  <c r="C92" i="6"/>
  <c r="B92" i="6"/>
  <c r="B74" i="6"/>
  <c r="B67" i="6"/>
  <c r="AU60" i="6"/>
  <c r="AT60" i="6"/>
  <c r="AS60" i="6"/>
  <c r="AR60" i="6"/>
  <c r="AQ60" i="6"/>
  <c r="AP60" i="6"/>
  <c r="AO60" i="6"/>
  <c r="AN60" i="6"/>
  <c r="AM60" i="6"/>
  <c r="AL60" i="6"/>
  <c r="AK60" i="6"/>
  <c r="AJ60" i="6"/>
  <c r="AI60" i="6"/>
  <c r="AH60" i="6"/>
  <c r="AG60" i="6"/>
  <c r="AF60" i="6"/>
  <c r="AE60" i="6"/>
  <c r="AD60" i="6"/>
  <c r="AC60" i="6"/>
  <c r="AB60" i="6"/>
  <c r="AA60" i="6"/>
  <c r="Z60" i="6"/>
  <c r="Y60" i="6"/>
  <c r="X60" i="6"/>
  <c r="W60" i="6"/>
  <c r="V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59" i="6"/>
  <c r="C59" i="6"/>
  <c r="B59" i="6"/>
  <c r="D58" i="6"/>
  <c r="C58" i="6"/>
  <c r="D57" i="6"/>
  <c r="C57" i="6"/>
  <c r="B57" i="6" s="1"/>
  <c r="D56" i="6"/>
  <c r="C56" i="6"/>
  <c r="D55" i="6"/>
  <c r="C55" i="6"/>
  <c r="B55" i="6" s="1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7" i="6"/>
  <c r="C27" i="6"/>
  <c r="D26" i="6"/>
  <c r="B26" i="6" s="1"/>
  <c r="C26" i="6"/>
  <c r="D25" i="6"/>
  <c r="C25" i="6"/>
  <c r="B25" i="6" s="1"/>
  <c r="D24" i="6"/>
  <c r="C24" i="6"/>
  <c r="D23" i="6"/>
  <c r="C23" i="6"/>
  <c r="D22" i="6"/>
  <c r="B22" i="6" s="1"/>
  <c r="C22" i="6"/>
  <c r="AT21" i="6"/>
  <c r="AS21" i="6"/>
  <c r="AR21" i="6"/>
  <c r="AQ21" i="6"/>
  <c r="AP21" i="6"/>
  <c r="AO21" i="6"/>
  <c r="AN21" i="6"/>
  <c r="AM21" i="6"/>
  <c r="AL21" i="6"/>
  <c r="AK21" i="6"/>
  <c r="AJ21" i="6"/>
  <c r="AI21" i="6"/>
  <c r="AH21" i="6"/>
  <c r="AG21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0" i="6"/>
  <c r="C20" i="6"/>
  <c r="D19" i="6"/>
  <c r="C19" i="6"/>
  <c r="B19" i="6" s="1"/>
  <c r="D18" i="6"/>
  <c r="C18" i="6"/>
  <c r="B18" i="6" s="1"/>
  <c r="D17" i="6"/>
  <c r="C17" i="6"/>
  <c r="D16" i="6"/>
  <c r="C16" i="6"/>
  <c r="D15" i="6"/>
  <c r="C15" i="6"/>
  <c r="B15" i="6" s="1"/>
  <c r="D14" i="6"/>
  <c r="C14" i="6"/>
  <c r="D13" i="6"/>
  <c r="C13" i="6"/>
  <c r="A5" i="6"/>
  <c r="A4" i="6"/>
  <c r="A3" i="6"/>
  <c r="A2" i="6"/>
  <c r="CG15" i="6" l="1"/>
  <c r="CA15" i="6"/>
  <c r="CA18" i="6"/>
  <c r="CG18" i="6"/>
  <c r="CG19" i="6"/>
  <c r="CA19" i="6"/>
  <c r="CG164" i="6"/>
  <c r="CA164" i="6"/>
  <c r="B157" i="6"/>
  <c r="B162" i="6"/>
  <c r="CG162" i="6" s="1"/>
  <c r="B179" i="6"/>
  <c r="CA25" i="7"/>
  <c r="CG24" i="7"/>
  <c r="CA24" i="7"/>
  <c r="B23" i="6"/>
  <c r="B27" i="6"/>
  <c r="CG27" i="6" s="1"/>
  <c r="B13" i="6"/>
  <c r="C21" i="6"/>
  <c r="D60" i="6"/>
  <c r="B58" i="6"/>
  <c r="B150" i="6"/>
  <c r="CA150" i="6" s="1"/>
  <c r="B153" i="6"/>
  <c r="CG153" i="6" s="1"/>
  <c r="B182" i="6"/>
  <c r="CA183" i="6"/>
  <c r="A295" i="7"/>
  <c r="B295" i="7"/>
  <c r="CA22" i="6"/>
  <c r="CG22" i="6"/>
  <c r="CA26" i="6"/>
  <c r="CG26" i="6"/>
  <c r="CH179" i="6"/>
  <c r="CA179" i="6"/>
  <c r="CG23" i="6"/>
  <c r="CA23" i="6"/>
  <c r="CA27" i="6"/>
  <c r="D184" i="6"/>
  <c r="B152" i="6"/>
  <c r="CA152" i="6" s="1"/>
  <c r="B156" i="6"/>
  <c r="B160" i="6"/>
  <c r="CA160" i="6" s="1"/>
  <c r="C169" i="6"/>
  <c r="B174" i="6"/>
  <c r="B169" i="6" s="1"/>
  <c r="B16" i="6"/>
  <c r="CG16" i="6" s="1"/>
  <c r="B20" i="6"/>
  <c r="CG20" i="6" s="1"/>
  <c r="B56" i="6"/>
  <c r="B165" i="6"/>
  <c r="CA165" i="6" s="1"/>
  <c r="B180" i="6"/>
  <c r="CA180" i="6" s="1"/>
  <c r="B14" i="6"/>
  <c r="CA14" i="6" s="1"/>
  <c r="C60" i="6"/>
  <c r="CG150" i="6"/>
  <c r="CA151" i="6"/>
  <c r="CG154" i="6"/>
  <c r="CA155" i="6"/>
  <c r="CG158" i="6"/>
  <c r="CA159" i="6"/>
  <c r="B161" i="6"/>
  <c r="CG161" i="6" s="1"/>
  <c r="B166" i="6"/>
  <c r="CG166" i="6" s="1"/>
  <c r="CA168" i="6"/>
  <c r="B170" i="6"/>
  <c r="C184" i="6"/>
  <c r="B24" i="6"/>
  <c r="D21" i="6"/>
  <c r="B21" i="6" s="1"/>
  <c r="CG156" i="6"/>
  <c r="CA156" i="6"/>
  <c r="CG160" i="6"/>
  <c r="CB181" i="6"/>
  <c r="CA181" i="6"/>
  <c r="CH181" i="6"/>
  <c r="CG181" i="6"/>
  <c r="CG13" i="6"/>
  <c r="CA13" i="6"/>
  <c r="CG31" i="6"/>
  <c r="CG25" i="6"/>
  <c r="CA25" i="6"/>
  <c r="CA31" i="6"/>
  <c r="CA153" i="6"/>
  <c r="CG157" i="6"/>
  <c r="CA157" i="6"/>
  <c r="CA16" i="6"/>
  <c r="B17" i="6"/>
  <c r="CA20" i="6"/>
  <c r="CA162" i="6"/>
  <c r="CG182" i="6"/>
  <c r="CB182" i="6"/>
  <c r="CA182" i="6"/>
  <c r="CH182" i="6"/>
  <c r="CG163" i="6"/>
  <c r="CG167" i="6"/>
  <c r="CB180" i="6"/>
  <c r="B184" i="6"/>
  <c r="CB179" i="6"/>
  <c r="CG180" i="6"/>
  <c r="CB183" i="6"/>
  <c r="CG179" i="6"/>
  <c r="CH180" i="6"/>
  <c r="CG183" i="6"/>
  <c r="B231" i="5"/>
  <c r="B198" i="5"/>
  <c r="B191" i="5"/>
  <c r="AR184" i="5"/>
  <c r="AQ184" i="5"/>
  <c r="AP184" i="5"/>
  <c r="AO184" i="5"/>
  <c r="AN184" i="5"/>
  <c r="AM184" i="5"/>
  <c r="AL184" i="5"/>
  <c r="AK184" i="5"/>
  <c r="AJ184" i="5"/>
  <c r="AI184" i="5"/>
  <c r="AH184" i="5"/>
  <c r="AG184" i="5"/>
  <c r="AF184" i="5"/>
  <c r="AE184" i="5"/>
  <c r="AD184" i="5"/>
  <c r="AC184" i="5"/>
  <c r="AB184" i="5"/>
  <c r="AA184" i="5"/>
  <c r="Z184" i="5"/>
  <c r="Y184" i="5"/>
  <c r="X184" i="5"/>
  <c r="W184" i="5"/>
  <c r="V184" i="5"/>
  <c r="U184" i="5"/>
  <c r="T184" i="5"/>
  <c r="S184" i="5"/>
  <c r="R184" i="5"/>
  <c r="Q184" i="5"/>
  <c r="P184" i="5"/>
  <c r="O184" i="5"/>
  <c r="N184" i="5"/>
  <c r="M184" i="5"/>
  <c r="L184" i="5"/>
  <c r="K184" i="5"/>
  <c r="J184" i="5"/>
  <c r="I184" i="5"/>
  <c r="H184" i="5"/>
  <c r="G184" i="5"/>
  <c r="F184" i="5"/>
  <c r="E184" i="5"/>
  <c r="D183" i="5"/>
  <c r="C183" i="5"/>
  <c r="D182" i="5"/>
  <c r="C182" i="5"/>
  <c r="D181" i="5"/>
  <c r="C181" i="5"/>
  <c r="B181" i="5" s="1"/>
  <c r="CB181" i="5" s="1"/>
  <c r="D180" i="5"/>
  <c r="C180" i="5"/>
  <c r="B180" i="5" s="1"/>
  <c r="D179" i="5"/>
  <c r="C179" i="5"/>
  <c r="D174" i="5"/>
  <c r="C174" i="5"/>
  <c r="D173" i="5"/>
  <c r="B173" i="5" s="1"/>
  <c r="C173" i="5"/>
  <c r="D172" i="5"/>
  <c r="C172" i="5"/>
  <c r="D171" i="5"/>
  <c r="C171" i="5"/>
  <c r="D170" i="5"/>
  <c r="C170" i="5"/>
  <c r="AS169" i="5"/>
  <c r="AR169" i="5"/>
  <c r="AQ169" i="5"/>
  <c r="AP169" i="5"/>
  <c r="AO169" i="5"/>
  <c r="AN169" i="5"/>
  <c r="AM169" i="5"/>
  <c r="AL169" i="5"/>
  <c r="AK169" i="5"/>
  <c r="AJ169" i="5"/>
  <c r="AI169" i="5"/>
  <c r="AH169" i="5"/>
  <c r="AG169" i="5"/>
  <c r="AF169" i="5"/>
  <c r="AE169" i="5"/>
  <c r="AD169" i="5"/>
  <c r="AC169" i="5"/>
  <c r="AB169" i="5"/>
  <c r="AA169" i="5"/>
  <c r="Z169" i="5"/>
  <c r="Y169" i="5"/>
  <c r="X169" i="5"/>
  <c r="W169" i="5"/>
  <c r="V169" i="5"/>
  <c r="U169" i="5"/>
  <c r="T169" i="5"/>
  <c r="S169" i="5"/>
  <c r="R169" i="5"/>
  <c r="Q169" i="5"/>
  <c r="P169" i="5"/>
  <c r="O169" i="5"/>
  <c r="N169" i="5"/>
  <c r="M169" i="5"/>
  <c r="L169" i="5"/>
  <c r="K169" i="5"/>
  <c r="J169" i="5"/>
  <c r="I169" i="5"/>
  <c r="H169" i="5"/>
  <c r="G169" i="5"/>
  <c r="F169" i="5"/>
  <c r="E169" i="5"/>
  <c r="D168" i="5"/>
  <c r="C168" i="5"/>
  <c r="D167" i="5"/>
  <c r="C167" i="5"/>
  <c r="B167" i="5" s="1"/>
  <c r="CG167" i="5" s="1"/>
  <c r="D166" i="5"/>
  <c r="C166" i="5"/>
  <c r="B166" i="5"/>
  <c r="CA166" i="5" s="1"/>
  <c r="D165" i="5"/>
  <c r="C165" i="5"/>
  <c r="D164" i="5"/>
  <c r="C164" i="5"/>
  <c r="D163" i="5"/>
  <c r="C163" i="5"/>
  <c r="B163" i="5"/>
  <c r="CG163" i="5" s="1"/>
  <c r="D162" i="5"/>
  <c r="C162" i="5"/>
  <c r="D161" i="5"/>
  <c r="C161" i="5"/>
  <c r="B161" i="5" s="1"/>
  <c r="D160" i="5"/>
  <c r="C160" i="5"/>
  <c r="D159" i="5"/>
  <c r="C159" i="5"/>
  <c r="D158" i="5"/>
  <c r="C158" i="5"/>
  <c r="B158" i="5" s="1"/>
  <c r="CA158" i="5" s="1"/>
  <c r="D157" i="5"/>
  <c r="C157" i="5"/>
  <c r="B157" i="5" s="1"/>
  <c r="D156" i="5"/>
  <c r="C156" i="5"/>
  <c r="D155" i="5"/>
  <c r="C155" i="5"/>
  <c r="B155" i="5" s="1"/>
  <c r="D154" i="5"/>
  <c r="C154" i="5"/>
  <c r="B154" i="5" s="1"/>
  <c r="D153" i="5"/>
  <c r="C153" i="5"/>
  <c r="D152" i="5"/>
  <c r="C152" i="5"/>
  <c r="D151" i="5"/>
  <c r="C151" i="5"/>
  <c r="B151" i="5" s="1"/>
  <c r="CG151" i="5" s="1"/>
  <c r="CB150" i="5"/>
  <c r="D150" i="5"/>
  <c r="C150" i="5"/>
  <c r="B150" i="5" s="1"/>
  <c r="CA150" i="5" s="1"/>
  <c r="B124" i="5"/>
  <c r="B123" i="5"/>
  <c r="B122" i="5"/>
  <c r="D118" i="5"/>
  <c r="D117" i="5"/>
  <c r="C113" i="5"/>
  <c r="C112" i="5"/>
  <c r="E108" i="5"/>
  <c r="D108" i="5"/>
  <c r="C108" i="5"/>
  <c r="B108" i="5"/>
  <c r="E100" i="5"/>
  <c r="D100" i="5"/>
  <c r="C100" i="5"/>
  <c r="B100" i="5"/>
  <c r="E92" i="5"/>
  <c r="D92" i="5"/>
  <c r="C92" i="5"/>
  <c r="B92" i="5"/>
  <c r="B74" i="5"/>
  <c r="B67" i="5"/>
  <c r="AU60" i="5"/>
  <c r="AT60" i="5"/>
  <c r="AS60" i="5"/>
  <c r="AR60" i="5"/>
  <c r="AQ60" i="5"/>
  <c r="AP60" i="5"/>
  <c r="AO60" i="5"/>
  <c r="AN60" i="5"/>
  <c r="AM60" i="5"/>
  <c r="AL60" i="5"/>
  <c r="AK60" i="5"/>
  <c r="AJ60" i="5"/>
  <c r="AI60" i="5"/>
  <c r="AH60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59" i="5"/>
  <c r="C59" i="5"/>
  <c r="B59" i="5" s="1"/>
  <c r="D58" i="5"/>
  <c r="B58" i="5" s="1"/>
  <c r="C58" i="5"/>
  <c r="D57" i="5"/>
  <c r="C57" i="5"/>
  <c r="D56" i="5"/>
  <c r="B56" i="5" s="1"/>
  <c r="C56" i="5"/>
  <c r="D55" i="5"/>
  <c r="C55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7" i="5"/>
  <c r="C27" i="5"/>
  <c r="D26" i="5"/>
  <c r="C26" i="5"/>
  <c r="D25" i="5"/>
  <c r="C25" i="5"/>
  <c r="B25" i="5" s="1"/>
  <c r="D24" i="5"/>
  <c r="C24" i="5"/>
  <c r="D23" i="5"/>
  <c r="C23" i="5"/>
  <c r="B23" i="5" s="1"/>
  <c r="CA23" i="5" s="1"/>
  <c r="D22" i="5"/>
  <c r="C22" i="5"/>
  <c r="B22" i="5" s="1"/>
  <c r="CA22" i="5" s="1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D20" i="5"/>
  <c r="C20" i="5"/>
  <c r="D19" i="5"/>
  <c r="C19" i="5"/>
  <c r="D18" i="5"/>
  <c r="C18" i="5"/>
  <c r="B18" i="5"/>
  <c r="CA18" i="5" s="1"/>
  <c r="D17" i="5"/>
  <c r="C17" i="5"/>
  <c r="B17" i="5" s="1"/>
  <c r="D16" i="5"/>
  <c r="C16" i="5"/>
  <c r="D15" i="5"/>
  <c r="C15" i="5"/>
  <c r="B15" i="5" s="1"/>
  <c r="CG15" i="5" s="1"/>
  <c r="D14" i="5"/>
  <c r="B14" i="5" s="1"/>
  <c r="CA14" i="5" s="1"/>
  <c r="C14" i="5"/>
  <c r="D13" i="5"/>
  <c r="C13" i="5"/>
  <c r="B13" i="5" s="1"/>
  <c r="A5" i="5"/>
  <c r="A4" i="5"/>
  <c r="A3" i="5"/>
  <c r="A2" i="5"/>
  <c r="CH180" i="5" l="1"/>
  <c r="CA180" i="5"/>
  <c r="B26" i="5"/>
  <c r="CA26" i="5" s="1"/>
  <c r="B55" i="5"/>
  <c r="B60" i="5" s="1"/>
  <c r="B57" i="5"/>
  <c r="B159" i="5"/>
  <c r="CA159" i="5" s="1"/>
  <c r="B172" i="5"/>
  <c r="B174" i="5"/>
  <c r="B182" i="5"/>
  <c r="CG182" i="5" s="1"/>
  <c r="CG165" i="6"/>
  <c r="CA161" i="6"/>
  <c r="CG14" i="6"/>
  <c r="B19" i="5"/>
  <c r="CA19" i="5" s="1"/>
  <c r="C21" i="5"/>
  <c r="B21" i="5" s="1"/>
  <c r="B27" i="5"/>
  <c r="CG27" i="5" s="1"/>
  <c r="B156" i="5"/>
  <c r="CA156" i="5" s="1"/>
  <c r="B162" i="5"/>
  <c r="CA162" i="5" s="1"/>
  <c r="CA163" i="5"/>
  <c r="CG152" i="6"/>
  <c r="B60" i="6"/>
  <c r="A295" i="6" s="1"/>
  <c r="CG155" i="5"/>
  <c r="CA155" i="5"/>
  <c r="CG159" i="5"/>
  <c r="B16" i="5"/>
  <c r="CG16" i="5" s="1"/>
  <c r="B152" i="5"/>
  <c r="B168" i="5"/>
  <c r="CG168" i="5" s="1"/>
  <c r="B183" i="5"/>
  <c r="CH183" i="5" s="1"/>
  <c r="B164" i="5"/>
  <c r="C184" i="5"/>
  <c r="CA166" i="6"/>
  <c r="CG14" i="5"/>
  <c r="CA15" i="5"/>
  <c r="B20" i="5"/>
  <c r="CG20" i="5" s="1"/>
  <c r="B24" i="5"/>
  <c r="CG24" i="5" s="1"/>
  <c r="CG150" i="5"/>
  <c r="CA151" i="5"/>
  <c r="B153" i="5"/>
  <c r="CG153" i="5" s="1"/>
  <c r="B160" i="5"/>
  <c r="CG160" i="5" s="1"/>
  <c r="B165" i="5"/>
  <c r="CA167" i="5"/>
  <c r="B170" i="5"/>
  <c r="CG17" i="6"/>
  <c r="B295" i="6" s="1"/>
  <c r="CA17" i="6"/>
  <c r="CG24" i="6"/>
  <c r="CA24" i="6"/>
  <c r="CA154" i="5"/>
  <c r="CG154" i="5"/>
  <c r="CG13" i="5"/>
  <c r="CA13" i="5"/>
  <c r="CG19" i="5"/>
  <c r="CG23" i="5"/>
  <c r="CG25" i="5"/>
  <c r="CA25" i="5"/>
  <c r="C60" i="5"/>
  <c r="CA16" i="5"/>
  <c r="CA31" i="5"/>
  <c r="CG156" i="5"/>
  <c r="CG164" i="5"/>
  <c r="CA164" i="5"/>
  <c r="D184" i="5"/>
  <c r="B179" i="5"/>
  <c r="CG17" i="5"/>
  <c r="CA17" i="5"/>
  <c r="CG31" i="5"/>
  <c r="CG157" i="5"/>
  <c r="CA157" i="5"/>
  <c r="CG161" i="5"/>
  <c r="CA161" i="5"/>
  <c r="CG165" i="5"/>
  <c r="CA165" i="5"/>
  <c r="C169" i="5"/>
  <c r="CG18" i="5"/>
  <c r="CG22" i="5"/>
  <c r="D60" i="5"/>
  <c r="CG158" i="5"/>
  <c r="CG162" i="5"/>
  <c r="CG166" i="5"/>
  <c r="B171" i="5"/>
  <c r="D169" i="5"/>
  <c r="CA181" i="5"/>
  <c r="CH181" i="5"/>
  <c r="CG181" i="5"/>
  <c r="CB182" i="5"/>
  <c r="CA182" i="5"/>
  <c r="CH182" i="5"/>
  <c r="CG183" i="5"/>
  <c r="CB183" i="5"/>
  <c r="CA183" i="5"/>
  <c r="CB180" i="5"/>
  <c r="CG180" i="5"/>
  <c r="B231" i="4"/>
  <c r="B198" i="4"/>
  <c r="B191" i="4"/>
  <c r="AR184" i="4"/>
  <c r="AQ184" i="4"/>
  <c r="AP184" i="4"/>
  <c r="AO184" i="4"/>
  <c r="AN184" i="4"/>
  <c r="AM184" i="4"/>
  <c r="AL184" i="4"/>
  <c r="AK184" i="4"/>
  <c r="AJ184" i="4"/>
  <c r="AI184" i="4"/>
  <c r="AH184" i="4"/>
  <c r="AG184" i="4"/>
  <c r="AF184" i="4"/>
  <c r="AE184" i="4"/>
  <c r="AD184" i="4"/>
  <c r="AC184" i="4"/>
  <c r="AB184" i="4"/>
  <c r="AA184" i="4"/>
  <c r="Z184" i="4"/>
  <c r="Y184" i="4"/>
  <c r="X184" i="4"/>
  <c r="W184" i="4"/>
  <c r="V184" i="4"/>
  <c r="U184" i="4"/>
  <c r="T184" i="4"/>
  <c r="S184" i="4"/>
  <c r="R184" i="4"/>
  <c r="Q184" i="4"/>
  <c r="P184" i="4"/>
  <c r="O184" i="4"/>
  <c r="N184" i="4"/>
  <c r="M184" i="4"/>
  <c r="L184" i="4"/>
  <c r="K184" i="4"/>
  <c r="J184" i="4"/>
  <c r="I184" i="4"/>
  <c r="H184" i="4"/>
  <c r="G184" i="4"/>
  <c r="F184" i="4"/>
  <c r="E184" i="4"/>
  <c r="D183" i="4"/>
  <c r="C183" i="4"/>
  <c r="B183" i="4" s="1"/>
  <c r="D182" i="4"/>
  <c r="C182" i="4"/>
  <c r="B182" i="4" s="1"/>
  <c r="D181" i="4"/>
  <c r="C181" i="4"/>
  <c r="B181" i="4" s="1"/>
  <c r="CA181" i="4" s="1"/>
  <c r="D180" i="4"/>
  <c r="C180" i="4"/>
  <c r="B180" i="4" s="1"/>
  <c r="D179" i="4"/>
  <c r="C179" i="4"/>
  <c r="D174" i="4"/>
  <c r="C174" i="4"/>
  <c r="D173" i="4"/>
  <c r="C173" i="4"/>
  <c r="B173" i="4" s="1"/>
  <c r="D172" i="4"/>
  <c r="C172" i="4"/>
  <c r="B172" i="4"/>
  <c r="D171" i="4"/>
  <c r="C171" i="4"/>
  <c r="D170" i="4"/>
  <c r="C170" i="4"/>
  <c r="B170" i="4" s="1"/>
  <c r="AS169" i="4"/>
  <c r="AR169" i="4"/>
  <c r="AQ169" i="4"/>
  <c r="AP169" i="4"/>
  <c r="AO169" i="4"/>
  <c r="AN169" i="4"/>
  <c r="AM169" i="4"/>
  <c r="AL169" i="4"/>
  <c r="AK169" i="4"/>
  <c r="AJ169" i="4"/>
  <c r="AI169" i="4"/>
  <c r="AH169" i="4"/>
  <c r="AG169" i="4"/>
  <c r="AF169" i="4"/>
  <c r="AE169" i="4"/>
  <c r="AD169" i="4"/>
  <c r="AC169" i="4"/>
  <c r="AB169" i="4"/>
  <c r="AA169" i="4"/>
  <c r="Z169" i="4"/>
  <c r="Y169" i="4"/>
  <c r="X169" i="4"/>
  <c r="W169" i="4"/>
  <c r="V169" i="4"/>
  <c r="U169" i="4"/>
  <c r="T169" i="4"/>
  <c r="S169" i="4"/>
  <c r="R169" i="4"/>
  <c r="Q169" i="4"/>
  <c r="P169" i="4"/>
  <c r="O169" i="4"/>
  <c r="N169" i="4"/>
  <c r="M169" i="4"/>
  <c r="L169" i="4"/>
  <c r="K169" i="4"/>
  <c r="J169" i="4"/>
  <c r="I169" i="4"/>
  <c r="H169" i="4"/>
  <c r="G169" i="4"/>
  <c r="F169" i="4"/>
  <c r="E169" i="4"/>
  <c r="D168" i="4"/>
  <c r="C168" i="4"/>
  <c r="B168" i="4" s="1"/>
  <c r="CA167" i="4"/>
  <c r="D167" i="4"/>
  <c r="C167" i="4"/>
  <c r="B167" i="4"/>
  <c r="CG167" i="4" s="1"/>
  <c r="D166" i="4"/>
  <c r="B166" i="4" s="1"/>
  <c r="CA166" i="4" s="1"/>
  <c r="C166" i="4"/>
  <c r="D165" i="4"/>
  <c r="C165" i="4"/>
  <c r="B165" i="4" s="1"/>
  <c r="D164" i="4"/>
  <c r="C164" i="4"/>
  <c r="D163" i="4"/>
  <c r="C163" i="4"/>
  <c r="D162" i="4"/>
  <c r="C162" i="4"/>
  <c r="D161" i="4"/>
  <c r="C161" i="4"/>
  <c r="B161" i="4" s="1"/>
  <c r="D160" i="4"/>
  <c r="C160" i="4"/>
  <c r="D159" i="4"/>
  <c r="C159" i="4"/>
  <c r="B159" i="4" s="1"/>
  <c r="D158" i="4"/>
  <c r="B158" i="4" s="1"/>
  <c r="CA158" i="4" s="1"/>
  <c r="C158" i="4"/>
  <c r="D157" i="4"/>
  <c r="C157" i="4"/>
  <c r="B157" i="4" s="1"/>
  <c r="D156" i="4"/>
  <c r="C156" i="4"/>
  <c r="B156" i="4" s="1"/>
  <c r="D155" i="4"/>
  <c r="C155" i="4"/>
  <c r="B155" i="4" s="1"/>
  <c r="CG155" i="4" s="1"/>
  <c r="D154" i="4"/>
  <c r="C154" i="4"/>
  <c r="B154" i="4"/>
  <c r="CA154" i="4" s="1"/>
  <c r="D153" i="4"/>
  <c r="C153" i="4"/>
  <c r="D152" i="4"/>
  <c r="C152" i="4"/>
  <c r="B152" i="4" s="1"/>
  <c r="D151" i="4"/>
  <c r="C151" i="4"/>
  <c r="B151" i="4"/>
  <c r="CG151" i="4" s="1"/>
  <c r="CB150" i="4"/>
  <c r="D150" i="4"/>
  <c r="C150" i="4"/>
  <c r="B124" i="4"/>
  <c r="B123" i="4"/>
  <c r="B122" i="4"/>
  <c r="D118" i="4"/>
  <c r="D117" i="4"/>
  <c r="C113" i="4"/>
  <c r="C112" i="4"/>
  <c r="E108" i="4"/>
  <c r="D108" i="4"/>
  <c r="C108" i="4"/>
  <c r="B108" i="4"/>
  <c r="E100" i="4"/>
  <c r="D100" i="4"/>
  <c r="C100" i="4"/>
  <c r="B100" i="4"/>
  <c r="E92" i="4"/>
  <c r="D92" i="4"/>
  <c r="C92" i="4"/>
  <c r="B92" i="4"/>
  <c r="B74" i="4"/>
  <c r="B67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59" i="4"/>
  <c r="C59" i="4"/>
  <c r="D58" i="4"/>
  <c r="C58" i="4"/>
  <c r="D57" i="4"/>
  <c r="C57" i="4"/>
  <c r="D56" i="4"/>
  <c r="C56" i="4"/>
  <c r="B56" i="4"/>
  <c r="D55" i="4"/>
  <c r="C55" i="4"/>
  <c r="B55" i="4" s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7" i="4"/>
  <c r="C27" i="4"/>
  <c r="B27" i="4" s="1"/>
  <c r="CG27" i="4" s="1"/>
  <c r="D26" i="4"/>
  <c r="B26" i="4" s="1"/>
  <c r="CA26" i="4" s="1"/>
  <c r="C26" i="4"/>
  <c r="D25" i="4"/>
  <c r="C25" i="4"/>
  <c r="D24" i="4"/>
  <c r="C24" i="4"/>
  <c r="B24" i="4" s="1"/>
  <c r="D23" i="4"/>
  <c r="B23" i="4" s="1"/>
  <c r="C23" i="4"/>
  <c r="D22" i="4"/>
  <c r="C22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0" i="4"/>
  <c r="C20" i="4"/>
  <c r="B20" i="4" s="1"/>
  <c r="D19" i="4"/>
  <c r="C19" i="4"/>
  <c r="B19" i="4"/>
  <c r="CG19" i="4" s="1"/>
  <c r="D18" i="4"/>
  <c r="C18" i="4"/>
  <c r="D17" i="4"/>
  <c r="C17" i="4"/>
  <c r="B17" i="4" s="1"/>
  <c r="D16" i="4"/>
  <c r="C16" i="4"/>
  <c r="B16" i="4" s="1"/>
  <c r="D15" i="4"/>
  <c r="C15" i="4"/>
  <c r="D14" i="4"/>
  <c r="C14" i="4"/>
  <c r="B14" i="4" s="1"/>
  <c r="CA14" i="4" s="1"/>
  <c r="D13" i="4"/>
  <c r="C13" i="4"/>
  <c r="B13" i="4" s="1"/>
  <c r="A5" i="4"/>
  <c r="A4" i="4"/>
  <c r="A3" i="4"/>
  <c r="A2" i="4"/>
  <c r="CG23" i="4" l="1"/>
  <c r="CA23" i="4"/>
  <c r="B15" i="4"/>
  <c r="B22" i="4"/>
  <c r="CA22" i="4" s="1"/>
  <c r="B58" i="4"/>
  <c r="B150" i="4"/>
  <c r="B163" i="4"/>
  <c r="CG26" i="5"/>
  <c r="B295" i="5" s="1"/>
  <c r="CA27" i="5"/>
  <c r="B18" i="4"/>
  <c r="CA18" i="4" s="1"/>
  <c r="CA19" i="4"/>
  <c r="C21" i="4"/>
  <c r="B21" i="4" s="1"/>
  <c r="B59" i="4"/>
  <c r="CA151" i="4"/>
  <c r="B162" i="4"/>
  <c r="CA162" i="4" s="1"/>
  <c r="B164" i="4"/>
  <c r="CA164" i="4" s="1"/>
  <c r="D169" i="4"/>
  <c r="CA20" i="5"/>
  <c r="CG15" i="4"/>
  <c r="CA15" i="4"/>
  <c r="CG159" i="4"/>
  <c r="CA159" i="4"/>
  <c r="CG163" i="4"/>
  <c r="CA163" i="4"/>
  <c r="CH180" i="4"/>
  <c r="CA180" i="4"/>
  <c r="C60" i="4"/>
  <c r="C184" i="4"/>
  <c r="CG152" i="5"/>
  <c r="CA152" i="5"/>
  <c r="D21" i="4"/>
  <c r="D184" i="4"/>
  <c r="CA24" i="5"/>
  <c r="CA168" i="5"/>
  <c r="CA160" i="5"/>
  <c r="CA153" i="5"/>
  <c r="B25" i="4"/>
  <c r="CA27" i="4"/>
  <c r="D60" i="4"/>
  <c r="B57" i="4"/>
  <c r="B60" i="4" s="1"/>
  <c r="B153" i="4"/>
  <c r="CG153" i="4" s="1"/>
  <c r="CA155" i="4"/>
  <c r="B160" i="4"/>
  <c r="CA160" i="4" s="1"/>
  <c r="C169" i="4"/>
  <c r="B171" i="4"/>
  <c r="B174" i="4"/>
  <c r="A295" i="5"/>
  <c r="CG179" i="5"/>
  <c r="CB179" i="5"/>
  <c r="B184" i="5"/>
  <c r="CA179" i="5"/>
  <c r="CH179" i="5"/>
  <c r="B169" i="5"/>
  <c r="CG13" i="4"/>
  <c r="CG31" i="4"/>
  <c r="CA31" i="4"/>
  <c r="CA13" i="4"/>
  <c r="CA20" i="4"/>
  <c r="CG20" i="4"/>
  <c r="CA24" i="4"/>
  <c r="CG24" i="4"/>
  <c r="CG150" i="4"/>
  <c r="CA150" i="4"/>
  <c r="CG157" i="4"/>
  <c r="CA157" i="4"/>
  <c r="CG164" i="4"/>
  <c r="CB182" i="4"/>
  <c r="CH182" i="4"/>
  <c r="CG182" i="4"/>
  <c r="CA182" i="4"/>
  <c r="CA153" i="4"/>
  <c r="CG160" i="4"/>
  <c r="CA152" i="4"/>
  <c r="CG152" i="4"/>
  <c r="CG161" i="4"/>
  <c r="CA161" i="4"/>
  <c r="CA168" i="4"/>
  <c r="CG168" i="4"/>
  <c r="CA16" i="4"/>
  <c r="CG16" i="4"/>
  <c r="CG17" i="4"/>
  <c r="CA17" i="4"/>
  <c r="CA156" i="4"/>
  <c r="CG156" i="4"/>
  <c r="CG165" i="4"/>
  <c r="CA165" i="4"/>
  <c r="CG183" i="4"/>
  <c r="CH183" i="4"/>
  <c r="CB183" i="4"/>
  <c r="CA183" i="4"/>
  <c r="B179" i="4"/>
  <c r="CG180" i="4"/>
  <c r="CH181" i="4"/>
  <c r="CG14" i="4"/>
  <c r="CG18" i="4"/>
  <c r="CG26" i="4"/>
  <c r="CG154" i="4"/>
  <c r="CG158" i="4"/>
  <c r="CG162" i="4"/>
  <c r="CG166" i="4"/>
  <c r="CB181" i="4"/>
  <c r="CB180" i="4"/>
  <c r="CG181" i="4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3" i="3"/>
  <c r="B202" i="3"/>
  <c r="B201" i="3"/>
  <c r="B197" i="3"/>
  <c r="B196" i="3"/>
  <c r="B195" i="3"/>
  <c r="B194" i="3"/>
  <c r="B190" i="3"/>
  <c r="B189" i="3"/>
  <c r="B188" i="3"/>
  <c r="B187" i="3"/>
  <c r="AR183" i="3"/>
  <c r="AQ183" i="3"/>
  <c r="AP183" i="3"/>
  <c r="AO183" i="3"/>
  <c r="AN183" i="3"/>
  <c r="AM183" i="3"/>
  <c r="AL183" i="3"/>
  <c r="AK183" i="3"/>
  <c r="AJ183" i="3"/>
  <c r="AI183" i="3"/>
  <c r="AH183" i="3"/>
  <c r="AG183" i="3"/>
  <c r="AF183" i="3"/>
  <c r="AE183" i="3"/>
  <c r="AD183" i="3"/>
  <c r="AC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AR182" i="3"/>
  <c r="AQ182" i="3"/>
  <c r="AP182" i="3"/>
  <c r="AO182" i="3"/>
  <c r="AN182" i="3"/>
  <c r="AM182" i="3"/>
  <c r="AL182" i="3"/>
  <c r="AK182" i="3"/>
  <c r="AJ182" i="3"/>
  <c r="AI182" i="3"/>
  <c r="AH182" i="3"/>
  <c r="AG182" i="3"/>
  <c r="AF182" i="3"/>
  <c r="AE182" i="3"/>
  <c r="AD182" i="3"/>
  <c r="AC182" i="3"/>
  <c r="AB182" i="3"/>
  <c r="AA182" i="3"/>
  <c r="Z182" i="3"/>
  <c r="Y182" i="3"/>
  <c r="X182" i="3"/>
  <c r="W182" i="3"/>
  <c r="V182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E182" i="3"/>
  <c r="AR181" i="3"/>
  <c r="AQ181" i="3"/>
  <c r="AP181" i="3"/>
  <c r="AO181" i="3"/>
  <c r="AN181" i="3"/>
  <c r="AM181" i="3"/>
  <c r="AL181" i="3"/>
  <c r="AK181" i="3"/>
  <c r="AJ181" i="3"/>
  <c r="AI181" i="3"/>
  <c r="AH181" i="3"/>
  <c r="AG181" i="3"/>
  <c r="AF181" i="3"/>
  <c r="AE181" i="3"/>
  <c r="AD181" i="3"/>
  <c r="AC181" i="3"/>
  <c r="AB181" i="3"/>
  <c r="AA181" i="3"/>
  <c r="Z181" i="3"/>
  <c r="Y181" i="3"/>
  <c r="X181" i="3"/>
  <c r="W181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F181" i="3"/>
  <c r="E181" i="3"/>
  <c r="AR180" i="3"/>
  <c r="AQ180" i="3"/>
  <c r="AP180" i="3"/>
  <c r="AO180" i="3"/>
  <c r="AN180" i="3"/>
  <c r="AM180" i="3"/>
  <c r="AL180" i="3"/>
  <c r="AK180" i="3"/>
  <c r="AJ180" i="3"/>
  <c r="AI180" i="3"/>
  <c r="AH180" i="3"/>
  <c r="AG180" i="3"/>
  <c r="AF180" i="3"/>
  <c r="AE180" i="3"/>
  <c r="AD180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AR179" i="3"/>
  <c r="AR184" i="3" s="1"/>
  <c r="AQ179" i="3"/>
  <c r="AQ184" i="3" s="1"/>
  <c r="AP179" i="3"/>
  <c r="AP184" i="3" s="1"/>
  <c r="AO179" i="3"/>
  <c r="AO184" i="3" s="1"/>
  <c r="AN179" i="3"/>
  <c r="AN184" i="3" s="1"/>
  <c r="AM179" i="3"/>
  <c r="AM184" i="3" s="1"/>
  <c r="AL179" i="3"/>
  <c r="AL184" i="3" s="1"/>
  <c r="AK179" i="3"/>
  <c r="AK184" i="3" s="1"/>
  <c r="AJ179" i="3"/>
  <c r="AJ184" i="3" s="1"/>
  <c r="AI179" i="3"/>
  <c r="AH179" i="3"/>
  <c r="AH184" i="3" s="1"/>
  <c r="AG179" i="3"/>
  <c r="AG184" i="3" s="1"/>
  <c r="AF179" i="3"/>
  <c r="AF184" i="3" s="1"/>
  <c r="AE179" i="3"/>
  <c r="AE184" i="3" s="1"/>
  <c r="AD179" i="3"/>
  <c r="AD184" i="3" s="1"/>
  <c r="AC179" i="3"/>
  <c r="AC184" i="3" s="1"/>
  <c r="AB179" i="3"/>
  <c r="AB184" i="3" s="1"/>
  <c r="AA179" i="3"/>
  <c r="Z179" i="3"/>
  <c r="Z184" i="3" s="1"/>
  <c r="Y179" i="3"/>
  <c r="Y184" i="3" s="1"/>
  <c r="X179" i="3"/>
  <c r="X184" i="3" s="1"/>
  <c r="W179" i="3"/>
  <c r="W184" i="3" s="1"/>
  <c r="V179" i="3"/>
  <c r="V184" i="3" s="1"/>
  <c r="U179" i="3"/>
  <c r="U184" i="3" s="1"/>
  <c r="T179" i="3"/>
  <c r="T184" i="3" s="1"/>
  <c r="S179" i="3"/>
  <c r="S184" i="3" s="1"/>
  <c r="R179" i="3"/>
  <c r="R184" i="3" s="1"/>
  <c r="Q179" i="3"/>
  <c r="Q184" i="3" s="1"/>
  <c r="P179" i="3"/>
  <c r="P184" i="3" s="1"/>
  <c r="O179" i="3"/>
  <c r="O184" i="3" s="1"/>
  <c r="N179" i="3"/>
  <c r="N184" i="3" s="1"/>
  <c r="M179" i="3"/>
  <c r="M184" i="3" s="1"/>
  <c r="L179" i="3"/>
  <c r="L184" i="3" s="1"/>
  <c r="K179" i="3"/>
  <c r="K184" i="3" s="1"/>
  <c r="J179" i="3"/>
  <c r="J184" i="3" s="1"/>
  <c r="I179" i="3"/>
  <c r="I184" i="3" s="1"/>
  <c r="H179" i="3"/>
  <c r="H184" i="3" s="1"/>
  <c r="G179" i="3"/>
  <c r="G184" i="3" s="1"/>
  <c r="F179" i="3"/>
  <c r="F184" i="3" s="1"/>
  <c r="E179" i="3"/>
  <c r="E184" i="3" s="1"/>
  <c r="AS174" i="3"/>
  <c r="AR174" i="3"/>
  <c r="AQ174" i="3"/>
  <c r="AP174" i="3"/>
  <c r="AO174" i="3"/>
  <c r="AN174" i="3"/>
  <c r="AM174" i="3"/>
  <c r="AL174" i="3"/>
  <c r="AK174" i="3"/>
  <c r="AJ174" i="3"/>
  <c r="AI174" i="3"/>
  <c r="AH174" i="3"/>
  <c r="AG174" i="3"/>
  <c r="AF174" i="3"/>
  <c r="AE174" i="3"/>
  <c r="AD174" i="3"/>
  <c r="AC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AS173" i="3"/>
  <c r="AR173" i="3"/>
  <c r="AQ173" i="3"/>
  <c r="AP173" i="3"/>
  <c r="AO173" i="3"/>
  <c r="AN173" i="3"/>
  <c r="AM173" i="3"/>
  <c r="AL173" i="3"/>
  <c r="AK173" i="3"/>
  <c r="AJ173" i="3"/>
  <c r="AI173" i="3"/>
  <c r="AH173" i="3"/>
  <c r="AG173" i="3"/>
  <c r="AF173" i="3"/>
  <c r="AE173" i="3"/>
  <c r="AD173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AS172" i="3"/>
  <c r="AR172" i="3"/>
  <c r="AQ172" i="3"/>
  <c r="AP172" i="3"/>
  <c r="AO172" i="3"/>
  <c r="AN172" i="3"/>
  <c r="AM172" i="3"/>
  <c r="AL172" i="3"/>
  <c r="AK172" i="3"/>
  <c r="AJ172" i="3"/>
  <c r="AI172" i="3"/>
  <c r="AH172" i="3"/>
  <c r="AG172" i="3"/>
  <c r="AF172" i="3"/>
  <c r="AE172" i="3"/>
  <c r="AD172" i="3"/>
  <c r="AC172" i="3"/>
  <c r="AB172" i="3"/>
  <c r="AA172" i="3"/>
  <c r="Z172" i="3"/>
  <c r="Y172" i="3"/>
  <c r="X172" i="3"/>
  <c r="W172" i="3"/>
  <c r="V172" i="3"/>
  <c r="U172" i="3"/>
  <c r="T172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E172" i="3"/>
  <c r="AS171" i="3"/>
  <c r="AR171" i="3"/>
  <c r="AQ171" i="3"/>
  <c r="AP171" i="3"/>
  <c r="AO171" i="3"/>
  <c r="AN171" i="3"/>
  <c r="AM171" i="3"/>
  <c r="AL171" i="3"/>
  <c r="AK171" i="3"/>
  <c r="AJ171" i="3"/>
  <c r="AI171" i="3"/>
  <c r="AH171" i="3"/>
  <c r="AG171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AS170" i="3"/>
  <c r="AR170" i="3"/>
  <c r="AQ170" i="3"/>
  <c r="AP170" i="3"/>
  <c r="AO170" i="3"/>
  <c r="AN170" i="3"/>
  <c r="AM170" i="3"/>
  <c r="AL170" i="3"/>
  <c r="AK170" i="3"/>
  <c r="AJ170" i="3"/>
  <c r="AI170" i="3"/>
  <c r="AH170" i="3"/>
  <c r="AG170" i="3"/>
  <c r="AF170" i="3"/>
  <c r="AE170" i="3"/>
  <c r="AD170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AS168" i="3"/>
  <c r="AR168" i="3"/>
  <c r="AQ168" i="3"/>
  <c r="AP168" i="3"/>
  <c r="AO168" i="3"/>
  <c r="AN168" i="3"/>
  <c r="AM168" i="3"/>
  <c r="AL168" i="3"/>
  <c r="AK168" i="3"/>
  <c r="AJ168" i="3"/>
  <c r="AI168" i="3"/>
  <c r="AH168" i="3"/>
  <c r="AG168" i="3"/>
  <c r="AF168" i="3"/>
  <c r="AE168" i="3"/>
  <c r="AD168" i="3"/>
  <c r="AC168" i="3"/>
  <c r="AB168" i="3"/>
  <c r="AA168" i="3"/>
  <c r="Z168" i="3"/>
  <c r="Y168" i="3"/>
  <c r="X168" i="3"/>
  <c r="W168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AS167" i="3"/>
  <c r="AR167" i="3"/>
  <c r="AQ167" i="3"/>
  <c r="AP167" i="3"/>
  <c r="AO167" i="3"/>
  <c r="AN167" i="3"/>
  <c r="AM167" i="3"/>
  <c r="AL167" i="3"/>
  <c r="AK167" i="3"/>
  <c r="AJ167" i="3"/>
  <c r="AI167" i="3"/>
  <c r="AH167" i="3"/>
  <c r="AG167" i="3"/>
  <c r="AF167" i="3"/>
  <c r="AE167" i="3"/>
  <c r="AD167" i="3"/>
  <c r="AC167" i="3"/>
  <c r="AB167" i="3"/>
  <c r="AA167" i="3"/>
  <c r="Z167" i="3"/>
  <c r="Y167" i="3"/>
  <c r="X167" i="3"/>
  <c r="W167" i="3"/>
  <c r="V167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H167" i="3"/>
  <c r="G167" i="3"/>
  <c r="F167" i="3"/>
  <c r="AS166" i="3"/>
  <c r="AR166" i="3"/>
  <c r="AQ166" i="3"/>
  <c r="AP166" i="3"/>
  <c r="AO166" i="3"/>
  <c r="AN166" i="3"/>
  <c r="AM166" i="3"/>
  <c r="AL166" i="3"/>
  <c r="AK166" i="3"/>
  <c r="AJ166" i="3"/>
  <c r="AI166" i="3"/>
  <c r="AH166" i="3"/>
  <c r="AG166" i="3"/>
  <c r="AF166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AS165" i="3"/>
  <c r="AR165" i="3"/>
  <c r="AQ165" i="3"/>
  <c r="AP165" i="3"/>
  <c r="AO165" i="3"/>
  <c r="AN165" i="3"/>
  <c r="AM165" i="3"/>
  <c r="AL165" i="3"/>
  <c r="AK165" i="3"/>
  <c r="AJ165" i="3"/>
  <c r="AI165" i="3"/>
  <c r="AH165" i="3"/>
  <c r="AG165" i="3"/>
  <c r="AF165" i="3"/>
  <c r="AE165" i="3"/>
  <c r="AD165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AS164" i="3"/>
  <c r="AR164" i="3"/>
  <c r="AQ164" i="3"/>
  <c r="AP164" i="3"/>
  <c r="AO164" i="3"/>
  <c r="AN164" i="3"/>
  <c r="AM164" i="3"/>
  <c r="AL164" i="3"/>
  <c r="AK164" i="3"/>
  <c r="AJ164" i="3"/>
  <c r="AI164" i="3"/>
  <c r="AH164" i="3"/>
  <c r="AG164" i="3"/>
  <c r="AF164" i="3"/>
  <c r="AE164" i="3"/>
  <c r="AD164" i="3"/>
  <c r="AC164" i="3"/>
  <c r="AB164" i="3"/>
  <c r="AA164" i="3"/>
  <c r="Z164" i="3"/>
  <c r="Y164" i="3"/>
  <c r="X164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AS163" i="3"/>
  <c r="AR163" i="3"/>
  <c r="AQ163" i="3"/>
  <c r="AP163" i="3"/>
  <c r="AO163" i="3"/>
  <c r="AN163" i="3"/>
  <c r="AM163" i="3"/>
  <c r="AL163" i="3"/>
  <c r="AK163" i="3"/>
  <c r="AJ163" i="3"/>
  <c r="AI163" i="3"/>
  <c r="AH163" i="3"/>
  <c r="AG163" i="3"/>
  <c r="AF163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AS162" i="3"/>
  <c r="AR162" i="3"/>
  <c r="AQ162" i="3"/>
  <c r="AP162" i="3"/>
  <c r="AO162" i="3"/>
  <c r="AN162" i="3"/>
  <c r="AM162" i="3"/>
  <c r="AL162" i="3"/>
  <c r="AK162" i="3"/>
  <c r="AJ162" i="3"/>
  <c r="AI162" i="3"/>
  <c r="AH162" i="3"/>
  <c r="AG162" i="3"/>
  <c r="AF162" i="3"/>
  <c r="AE162" i="3"/>
  <c r="AD162" i="3"/>
  <c r="AC162" i="3"/>
  <c r="AB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AS161" i="3"/>
  <c r="AR161" i="3"/>
  <c r="AQ161" i="3"/>
  <c r="AP161" i="3"/>
  <c r="AO161" i="3"/>
  <c r="AN161" i="3"/>
  <c r="AM161" i="3"/>
  <c r="AL161" i="3"/>
  <c r="AK161" i="3"/>
  <c r="AJ161" i="3"/>
  <c r="AI161" i="3"/>
  <c r="AH161" i="3"/>
  <c r="AG161" i="3"/>
  <c r="AF161" i="3"/>
  <c r="AE161" i="3"/>
  <c r="AD161" i="3"/>
  <c r="AC161" i="3"/>
  <c r="AB161" i="3"/>
  <c r="AA161" i="3"/>
  <c r="Z161" i="3"/>
  <c r="Y161" i="3"/>
  <c r="X161" i="3"/>
  <c r="W161" i="3"/>
  <c r="V161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F161" i="3"/>
  <c r="AS160" i="3"/>
  <c r="AR160" i="3"/>
  <c r="AQ160" i="3"/>
  <c r="AP160" i="3"/>
  <c r="AO160" i="3"/>
  <c r="AN160" i="3"/>
  <c r="AM160" i="3"/>
  <c r="AL160" i="3"/>
  <c r="AK160" i="3"/>
  <c r="AJ160" i="3"/>
  <c r="AI160" i="3"/>
  <c r="AH160" i="3"/>
  <c r="AG160" i="3"/>
  <c r="AF160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AS159" i="3"/>
  <c r="AR159" i="3"/>
  <c r="AQ159" i="3"/>
  <c r="AP159" i="3"/>
  <c r="AO159" i="3"/>
  <c r="AN159" i="3"/>
  <c r="AM159" i="3"/>
  <c r="AL159" i="3"/>
  <c r="AK159" i="3"/>
  <c r="AJ159" i="3"/>
  <c r="AI159" i="3"/>
  <c r="AH159" i="3"/>
  <c r="AG159" i="3"/>
  <c r="AF159" i="3"/>
  <c r="AE159" i="3"/>
  <c r="AD159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AS158" i="3"/>
  <c r="AR158" i="3"/>
  <c r="AQ158" i="3"/>
  <c r="AP158" i="3"/>
  <c r="AO158" i="3"/>
  <c r="AN158" i="3"/>
  <c r="AM158" i="3"/>
  <c r="AL158" i="3"/>
  <c r="AK158" i="3"/>
  <c r="AJ158" i="3"/>
  <c r="AI158" i="3"/>
  <c r="AH158" i="3"/>
  <c r="AG158" i="3"/>
  <c r="AF158" i="3"/>
  <c r="AE158" i="3"/>
  <c r="AD158" i="3"/>
  <c r="AC158" i="3"/>
  <c r="AB158" i="3"/>
  <c r="AA158" i="3"/>
  <c r="Z158" i="3"/>
  <c r="Y158" i="3"/>
  <c r="X158" i="3"/>
  <c r="W158" i="3"/>
  <c r="V158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AS157" i="3"/>
  <c r="AR157" i="3"/>
  <c r="AQ157" i="3"/>
  <c r="AP157" i="3"/>
  <c r="AO157" i="3"/>
  <c r="AN157" i="3"/>
  <c r="AM157" i="3"/>
  <c r="AL157" i="3"/>
  <c r="AK157" i="3"/>
  <c r="AJ157" i="3"/>
  <c r="AI157" i="3"/>
  <c r="AH157" i="3"/>
  <c r="AG157" i="3"/>
  <c r="AF157" i="3"/>
  <c r="AE157" i="3"/>
  <c r="AD157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AS156" i="3"/>
  <c r="AR156" i="3"/>
  <c r="AQ156" i="3"/>
  <c r="AP156" i="3"/>
  <c r="AO156" i="3"/>
  <c r="AN156" i="3"/>
  <c r="AM156" i="3"/>
  <c r="AL156" i="3"/>
  <c r="AK156" i="3"/>
  <c r="AJ156" i="3"/>
  <c r="AI156" i="3"/>
  <c r="AH156" i="3"/>
  <c r="AG156" i="3"/>
  <c r="AF156" i="3"/>
  <c r="AE156" i="3"/>
  <c r="AD156" i="3"/>
  <c r="AC156" i="3"/>
  <c r="AB156" i="3"/>
  <c r="AA156" i="3"/>
  <c r="Z156" i="3"/>
  <c r="Y156" i="3"/>
  <c r="X156" i="3"/>
  <c r="W156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AS155" i="3"/>
  <c r="AR155" i="3"/>
  <c r="AQ155" i="3"/>
  <c r="AP155" i="3"/>
  <c r="AO155" i="3"/>
  <c r="AN155" i="3"/>
  <c r="AM155" i="3"/>
  <c r="AL155" i="3"/>
  <c r="AK155" i="3"/>
  <c r="AJ155" i="3"/>
  <c r="AI155" i="3"/>
  <c r="AH155" i="3"/>
  <c r="AG155" i="3"/>
  <c r="AF155" i="3"/>
  <c r="AE155" i="3"/>
  <c r="AD155" i="3"/>
  <c r="AC155" i="3"/>
  <c r="AB155" i="3"/>
  <c r="AA155" i="3"/>
  <c r="Z155" i="3"/>
  <c r="Y155" i="3"/>
  <c r="X155" i="3"/>
  <c r="W155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F155" i="3"/>
  <c r="AS154" i="3"/>
  <c r="AR154" i="3"/>
  <c r="AQ154" i="3"/>
  <c r="AP154" i="3"/>
  <c r="AO154" i="3"/>
  <c r="AN154" i="3"/>
  <c r="AM154" i="3"/>
  <c r="AL154" i="3"/>
  <c r="AK154" i="3"/>
  <c r="AJ154" i="3"/>
  <c r="AI154" i="3"/>
  <c r="AH154" i="3"/>
  <c r="AG154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AS153" i="3"/>
  <c r="AR153" i="3"/>
  <c r="AQ153" i="3"/>
  <c r="AP153" i="3"/>
  <c r="AO153" i="3"/>
  <c r="AN153" i="3"/>
  <c r="AM153" i="3"/>
  <c r="AL153" i="3"/>
  <c r="AK153" i="3"/>
  <c r="AJ153" i="3"/>
  <c r="AI153" i="3"/>
  <c r="AH153" i="3"/>
  <c r="AG153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AS152" i="3"/>
  <c r="AR152" i="3"/>
  <c r="AQ152" i="3"/>
  <c r="AP152" i="3"/>
  <c r="AO152" i="3"/>
  <c r="AN152" i="3"/>
  <c r="AM152" i="3"/>
  <c r="AL152" i="3"/>
  <c r="AK152" i="3"/>
  <c r="AJ152" i="3"/>
  <c r="AI152" i="3"/>
  <c r="AH152" i="3"/>
  <c r="AG152" i="3"/>
  <c r="AF152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AS151" i="3"/>
  <c r="AR151" i="3"/>
  <c r="AQ151" i="3"/>
  <c r="AP151" i="3"/>
  <c r="AO151" i="3"/>
  <c r="AN151" i="3"/>
  <c r="AM151" i="3"/>
  <c r="AL151" i="3"/>
  <c r="AK151" i="3"/>
  <c r="AJ151" i="3"/>
  <c r="AI151" i="3"/>
  <c r="AH151" i="3"/>
  <c r="AG151" i="3"/>
  <c r="AF151" i="3"/>
  <c r="AE151" i="3"/>
  <c r="AD151" i="3"/>
  <c r="AC151" i="3"/>
  <c r="AB151" i="3"/>
  <c r="AA151" i="3"/>
  <c r="Z151" i="3"/>
  <c r="Y151" i="3"/>
  <c r="X151" i="3"/>
  <c r="W151" i="3"/>
  <c r="V151" i="3"/>
  <c r="U151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AS150" i="3"/>
  <c r="AR150" i="3"/>
  <c r="AQ150" i="3"/>
  <c r="AP150" i="3"/>
  <c r="AO150" i="3"/>
  <c r="AN150" i="3"/>
  <c r="AM150" i="3"/>
  <c r="AL150" i="3"/>
  <c r="AK150" i="3"/>
  <c r="AJ150" i="3"/>
  <c r="AI150" i="3"/>
  <c r="AH150" i="3"/>
  <c r="AG150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B231" i="2"/>
  <c r="B198" i="2"/>
  <c r="B191" i="2"/>
  <c r="AR184" i="2"/>
  <c r="AQ184" i="2"/>
  <c r="AP184" i="2"/>
  <c r="AO184" i="2"/>
  <c r="AN184" i="2"/>
  <c r="AM184" i="2"/>
  <c r="AL184" i="2"/>
  <c r="AK184" i="2"/>
  <c r="AJ184" i="2"/>
  <c r="AI184" i="2"/>
  <c r="AH184" i="2"/>
  <c r="AG184" i="2"/>
  <c r="AF184" i="2"/>
  <c r="AE184" i="2"/>
  <c r="AD184" i="2"/>
  <c r="AC184" i="2"/>
  <c r="AB184" i="2"/>
  <c r="AA184" i="2"/>
  <c r="Z184" i="2"/>
  <c r="Y184" i="2"/>
  <c r="X184" i="2"/>
  <c r="W184" i="2"/>
  <c r="V184" i="2"/>
  <c r="U184" i="2"/>
  <c r="T184" i="2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E184" i="2"/>
  <c r="D183" i="2"/>
  <c r="C183" i="2"/>
  <c r="D182" i="2"/>
  <c r="C182" i="2"/>
  <c r="B182" i="2" s="1"/>
  <c r="D181" i="2"/>
  <c r="C181" i="2"/>
  <c r="D180" i="2"/>
  <c r="C180" i="2"/>
  <c r="B180" i="2" s="1"/>
  <c r="CA180" i="2" s="1"/>
  <c r="D179" i="2"/>
  <c r="C179" i="2"/>
  <c r="D174" i="2"/>
  <c r="C174" i="2"/>
  <c r="D173" i="2"/>
  <c r="C173" i="2"/>
  <c r="B173" i="2" s="1"/>
  <c r="D172" i="2"/>
  <c r="C172" i="2"/>
  <c r="D171" i="2"/>
  <c r="C171" i="2"/>
  <c r="D170" i="2"/>
  <c r="D169" i="2" s="1"/>
  <c r="C170" i="2"/>
  <c r="B170" i="2" s="1"/>
  <c r="AS169" i="2"/>
  <c r="AR169" i="2"/>
  <c r="AQ169" i="2"/>
  <c r="AP169" i="2"/>
  <c r="AO169" i="2"/>
  <c r="AN169" i="2"/>
  <c r="AM169" i="2"/>
  <c r="AL169" i="2"/>
  <c r="AK169" i="2"/>
  <c r="AJ169" i="2"/>
  <c r="AI169" i="2"/>
  <c r="AH169" i="2"/>
  <c r="AG169" i="2"/>
  <c r="AF169" i="2"/>
  <c r="AE169" i="2"/>
  <c r="AD169" i="2"/>
  <c r="AC169" i="2"/>
  <c r="AB169" i="2"/>
  <c r="AA169" i="2"/>
  <c r="Z169" i="2"/>
  <c r="Y169" i="2"/>
  <c r="X169" i="2"/>
  <c r="W169" i="2"/>
  <c r="V169" i="2"/>
  <c r="U169" i="2"/>
  <c r="T169" i="2"/>
  <c r="S169" i="2"/>
  <c r="R169" i="2"/>
  <c r="Q169" i="2"/>
  <c r="P169" i="2"/>
  <c r="O169" i="2"/>
  <c r="N169" i="2"/>
  <c r="M169" i="2"/>
  <c r="L169" i="2"/>
  <c r="K169" i="2"/>
  <c r="J169" i="2"/>
  <c r="I169" i="2"/>
  <c r="H169" i="2"/>
  <c r="G169" i="2"/>
  <c r="F169" i="2"/>
  <c r="E169" i="2"/>
  <c r="D168" i="2"/>
  <c r="C168" i="2"/>
  <c r="D167" i="2"/>
  <c r="B167" i="2" s="1"/>
  <c r="CG167" i="2" s="1"/>
  <c r="C167" i="2"/>
  <c r="D166" i="2"/>
  <c r="C166" i="2"/>
  <c r="B166" i="2" s="1"/>
  <c r="D165" i="2"/>
  <c r="C165" i="2"/>
  <c r="D164" i="2"/>
  <c r="C164" i="2"/>
  <c r="D163" i="2"/>
  <c r="C163" i="2"/>
  <c r="D162" i="2"/>
  <c r="C162" i="2"/>
  <c r="B162" i="2" s="1"/>
  <c r="D161" i="2"/>
  <c r="C161" i="2"/>
  <c r="D160" i="2"/>
  <c r="C160" i="2"/>
  <c r="CA159" i="2"/>
  <c r="D159" i="2"/>
  <c r="C159" i="2"/>
  <c r="B159" i="2" s="1"/>
  <c r="CG159" i="2" s="1"/>
  <c r="D158" i="2"/>
  <c r="C158" i="2"/>
  <c r="D157" i="2"/>
  <c r="C157" i="2"/>
  <c r="D156" i="2"/>
  <c r="B156" i="2" s="1"/>
  <c r="CG156" i="2" s="1"/>
  <c r="C156" i="2"/>
  <c r="D155" i="2"/>
  <c r="C155" i="2"/>
  <c r="B155" i="2" s="1"/>
  <c r="D154" i="2"/>
  <c r="B154" i="2" s="1"/>
  <c r="C154" i="2"/>
  <c r="D153" i="2"/>
  <c r="C153" i="2"/>
  <c r="D152" i="2"/>
  <c r="C152" i="2"/>
  <c r="D151" i="2"/>
  <c r="C151" i="2"/>
  <c r="CB150" i="2"/>
  <c r="D150" i="2"/>
  <c r="C150" i="2"/>
  <c r="B124" i="2"/>
  <c r="CG124" i="2" s="1"/>
  <c r="B123" i="2"/>
  <c r="B122" i="2"/>
  <c r="CA122" i="2" s="1"/>
  <c r="D118" i="2"/>
  <c r="D117" i="2"/>
  <c r="C113" i="2"/>
  <c r="C112" i="2"/>
  <c r="E108" i="2"/>
  <c r="D108" i="2"/>
  <c r="C108" i="2"/>
  <c r="B108" i="2"/>
  <c r="E100" i="2"/>
  <c r="D100" i="2"/>
  <c r="C100" i="2"/>
  <c r="B100" i="2"/>
  <c r="E92" i="2"/>
  <c r="D92" i="2"/>
  <c r="C92" i="2"/>
  <c r="B92" i="2"/>
  <c r="B74" i="2"/>
  <c r="B67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59" i="2"/>
  <c r="C59" i="2"/>
  <c r="B59" i="2" s="1"/>
  <c r="CA59" i="2" s="1"/>
  <c r="D58" i="2"/>
  <c r="C58" i="2"/>
  <c r="B58" i="2" s="1"/>
  <c r="D57" i="2"/>
  <c r="C57" i="2"/>
  <c r="D56" i="2"/>
  <c r="C56" i="2"/>
  <c r="D55" i="2"/>
  <c r="C55" i="2"/>
  <c r="B55" i="2"/>
  <c r="CI55" i="2" s="1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CJ30" i="2"/>
  <c r="CI30" i="2"/>
  <c r="CH30" i="2"/>
  <c r="CG30" i="2"/>
  <c r="CD30" i="2"/>
  <c r="CC30" i="2"/>
  <c r="CB30" i="2"/>
  <c r="CA30" i="2"/>
  <c r="D30" i="2"/>
  <c r="D27" i="2"/>
  <c r="C27" i="2"/>
  <c r="B27" i="2"/>
  <c r="D26" i="2"/>
  <c r="C26" i="2"/>
  <c r="D25" i="2"/>
  <c r="C25" i="2"/>
  <c r="B25" i="2" s="1"/>
  <c r="D24" i="2"/>
  <c r="B24" i="2" s="1"/>
  <c r="C24" i="2"/>
  <c r="D23" i="2"/>
  <c r="C23" i="2"/>
  <c r="B23" i="2" s="1"/>
  <c r="D22" i="2"/>
  <c r="C22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0" i="2"/>
  <c r="C20" i="2"/>
  <c r="D19" i="2"/>
  <c r="C19" i="2"/>
  <c r="D18" i="2"/>
  <c r="C18" i="2"/>
  <c r="B18" i="2" s="1"/>
  <c r="CA18" i="2" s="1"/>
  <c r="D17" i="2"/>
  <c r="C17" i="2"/>
  <c r="D16" i="2"/>
  <c r="C16" i="2"/>
  <c r="D15" i="2"/>
  <c r="C15" i="2"/>
  <c r="D14" i="2"/>
  <c r="C14" i="2"/>
  <c r="D13" i="2"/>
  <c r="C13" i="2"/>
  <c r="B13" i="2" s="1"/>
  <c r="CA13" i="2" s="1"/>
  <c r="A5" i="2"/>
  <c r="A4" i="2"/>
  <c r="A3" i="2"/>
  <c r="A2" i="2"/>
  <c r="B231" i="1"/>
  <c r="B198" i="1"/>
  <c r="B191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3" i="1"/>
  <c r="C183" i="1"/>
  <c r="D182" i="1"/>
  <c r="C182" i="1"/>
  <c r="B182" i="1" s="1"/>
  <c r="D181" i="1"/>
  <c r="C181" i="1"/>
  <c r="B181" i="1" s="1"/>
  <c r="D180" i="1"/>
  <c r="C180" i="1"/>
  <c r="D179" i="1"/>
  <c r="C179" i="1"/>
  <c r="B179" i="1"/>
  <c r="CH179" i="1" s="1"/>
  <c r="D174" i="1"/>
  <c r="C174" i="1"/>
  <c r="D173" i="1"/>
  <c r="C173" i="1"/>
  <c r="B173" i="1" s="1"/>
  <c r="D172" i="1"/>
  <c r="C172" i="1"/>
  <c r="B172" i="1" s="1"/>
  <c r="D171" i="1"/>
  <c r="C171" i="1"/>
  <c r="D170" i="1"/>
  <c r="C170" i="1"/>
  <c r="B170" i="1"/>
  <c r="AS169" i="1"/>
  <c r="AR169" i="1"/>
  <c r="AQ169" i="1"/>
  <c r="AP169" i="1"/>
  <c r="AO169" i="1"/>
  <c r="AN169" i="1"/>
  <c r="AM169" i="1"/>
  <c r="AL169" i="1"/>
  <c r="AK169" i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8" i="1"/>
  <c r="C168" i="1"/>
  <c r="B168" i="1"/>
  <c r="CG168" i="1" s="1"/>
  <c r="D167" i="1"/>
  <c r="C167" i="1"/>
  <c r="D166" i="1"/>
  <c r="C166" i="1"/>
  <c r="B166" i="1" s="1"/>
  <c r="D165" i="1"/>
  <c r="B165" i="1" s="1"/>
  <c r="C165" i="1"/>
  <c r="D164" i="1"/>
  <c r="C164" i="1"/>
  <c r="B164" i="1" s="1"/>
  <c r="CA164" i="1" s="1"/>
  <c r="D163" i="1"/>
  <c r="C163" i="1"/>
  <c r="D162" i="1"/>
  <c r="C162" i="1"/>
  <c r="D161" i="1"/>
  <c r="C161" i="1"/>
  <c r="D160" i="1"/>
  <c r="C160" i="1"/>
  <c r="B160" i="1"/>
  <c r="CA160" i="1" s="1"/>
  <c r="D159" i="1"/>
  <c r="C159" i="1"/>
  <c r="B159" i="1" s="1"/>
  <c r="D158" i="1"/>
  <c r="C158" i="1"/>
  <c r="B158" i="1" s="1"/>
  <c r="D157" i="1"/>
  <c r="C157" i="1"/>
  <c r="B157" i="1"/>
  <c r="D156" i="1"/>
  <c r="C156" i="1"/>
  <c r="D155" i="1"/>
  <c r="C155" i="1"/>
  <c r="B155" i="1" s="1"/>
  <c r="D154" i="1"/>
  <c r="C154" i="1"/>
  <c r="D153" i="1"/>
  <c r="C153" i="1"/>
  <c r="D152" i="1"/>
  <c r="C152" i="1"/>
  <c r="B152" i="1" s="1"/>
  <c r="CG152" i="1" s="1"/>
  <c r="D151" i="1"/>
  <c r="C151" i="1"/>
  <c r="B151" i="1" s="1"/>
  <c r="CB150" i="1"/>
  <c r="D150" i="1"/>
  <c r="C150" i="1"/>
  <c r="B150" i="1" s="1"/>
  <c r="B124" i="1"/>
  <c r="CA124" i="1" s="1"/>
  <c r="CG123" i="1"/>
  <c r="CA123" i="1"/>
  <c r="B123" i="1"/>
  <c r="B122" i="1"/>
  <c r="CG122" i="1" s="1"/>
  <c r="D118" i="1"/>
  <c r="D117" i="1"/>
  <c r="C113" i="1"/>
  <c r="C112" i="1"/>
  <c r="E108" i="1"/>
  <c r="D108" i="1"/>
  <c r="C108" i="1"/>
  <c r="B108" i="1"/>
  <c r="E100" i="1"/>
  <c r="D100" i="1"/>
  <c r="C100" i="1"/>
  <c r="B100" i="1"/>
  <c r="E92" i="1"/>
  <c r="D92" i="1"/>
  <c r="C92" i="1"/>
  <c r="B92" i="1"/>
  <c r="B74" i="1"/>
  <c r="B67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59" i="1"/>
  <c r="C59" i="1"/>
  <c r="D58" i="1"/>
  <c r="C58" i="1"/>
  <c r="B58" i="1" s="1"/>
  <c r="CG58" i="1" s="1"/>
  <c r="D57" i="1"/>
  <c r="B57" i="1" s="1"/>
  <c r="C57" i="1"/>
  <c r="D56" i="1"/>
  <c r="C56" i="1"/>
  <c r="D55" i="1"/>
  <c r="C55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CJ30" i="1"/>
  <c r="CI30" i="1"/>
  <c r="CH30" i="1"/>
  <c r="CG30" i="1"/>
  <c r="CD30" i="1"/>
  <c r="CC30" i="1"/>
  <c r="CB30" i="1"/>
  <c r="CA30" i="1"/>
  <c r="D30" i="1"/>
  <c r="D27" i="1"/>
  <c r="C27" i="1"/>
  <c r="D26" i="1"/>
  <c r="C26" i="1"/>
  <c r="D25" i="1"/>
  <c r="C25" i="1"/>
  <c r="B25" i="1" s="1"/>
  <c r="D24" i="1"/>
  <c r="C24" i="1"/>
  <c r="B24" i="1" s="1"/>
  <c r="CA24" i="1" s="1"/>
  <c r="D23" i="1"/>
  <c r="C23" i="1"/>
  <c r="D22" i="1"/>
  <c r="C22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0" i="1"/>
  <c r="C20" i="1"/>
  <c r="D19" i="1"/>
  <c r="C19" i="1"/>
  <c r="B19" i="1" s="1"/>
  <c r="D18" i="1"/>
  <c r="C18" i="1"/>
  <c r="B18" i="1" s="1"/>
  <c r="D17" i="1"/>
  <c r="C17" i="1"/>
  <c r="D16" i="1"/>
  <c r="C16" i="1"/>
  <c r="D15" i="1"/>
  <c r="C15" i="1"/>
  <c r="B15" i="1" s="1"/>
  <c r="D14" i="1"/>
  <c r="C14" i="1"/>
  <c r="B14" i="1" s="1"/>
  <c r="D13" i="1"/>
  <c r="C13" i="1"/>
  <c r="A5" i="1"/>
  <c r="A4" i="1"/>
  <c r="A3" i="1"/>
  <c r="A2" i="1"/>
  <c r="AI184" i="3"/>
  <c r="AA184" i="3"/>
  <c r="B124" i="3"/>
  <c r="CG124" i="3" s="1"/>
  <c r="B123" i="3"/>
  <c r="CG123" i="3" s="1"/>
  <c r="B122" i="3"/>
  <c r="CA122" i="3" s="1"/>
  <c r="D118" i="3"/>
  <c r="D117" i="3"/>
  <c r="C113" i="3"/>
  <c r="C112" i="3"/>
  <c r="E108" i="3"/>
  <c r="D108" i="3"/>
  <c r="C108" i="3"/>
  <c r="B108" i="3"/>
  <c r="E100" i="3"/>
  <c r="D100" i="3"/>
  <c r="C100" i="3"/>
  <c r="B100" i="3"/>
  <c r="E92" i="3"/>
  <c r="D92" i="3"/>
  <c r="C92" i="3"/>
  <c r="B92" i="3"/>
  <c r="B74" i="3"/>
  <c r="B67" i="3"/>
  <c r="AU60" i="3"/>
  <c r="AT60" i="3"/>
  <c r="AS60" i="3"/>
  <c r="AR60" i="3"/>
  <c r="AQ60" i="3"/>
  <c r="AP60" i="3"/>
  <c r="AO60" i="3"/>
  <c r="AN60" i="3"/>
  <c r="AM60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59" i="3"/>
  <c r="C59" i="3"/>
  <c r="B59" i="3" s="1"/>
  <c r="D58" i="3"/>
  <c r="C58" i="3"/>
  <c r="D57" i="3"/>
  <c r="C57" i="3"/>
  <c r="B57" i="3" s="1"/>
  <c r="CC57" i="3" s="1"/>
  <c r="D56" i="3"/>
  <c r="C56" i="3"/>
  <c r="D55" i="3"/>
  <c r="C55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CJ30" i="3"/>
  <c r="CI30" i="3"/>
  <c r="CH30" i="3"/>
  <c r="CG30" i="3"/>
  <c r="CD30" i="3"/>
  <c r="CC30" i="3"/>
  <c r="CB30" i="3"/>
  <c r="CA30" i="3"/>
  <c r="D30" i="3"/>
  <c r="CA31" i="3" s="1"/>
  <c r="D27" i="3"/>
  <c r="C27" i="3"/>
  <c r="B27" i="3"/>
  <c r="D26" i="3"/>
  <c r="B26" i="3" s="1"/>
  <c r="C26" i="3"/>
  <c r="D25" i="3"/>
  <c r="C25" i="3"/>
  <c r="B25" i="3" s="1"/>
  <c r="D24" i="3"/>
  <c r="C24" i="3"/>
  <c r="B24" i="3" s="1"/>
  <c r="CG24" i="3" s="1"/>
  <c r="D23" i="3"/>
  <c r="C23" i="3"/>
  <c r="B23" i="3" s="1"/>
  <c r="CA23" i="3" s="1"/>
  <c r="D22" i="3"/>
  <c r="C22" i="3"/>
  <c r="C21" i="3" s="1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0" i="3"/>
  <c r="C20" i="3"/>
  <c r="B20" i="3" s="1"/>
  <c r="D19" i="3"/>
  <c r="C19" i="3"/>
  <c r="B19" i="3" s="1"/>
  <c r="CG19" i="3" s="1"/>
  <c r="D18" i="3"/>
  <c r="C18" i="3"/>
  <c r="D17" i="3"/>
  <c r="C17" i="3"/>
  <c r="D16" i="3"/>
  <c r="C16" i="3"/>
  <c r="D15" i="3"/>
  <c r="C15" i="3"/>
  <c r="D14" i="3"/>
  <c r="C14" i="3"/>
  <c r="D13" i="3"/>
  <c r="C13" i="3"/>
  <c r="B13" i="3"/>
  <c r="CA13" i="3" s="1"/>
  <c r="A5" i="3"/>
  <c r="A4" i="3"/>
  <c r="A3" i="3"/>
  <c r="A2" i="3"/>
  <c r="CA14" i="1" l="1"/>
  <c r="CG14" i="1"/>
  <c r="CA18" i="1"/>
  <c r="CG18" i="1"/>
  <c r="CG150" i="1"/>
  <c r="CA150" i="1"/>
  <c r="CG15" i="1"/>
  <c r="CA15" i="1"/>
  <c r="CG19" i="1"/>
  <c r="CA19" i="1"/>
  <c r="B151" i="2"/>
  <c r="CG151" i="2" s="1"/>
  <c r="CG22" i="4"/>
  <c r="B56" i="2"/>
  <c r="CG56" i="2" s="1"/>
  <c r="D21" i="3"/>
  <c r="B21" i="3" s="1"/>
  <c r="B55" i="3"/>
  <c r="CG124" i="1"/>
  <c r="B16" i="2"/>
  <c r="CG16" i="2" s="1"/>
  <c r="CG122" i="2"/>
  <c r="B160" i="2"/>
  <c r="CG160" i="2" s="1"/>
  <c r="B164" i="2"/>
  <c r="CG164" i="2" s="1"/>
  <c r="B172" i="2"/>
  <c r="D167" i="3"/>
  <c r="CA156" i="2"/>
  <c r="B183" i="2"/>
  <c r="CA183" i="2" s="1"/>
  <c r="B17" i="3"/>
  <c r="CA123" i="3"/>
  <c r="B16" i="1"/>
  <c r="B20" i="1"/>
  <c r="B156" i="1"/>
  <c r="CG156" i="1" s="1"/>
  <c r="B161" i="1"/>
  <c r="CG161" i="1" s="1"/>
  <c r="B167" i="1"/>
  <c r="B174" i="1"/>
  <c r="C184" i="1"/>
  <c r="B20" i="2"/>
  <c r="CA20" i="2" s="1"/>
  <c r="B22" i="2"/>
  <c r="B26" i="2"/>
  <c r="D60" i="2"/>
  <c r="B163" i="2"/>
  <c r="CG163" i="2" s="1"/>
  <c r="B165" i="2"/>
  <c r="B169" i="4"/>
  <c r="C168" i="3"/>
  <c r="D170" i="3"/>
  <c r="CA26" i="3"/>
  <c r="CG26" i="3"/>
  <c r="CG55" i="3"/>
  <c r="CI55" i="3"/>
  <c r="CA55" i="3"/>
  <c r="CG59" i="3"/>
  <c r="CH59" i="3"/>
  <c r="CA59" i="3"/>
  <c r="CI59" i="3"/>
  <c r="CG17" i="3"/>
  <c r="CA17" i="3"/>
  <c r="CG155" i="2"/>
  <c r="CA155" i="2"/>
  <c r="CG25" i="3"/>
  <c r="CA25" i="3"/>
  <c r="D60" i="3"/>
  <c r="CA161" i="1"/>
  <c r="CG182" i="1"/>
  <c r="CA182" i="1"/>
  <c r="CG23" i="2"/>
  <c r="CA23" i="2"/>
  <c r="CG27" i="2"/>
  <c r="CA27" i="2"/>
  <c r="CH55" i="2"/>
  <c r="CA154" i="2"/>
  <c r="CG154" i="2"/>
  <c r="CA162" i="2"/>
  <c r="CG162" i="2"/>
  <c r="B14" i="3"/>
  <c r="CG14" i="3" s="1"/>
  <c r="B16" i="3"/>
  <c r="CG16" i="3" s="1"/>
  <c r="CG21" i="3"/>
  <c r="CG27" i="3"/>
  <c r="CA27" i="3"/>
  <c r="CG25" i="1"/>
  <c r="CA25" i="1"/>
  <c r="CG165" i="1"/>
  <c r="CA165" i="1"/>
  <c r="C169" i="1"/>
  <c r="B171" i="1"/>
  <c r="B169" i="1" s="1"/>
  <c r="D184" i="1"/>
  <c r="CA167" i="2"/>
  <c r="B171" i="2"/>
  <c r="CG25" i="4"/>
  <c r="CA25" i="4"/>
  <c r="CG21" i="1"/>
  <c r="CC57" i="1"/>
  <c r="CA57" i="1"/>
  <c r="CG157" i="1"/>
  <c r="CA157" i="1"/>
  <c r="CA22" i="2"/>
  <c r="CG22" i="2"/>
  <c r="CH56" i="2"/>
  <c r="CA164" i="2"/>
  <c r="B22" i="3"/>
  <c r="CA22" i="3" s="1"/>
  <c r="CA24" i="3"/>
  <c r="B56" i="3"/>
  <c r="CG56" i="3" s="1"/>
  <c r="B56" i="1"/>
  <c r="CB56" i="1" s="1"/>
  <c r="CH57" i="1"/>
  <c r="B183" i="1"/>
  <c r="CH183" i="1" s="1"/>
  <c r="B19" i="2"/>
  <c r="CG19" i="2" s="1"/>
  <c r="C21" i="2"/>
  <c r="CG24" i="2"/>
  <c r="CA24" i="2"/>
  <c r="CA55" i="2"/>
  <c r="B158" i="2"/>
  <c r="CA158" i="2" s="1"/>
  <c r="B174" i="2"/>
  <c r="C60" i="2"/>
  <c r="B152" i="2"/>
  <c r="CG152" i="2" s="1"/>
  <c r="B18" i="3"/>
  <c r="CG18" i="3" s="1"/>
  <c r="B58" i="3"/>
  <c r="CH58" i="3" s="1"/>
  <c r="B13" i="1"/>
  <c r="CA31" i="1" s="1"/>
  <c r="B17" i="1"/>
  <c r="CA17" i="1" s="1"/>
  <c r="B23" i="1"/>
  <c r="B153" i="1"/>
  <c r="B162" i="1"/>
  <c r="CA162" i="1" s="1"/>
  <c r="B15" i="2"/>
  <c r="CG15" i="2" s="1"/>
  <c r="B17" i="2"/>
  <c r="CA17" i="2" s="1"/>
  <c r="CA21" i="2"/>
  <c r="B181" i="2"/>
  <c r="CG181" i="2" s="1"/>
  <c r="D155" i="3"/>
  <c r="D164" i="3"/>
  <c r="W169" i="3"/>
  <c r="D21" i="1"/>
  <c r="B27" i="1"/>
  <c r="CA27" i="1" s="1"/>
  <c r="D60" i="1"/>
  <c r="B59" i="1"/>
  <c r="CH59" i="1" s="1"/>
  <c r="B154" i="1"/>
  <c r="B163" i="1"/>
  <c r="CA163" i="1" s="1"/>
  <c r="D169" i="1"/>
  <c r="B14" i="2"/>
  <c r="B157" i="2"/>
  <c r="CA157" i="2" s="1"/>
  <c r="B168" i="2"/>
  <c r="CG168" i="2" s="1"/>
  <c r="C152" i="3"/>
  <c r="C150" i="3"/>
  <c r="B150" i="3" s="1"/>
  <c r="CA150" i="3" s="1"/>
  <c r="C173" i="3"/>
  <c r="C181" i="3"/>
  <c r="D158" i="3"/>
  <c r="D161" i="3"/>
  <c r="G169" i="3"/>
  <c r="O169" i="3"/>
  <c r="AE169" i="3"/>
  <c r="AM169" i="3"/>
  <c r="C172" i="3"/>
  <c r="C157" i="3"/>
  <c r="D150" i="3"/>
  <c r="D151" i="3"/>
  <c r="D152" i="3"/>
  <c r="D153" i="3"/>
  <c r="D154" i="3"/>
  <c r="D156" i="3"/>
  <c r="D157" i="3"/>
  <c r="D159" i="3"/>
  <c r="D160" i="3"/>
  <c r="D162" i="3"/>
  <c r="D163" i="3"/>
  <c r="D165" i="3"/>
  <c r="D166" i="3"/>
  <c r="D168" i="3"/>
  <c r="E169" i="3"/>
  <c r="I169" i="3"/>
  <c r="M169" i="3"/>
  <c r="Q169" i="3"/>
  <c r="U169" i="3"/>
  <c r="Y169" i="3"/>
  <c r="AC169" i="3"/>
  <c r="AG169" i="3"/>
  <c r="AK169" i="3"/>
  <c r="AO169" i="3"/>
  <c r="AS169" i="3"/>
  <c r="D171" i="3"/>
  <c r="K169" i="3"/>
  <c r="S169" i="3"/>
  <c r="AA169" i="3"/>
  <c r="AI169" i="3"/>
  <c r="AQ169" i="3"/>
  <c r="D173" i="3"/>
  <c r="C174" i="3"/>
  <c r="D181" i="3"/>
  <c r="B198" i="3"/>
  <c r="C170" i="3"/>
  <c r="B170" i="3" s="1"/>
  <c r="C158" i="3"/>
  <c r="C162" i="3"/>
  <c r="B162" i="3" s="1"/>
  <c r="CA162" i="3" s="1"/>
  <c r="C166" i="3"/>
  <c r="C151" i="3"/>
  <c r="C156" i="3"/>
  <c r="C160" i="3"/>
  <c r="C164" i="3"/>
  <c r="C167" i="3"/>
  <c r="B167" i="3" s="1"/>
  <c r="C171" i="3"/>
  <c r="D174" i="3"/>
  <c r="C180" i="3"/>
  <c r="C182" i="3"/>
  <c r="C183" i="3"/>
  <c r="B158" i="3"/>
  <c r="CA158" i="3" s="1"/>
  <c r="C161" i="3"/>
  <c r="J169" i="3"/>
  <c r="R169" i="3"/>
  <c r="Z169" i="3"/>
  <c r="AH169" i="3"/>
  <c r="AP169" i="3"/>
  <c r="B191" i="3"/>
  <c r="D179" i="3"/>
  <c r="D180" i="3"/>
  <c r="D182" i="3"/>
  <c r="D183" i="3"/>
  <c r="B183" i="3" s="1"/>
  <c r="CG179" i="4"/>
  <c r="CA179" i="4"/>
  <c r="CH179" i="4"/>
  <c r="CB179" i="4"/>
  <c r="B184" i="4"/>
  <c r="A295" i="4" s="1"/>
  <c r="CB150" i="3"/>
  <c r="C153" i="3"/>
  <c r="C165" i="3"/>
  <c r="F169" i="3"/>
  <c r="N169" i="3"/>
  <c r="V169" i="3"/>
  <c r="AD169" i="3"/>
  <c r="AL169" i="3"/>
  <c r="B231" i="3"/>
  <c r="H169" i="3"/>
  <c r="L169" i="3"/>
  <c r="P169" i="3"/>
  <c r="T169" i="3"/>
  <c r="X169" i="3"/>
  <c r="AB169" i="3"/>
  <c r="AF169" i="3"/>
  <c r="AJ169" i="3"/>
  <c r="AN169" i="3"/>
  <c r="AR169" i="3"/>
  <c r="D172" i="3"/>
  <c r="C179" i="3"/>
  <c r="C155" i="3"/>
  <c r="C159" i="3"/>
  <c r="C163" i="3"/>
  <c r="C154" i="3"/>
  <c r="CA16" i="2"/>
  <c r="CA26" i="2"/>
  <c r="CG26" i="2"/>
  <c r="CH58" i="2"/>
  <c r="CA58" i="2"/>
  <c r="CG58" i="2"/>
  <c r="CC58" i="2"/>
  <c r="CB58" i="2"/>
  <c r="CI58" i="2"/>
  <c r="CG14" i="2"/>
  <c r="CA14" i="2"/>
  <c r="CG17" i="2"/>
  <c r="CA166" i="2"/>
  <c r="CG166" i="2"/>
  <c r="CA181" i="2"/>
  <c r="CH181" i="2"/>
  <c r="CG158" i="2"/>
  <c r="CG18" i="2"/>
  <c r="CG123" i="2"/>
  <c r="CA123" i="2"/>
  <c r="CB182" i="2"/>
  <c r="CA182" i="2"/>
  <c r="CG25" i="2"/>
  <c r="CA25" i="2"/>
  <c r="CG59" i="2"/>
  <c r="CC59" i="2"/>
  <c r="CB59" i="2"/>
  <c r="CG157" i="2"/>
  <c r="CG165" i="2"/>
  <c r="CA165" i="2"/>
  <c r="CG13" i="2"/>
  <c r="CG21" i="2"/>
  <c r="CA31" i="2"/>
  <c r="CH59" i="2"/>
  <c r="CA124" i="2"/>
  <c r="CA160" i="2"/>
  <c r="B169" i="2"/>
  <c r="CH180" i="2"/>
  <c r="CG180" i="2"/>
  <c r="CB180" i="2"/>
  <c r="CG182" i="2"/>
  <c r="D21" i="2"/>
  <c r="B21" i="2" s="1"/>
  <c r="CG31" i="2"/>
  <c r="CG55" i="2"/>
  <c r="CC55" i="2"/>
  <c r="CB55" i="2"/>
  <c r="CB56" i="2"/>
  <c r="B57" i="2"/>
  <c r="B60" i="2" s="1"/>
  <c r="CI59" i="2"/>
  <c r="B150" i="2"/>
  <c r="B153" i="2"/>
  <c r="B161" i="2"/>
  <c r="C169" i="2"/>
  <c r="D184" i="2"/>
  <c r="B179" i="2"/>
  <c r="C184" i="2"/>
  <c r="CH182" i="2"/>
  <c r="CG16" i="1"/>
  <c r="CA16" i="1"/>
  <c r="CG20" i="1"/>
  <c r="CA20" i="1"/>
  <c r="CA13" i="1"/>
  <c r="CG13" i="1"/>
  <c r="C21" i="1"/>
  <c r="B22" i="1"/>
  <c r="B26" i="1"/>
  <c r="CG56" i="1"/>
  <c r="CH56" i="1"/>
  <c r="CA56" i="1"/>
  <c r="CI56" i="1"/>
  <c r="CA151" i="1"/>
  <c r="CG151" i="1"/>
  <c r="CG158" i="1"/>
  <c r="CA158" i="1"/>
  <c r="CA167" i="1"/>
  <c r="CG167" i="1"/>
  <c r="CB181" i="1"/>
  <c r="CA181" i="1"/>
  <c r="CG181" i="1"/>
  <c r="CH181" i="1"/>
  <c r="C60" i="1"/>
  <c r="B55" i="1"/>
  <c r="CA59" i="1"/>
  <c r="CG59" i="1"/>
  <c r="CC59" i="1"/>
  <c r="CB59" i="1"/>
  <c r="CG154" i="1"/>
  <c r="CA154" i="1"/>
  <c r="CA23" i="1"/>
  <c r="CG23" i="1"/>
  <c r="CI58" i="1"/>
  <c r="CB58" i="1"/>
  <c r="CH58" i="1"/>
  <c r="CA58" i="1"/>
  <c r="CC58" i="1"/>
  <c r="CA159" i="1"/>
  <c r="CG159" i="1"/>
  <c r="CG166" i="1"/>
  <c r="CA166" i="1"/>
  <c r="CA21" i="1"/>
  <c r="CG24" i="1"/>
  <c r="CA155" i="1"/>
  <c r="CG155" i="1"/>
  <c r="CG162" i="1"/>
  <c r="CG160" i="1"/>
  <c r="CG164" i="1"/>
  <c r="CG57" i="1"/>
  <c r="CA152" i="1"/>
  <c r="CA168" i="1"/>
  <c r="CA179" i="1"/>
  <c r="B180" i="1"/>
  <c r="CH182" i="1"/>
  <c r="B184" i="1"/>
  <c r="CB179" i="1"/>
  <c r="CB57" i="1"/>
  <c r="CI57" i="1"/>
  <c r="CA122" i="1"/>
  <c r="CG179" i="1"/>
  <c r="CB182" i="1"/>
  <c r="CA20" i="3"/>
  <c r="CG20" i="3"/>
  <c r="CA18" i="3"/>
  <c r="CB58" i="3"/>
  <c r="CA16" i="3"/>
  <c r="CG23" i="3"/>
  <c r="CG13" i="3"/>
  <c r="CG31" i="3"/>
  <c r="CB55" i="3"/>
  <c r="CI57" i="3"/>
  <c r="CB57" i="3"/>
  <c r="CG57" i="3"/>
  <c r="CA19" i="3"/>
  <c r="C60" i="3"/>
  <c r="CC55" i="3"/>
  <c r="CH57" i="3"/>
  <c r="CB59" i="3"/>
  <c r="CG122" i="3"/>
  <c r="CA124" i="3"/>
  <c r="B15" i="3"/>
  <c r="CA21" i="3"/>
  <c r="CG22" i="3"/>
  <c r="CH55" i="3"/>
  <c r="CA57" i="3"/>
  <c r="CC59" i="3"/>
  <c r="CG20" i="2" l="1"/>
  <c r="CB183" i="2"/>
  <c r="CA151" i="2"/>
  <c r="CA163" i="2"/>
  <c r="CA156" i="1"/>
  <c r="B21" i="1"/>
  <c r="CH183" i="2"/>
  <c r="CA19" i="2"/>
  <c r="CA152" i="2"/>
  <c r="CG183" i="2"/>
  <c r="CB181" i="2"/>
  <c r="CA14" i="3"/>
  <c r="CG183" i="1"/>
  <c r="CG31" i="1"/>
  <c r="CI56" i="2"/>
  <c r="CG17" i="1"/>
  <c r="CC56" i="2"/>
  <c r="CA15" i="2"/>
  <c r="CA56" i="2"/>
  <c r="B152" i="3"/>
  <c r="CA152" i="3" s="1"/>
  <c r="C169" i="3"/>
  <c r="B168" i="3"/>
  <c r="CG168" i="3" s="1"/>
  <c r="B172" i="3"/>
  <c r="B151" i="3"/>
  <c r="CG151" i="3" s="1"/>
  <c r="B161" i="3"/>
  <c r="CG161" i="3" s="1"/>
  <c r="B164" i="3"/>
  <c r="B173" i="3"/>
  <c r="CA167" i="3"/>
  <c r="CG167" i="3"/>
  <c r="CG153" i="1"/>
  <c r="CA153" i="1"/>
  <c r="CC58" i="3"/>
  <c r="CA183" i="1"/>
  <c r="B165" i="3"/>
  <c r="CG165" i="3" s="1"/>
  <c r="B157" i="3"/>
  <c r="CG157" i="3" s="1"/>
  <c r="CC56" i="3"/>
  <c r="CI56" i="3"/>
  <c r="CA56" i="3"/>
  <c r="B60" i="3"/>
  <c r="CB56" i="3"/>
  <c r="CG58" i="3"/>
  <c r="CA58" i="3"/>
  <c r="CB183" i="1"/>
  <c r="CG27" i="1"/>
  <c r="CG163" i="1"/>
  <c r="CA168" i="2"/>
  <c r="B159" i="3"/>
  <c r="B153" i="3"/>
  <c r="CA153" i="3" s="1"/>
  <c r="B295" i="4"/>
  <c r="B181" i="3"/>
  <c r="CH181" i="3" s="1"/>
  <c r="CH56" i="3"/>
  <c r="CI58" i="3"/>
  <c r="CI59" i="1"/>
  <c r="CC56" i="1"/>
  <c r="B155" i="3"/>
  <c r="B179" i="3"/>
  <c r="CB179" i="3" s="1"/>
  <c r="B180" i="3"/>
  <c r="CH180" i="3" s="1"/>
  <c r="B171" i="3"/>
  <c r="B160" i="3"/>
  <c r="CA160" i="3" s="1"/>
  <c r="CG150" i="3"/>
  <c r="B174" i="3"/>
  <c r="B156" i="3"/>
  <c r="CG156" i="3" s="1"/>
  <c r="B154" i="3"/>
  <c r="CA154" i="3" s="1"/>
  <c r="B166" i="3"/>
  <c r="CG166" i="3" s="1"/>
  <c r="CG183" i="3"/>
  <c r="CH183" i="3"/>
  <c r="CB183" i="3"/>
  <c r="CA183" i="3"/>
  <c r="D169" i="3"/>
  <c r="B163" i="3"/>
  <c r="CA163" i="3" s="1"/>
  <c r="C184" i="3"/>
  <c r="D184" i="3"/>
  <c r="B182" i="3"/>
  <c r="CG158" i="3"/>
  <c r="CG162" i="3"/>
  <c r="CA150" i="2"/>
  <c r="CG150" i="2"/>
  <c r="CG161" i="2"/>
  <c r="CA161" i="2"/>
  <c r="CI57" i="2"/>
  <c r="CB57" i="2"/>
  <c r="CH57" i="2"/>
  <c r="CA57" i="2"/>
  <c r="CG57" i="2"/>
  <c r="CC57" i="2"/>
  <c r="CG179" i="2"/>
  <c r="CB179" i="2"/>
  <c r="CH179" i="2"/>
  <c r="B184" i="2"/>
  <c r="A295" i="2" s="1"/>
  <c r="CA179" i="2"/>
  <c r="CG153" i="2"/>
  <c r="CA153" i="2"/>
  <c r="CH55" i="1"/>
  <c r="CA55" i="1"/>
  <c r="CG55" i="1"/>
  <c r="B60" i="1"/>
  <c r="A295" i="1" s="1"/>
  <c r="CI55" i="1"/>
  <c r="CB55" i="1"/>
  <c r="CC55" i="1"/>
  <c r="CG22" i="1"/>
  <c r="CA22" i="1"/>
  <c r="CA180" i="1"/>
  <c r="CH180" i="1"/>
  <c r="CB180" i="1"/>
  <c r="CG180" i="1"/>
  <c r="CG26" i="1"/>
  <c r="CA26" i="1"/>
  <c r="CG15" i="3"/>
  <c r="CA15" i="3"/>
  <c r="CG153" i="3" l="1"/>
  <c r="CB181" i="3"/>
  <c r="B295" i="2"/>
  <c r="B295" i="1"/>
  <c r="CG152" i="3"/>
  <c r="CB180" i="3"/>
  <c r="CA165" i="3"/>
  <c r="CA168" i="3"/>
  <c r="CG181" i="3"/>
  <c r="CA181" i="3"/>
  <c r="CH179" i="3"/>
  <c r="CA151" i="3"/>
  <c r="CG179" i="3"/>
  <c r="CA179" i="3"/>
  <c r="CA161" i="3"/>
  <c r="CA157" i="3"/>
  <c r="CG163" i="3"/>
  <c r="CG180" i="3"/>
  <c r="B169" i="3"/>
  <c r="CA156" i="3"/>
  <c r="CA180" i="3"/>
  <c r="CG164" i="3"/>
  <c r="CA164" i="3"/>
  <c r="CA155" i="3"/>
  <c r="CG155" i="3"/>
  <c r="CA159" i="3"/>
  <c r="CG159" i="3"/>
  <c r="CG160" i="3"/>
  <c r="B184" i="3"/>
  <c r="CA166" i="3"/>
  <c r="CG154" i="3"/>
  <c r="CG182" i="3"/>
  <c r="CH182" i="3"/>
  <c r="CA182" i="3"/>
  <c r="CB182" i="3"/>
  <c r="B295" i="3" l="1"/>
  <c r="A295" i="3"/>
</calcChain>
</file>

<file path=xl/sharedStrings.xml><?xml version="1.0" encoding="utf-8"?>
<sst xmlns="http://schemas.openxmlformats.org/spreadsheetml/2006/main" count="7163" uniqueCount="203">
  <si>
    <t>SERVICIO DE SALUD</t>
  </si>
  <si>
    <t>TOTAL</t>
  </si>
  <si>
    <t>Hombres</t>
  </si>
  <si>
    <t>Mujeres</t>
  </si>
  <si>
    <t>OTROS</t>
  </si>
  <si>
    <t>35 - 39</t>
  </si>
  <si>
    <t>40 - 44</t>
  </si>
  <si>
    <t>50 - 54</t>
  </si>
  <si>
    <t>55 - 59</t>
  </si>
  <si>
    <t>60 - 64</t>
  </si>
  <si>
    <t>65 - 69</t>
  </si>
  <si>
    <t>70 - 74</t>
  </si>
  <si>
    <t>75 - 79</t>
  </si>
  <si>
    <t>80 y mas</t>
  </si>
  <si>
    <t>REM-28.  PROGRAMA DE REHABILITACIÓN INTEGRAL</t>
  </si>
  <si>
    <t xml:space="preserve">A. NIVEL PRIMARIO </t>
  </si>
  <si>
    <t>SECCIÓN A.1: INGRESOS Y EGRESOS  AL PROGRAMA DE REHABILITACIÓN INTEGRAL</t>
  </si>
  <si>
    <t>TIPO DE INGRESO</t>
  </si>
  <si>
    <t>POR EDAD (en años)</t>
  </si>
  <si>
    <t xml:space="preserve">TIPO DE ESTRATEGIA </t>
  </si>
  <si>
    <t>Otros</t>
  </si>
  <si>
    <t>&lt; 12 meses</t>
  </si>
  <si>
    <t>12 a 23 meses</t>
  </si>
  <si>
    <t>2 - 4</t>
  </si>
  <si>
    <t>5 - 9</t>
  </si>
  <si>
    <t>10 - 14</t>
  </si>
  <si>
    <t xml:space="preserve">15 - 19 </t>
  </si>
  <si>
    <t xml:space="preserve">20 - 24 </t>
  </si>
  <si>
    <t>25-29</t>
  </si>
  <si>
    <t>30-34</t>
  </si>
  <si>
    <t>45- 49</t>
  </si>
  <si>
    <t>Rehabilitación Base Comunitaria (RBC)</t>
  </si>
  <si>
    <t>Rehabilitación Integral(RI)</t>
  </si>
  <si>
    <t>Rehabilitación Rural (RR)</t>
  </si>
  <si>
    <t>Ambos Sexos</t>
  </si>
  <si>
    <t>INGRESOS</t>
  </si>
  <si>
    <t>INGRESOS CON PLAN DE TRATAMIENTO INTEGRAL (PTI)</t>
  </si>
  <si>
    <t>INGRESOS CON PLAN DE TRATAMIENTO INTEGRAL (PTI) CON OBJETIVOS PARA EL TRABAJO</t>
  </si>
  <si>
    <t xml:space="preserve">INGRESOS  DE USUARIOS CON CUIDADOR </t>
  </si>
  <si>
    <t>INGRESOS ACV REFERIDOS DESDE HOSPITAL</t>
  </si>
  <si>
    <t>INGRESOS AMPUTADO PIE DIABÉTICO</t>
  </si>
  <si>
    <t xml:space="preserve">REINGRESO Al PROGRAMA </t>
  </si>
  <si>
    <t>INGRESOS CON PTI CUIDADOR</t>
  </si>
  <si>
    <t>EGRESOS</t>
  </si>
  <si>
    <t>EGRESOS POR ALTA</t>
  </si>
  <si>
    <t>EGRESOS POR ABANDONO</t>
  </si>
  <si>
    <t>EGRESOS POR FALLECIMIENTO</t>
  </si>
  <si>
    <t>EGRESOS POR OTRAS CAUSAS</t>
  </si>
  <si>
    <t>EGRESOS CON PERFIL PRELABORAL</t>
  </si>
  <si>
    <t>EGRESOS CON PTI CUIDADOR</t>
  </si>
  <si>
    <t>SECCION A.2: INGRESOS POR CONDICIÓN DE SALUD</t>
  </si>
  <si>
    <t>CONDICIÓN DE SALUD</t>
  </si>
  <si>
    <t>CONCEPTO</t>
  </si>
  <si>
    <t>Rehabilitación Integral (RI)</t>
  </si>
  <si>
    <t>Egresos</t>
  </si>
  <si>
    <t>TOTAL INGRESO (N° DE PERSONAS)</t>
  </si>
  <si>
    <t>CONDICIÓN FÍSICA</t>
  </si>
  <si>
    <t>SÍNDROME DOLOROSO DE ORIGEN TRAUMÁTICO</t>
  </si>
  <si>
    <t>SÍNDROME DOLOROSO DE ORIGEN NO TRAUMÁTICO</t>
  </si>
  <si>
    <t>ARTROSIS LEVE Y MODERADA DE RODILLA Y CADERA</t>
  </si>
  <si>
    <t>SECUELA DE ACCIDENTE CEREBRO VASCULAR (ACV)</t>
  </si>
  <si>
    <t>SECUELAS DE TRAUMATISMO ENCEFALO CRANEANO (TEC)</t>
  </si>
  <si>
    <t>SECUELA DE TRAUMATISMO RAQUIMEDULAR (TRM)</t>
  </si>
  <si>
    <t>SECUELA QUEMADURA</t>
  </si>
  <si>
    <t>ENFERMEDAD DE PARKINSON</t>
  </si>
  <si>
    <t>OTRO DÉFICIT SECUNDARIO CON COMPROMISO NEUROMUSCULAR EN MENOR DE 20 AÑOS CONGÉNITO</t>
  </si>
  <si>
    <t>OTRO DÉFICIT SECUNDARIO CON COMPROMISO NEUROMUSCULAR EN MENOR DE 20 AÑOS ADQUIRIDO</t>
  </si>
  <si>
    <t xml:space="preserve">OTRO DÉFICIT SECUNDARIO CON COMPROMISO NEUROMUSCULAR  EN MAYOR DE 20 AÑOS </t>
  </si>
  <si>
    <t>AMPUTACIÓN POR PIE DIABETICO</t>
  </si>
  <si>
    <t>CONDICIÓN SENSORIAL VISUAL</t>
  </si>
  <si>
    <t>CONGÉNITO</t>
  </si>
  <si>
    <t>ADQUIRIDO</t>
  </si>
  <si>
    <t>CONDICIÓN SENSORIAL AUDITIVO</t>
  </si>
  <si>
    <t>OTRAS CONDICIONES</t>
  </si>
  <si>
    <t>CUIDADORES</t>
  </si>
  <si>
    <t>SECCIÓN A.3: EVALUACIÓN INICIAL</t>
  </si>
  <si>
    <t>PROFESIONAL</t>
  </si>
  <si>
    <t xml:space="preserve">TOTAL      </t>
  </si>
  <si>
    <t>POR DE EDAD (en años)</t>
  </si>
  <si>
    <t>Beneficiarios</t>
  </si>
  <si>
    <t>MÉDICO</t>
  </si>
  <si>
    <t>KINESIÓLOGO</t>
  </si>
  <si>
    <t>TERAPEUTA OCUPACIONAL</t>
  </si>
  <si>
    <t>FONOAUDIÓLOGO</t>
  </si>
  <si>
    <t>PSICÓLOGO/A</t>
  </si>
  <si>
    <t>SECCIÓN A.4: EVALUACIÓN INTERMEDIA</t>
  </si>
  <si>
    <t>SECCIÓN A.5: SESIONES DE REHABILITACIÓN</t>
  </si>
  <si>
    <t>SECCIÓN A.6: PROCEDIMIENTOS Y ACTIVIDADES</t>
  </si>
  <si>
    <t>TIPO</t>
  </si>
  <si>
    <t>Total Rehabilitacion Base Comunitaria</t>
  </si>
  <si>
    <t>Total Rehabilitación Integral</t>
  </si>
  <si>
    <t xml:space="preserve">Total Rehabilitacion  Rural </t>
  </si>
  <si>
    <t>EVALUACIÓN AYUDAS TÉCNICAS</t>
  </si>
  <si>
    <t>FISIOTERAPIA</t>
  </si>
  <si>
    <t>MASOTERAPIA</t>
  </si>
  <si>
    <t>EJERCICIOS TERAPÉUTICOS</t>
  </si>
  <si>
    <t>HABILITACIÓN Y/O REHABILITACIÓN EDUCACIONAL</t>
  </si>
  <si>
    <t>CONFECCIÓN ÓRTESIS Y/O ADAPTACIONES</t>
  </si>
  <si>
    <t>HABILITACIÓN Y REHABILITACIÓN DE AVD</t>
  </si>
  <si>
    <t>ADAPTACIÓN DEL HOGAR</t>
  </si>
  <si>
    <t>ACTIVIDADES RECREATIVAS</t>
  </si>
  <si>
    <t>ACTIVIDADES TERAPÉUTICAS</t>
  </si>
  <si>
    <t>ORIENTACIÓN Y MOVILIDAD</t>
  </si>
  <si>
    <t>ENTRENAMIENTO DE AYUDAS TECNICAS</t>
  </si>
  <si>
    <t>ORIENTACIÓN SOCIOLABORAL</t>
  </si>
  <si>
    <t>ORIENTACIÓN FAMILIAR Y A LA RED DE APOYO PARA EL TRABAJO</t>
  </si>
  <si>
    <t>GESTIÓN DE LA RED LOCAL PARA EL TRABAJO</t>
  </si>
  <si>
    <t>SECCIÓN A.7: CONSEJERÍA INDIVIDUAL AGENDADA</t>
  </si>
  <si>
    <t>ASISTENTE SOCIAL</t>
  </si>
  <si>
    <t>SECCIÓN A.8: CONSEJERÍA FAMILIAR AGENDADA</t>
  </si>
  <si>
    <t>SECCIÓN A.9: VISITAS DOMICILIARIAS INTEGRALES</t>
  </si>
  <si>
    <t>FAMILIA</t>
  </si>
  <si>
    <t>VISITA DOMICILIARIA INTEGRAL</t>
  </si>
  <si>
    <t>VISITA DE TRATAMIENTO Y/O PROCEDIMIENTO</t>
  </si>
  <si>
    <t>SECCIÓN A.10:NÚMERO DE PERSONAS QUE INGRESAN Y NÚMERO DE SESIONES DE EDUCACIÓN GRUPAL</t>
  </si>
  <si>
    <t>ÁREA TEMÁTICA DE PREVENCIÓN Y TRATAMIENTO</t>
  </si>
  <si>
    <t>NÙMERO DE PERSONAS (REHABILITACIÓN FÍSICA)</t>
  </si>
  <si>
    <t>NÙMERO DE SESIONES</t>
  </si>
  <si>
    <t xml:space="preserve">SECCIÓN A.11: PERSONAS QUE LOGRAN PARTICIPACION EN COMUNIDAD </t>
  </si>
  <si>
    <t>COMPONENTE (Nº PERSONAS)</t>
  </si>
  <si>
    <t>LABORAL</t>
  </si>
  <si>
    <t>Educativa</t>
  </si>
  <si>
    <t>Comunitario</t>
  </si>
  <si>
    <t>Con objetivos de habilitación y rehabilitación prelaboral</t>
  </si>
  <si>
    <t>Trabajo con objetivos de habilitación y rehabilitación</t>
  </si>
  <si>
    <t>Trabajo sin objetivos de habilitación y rehabilitación</t>
  </si>
  <si>
    <t>Dueña/o de casa</t>
  </si>
  <si>
    <t>SECCIÓN A.12: ACTIVIDADES Y PARTICIPACION</t>
  </si>
  <si>
    <t>MODALIDADES DE INTERVENCIÓN</t>
  </si>
  <si>
    <t>GRUPO OBJETIVO</t>
  </si>
  <si>
    <t>TOTALES RBC</t>
  </si>
  <si>
    <t>TOTALES RI</t>
  </si>
  <si>
    <t>TOTALES RR</t>
  </si>
  <si>
    <t>OTROS TOTALES</t>
  </si>
  <si>
    <t xml:space="preserve"> Actividades </t>
  </si>
  <si>
    <t xml:space="preserve">Participantes </t>
  </si>
  <si>
    <t xml:space="preserve">DIAGNÓSTICO O PLANIFICACIÓN PARTICIPATIVA </t>
  </si>
  <si>
    <t>COMUNAS, COMUNIDADES</t>
  </si>
  <si>
    <t>ORGANIZACIONES ASOCIADAS A DISCAPACIDAD</t>
  </si>
  <si>
    <t>ORGANIZACIONES COMUNITARIAS</t>
  </si>
  <si>
    <t>COMUNIDAD EDUCATIVA</t>
  </si>
  <si>
    <t>ACTIVIDADES DE PROMOCIÓN DE LA SALUD</t>
  </si>
  <si>
    <t>COMUNAS, COMUNIDADES.</t>
  </si>
  <si>
    <t>EMPLEADORES Y COMPAÑEROS DE TRABAJO</t>
  </si>
  <si>
    <t>RED DE APOYO</t>
  </si>
  <si>
    <t>ACTIVIDADES PARA FORTALECER LOS CONOCIMIENTOS Y DESTREZAS PERSONALES</t>
  </si>
  <si>
    <t>PROFESIONALES DE SALUD</t>
  </si>
  <si>
    <t>MONITORES</t>
  </si>
  <si>
    <t>ASESORÍA A GRUPOS COMUNITARIOS</t>
  </si>
  <si>
    <t>ORGANIZACIONES DE PSD</t>
  </si>
  <si>
    <t>ORGANIZACIONES PARA/POR PSD</t>
  </si>
  <si>
    <t>SECCIÓN B: NIVEL HOSPITALARIO</t>
  </si>
  <si>
    <t>SECCIÓN B.1: INGRESOS Y EGRESOS  AL PROGRAMA DE REHABILITACIÓN INTEGRAL</t>
  </si>
  <si>
    <t>TIPO ATENCION</t>
  </si>
  <si>
    <t>Abierta</t>
  </si>
  <si>
    <t>CERRADA</t>
  </si>
  <si>
    <t>UPC</t>
  </si>
  <si>
    <t>Cuidados Medios y Básicos</t>
  </si>
  <si>
    <t>NEUROLÓGICOS TRAUMATISMO ENCÉFALO CRANEANO (TEC)</t>
  </si>
  <si>
    <t>NEUROLÓGICOS LM</t>
  </si>
  <si>
    <t>NEUROLÓGICOS ACV</t>
  </si>
  <si>
    <t>NEUROLÓGICAS TUMORES</t>
  </si>
  <si>
    <t>PARÁLISIS CEREBRAL</t>
  </si>
  <si>
    <t>QUEMADOS</t>
  </si>
  <si>
    <t>SENSORIALES AUDITIVOS</t>
  </si>
  <si>
    <t>SENSORIALES VISUALES</t>
  </si>
  <si>
    <t>TRAUMATOLÓGICOS</t>
  </si>
  <si>
    <t>AMPUTADOS</t>
  </si>
  <si>
    <t>AMPUTADOS PIE DIABÉTICO</t>
  </si>
  <si>
    <t>CARDIOVASCULAR</t>
  </si>
  <si>
    <t>RESPIRATORIO</t>
  </si>
  <si>
    <t>NEUROMUSCULARES AGUDAS</t>
  </si>
  <si>
    <t>NEUROMUSCULARES CRÓNICAS</t>
  </si>
  <si>
    <t>REUMATOLÓGICAS</t>
  </si>
  <si>
    <t>EGRESOS ACV REFERIDO A APS</t>
  </si>
  <si>
    <t>SECCIÓN B.2: EVALUACIÓN INICIAL</t>
  </si>
  <si>
    <t>Interconsultas a 
Hospitalizados
(en sala)</t>
  </si>
  <si>
    <t>SECCIÓN B.3: EVALUACION INTERMEDIA</t>
  </si>
  <si>
    <t>SECCIÓN B.4: SESIONES DE REHABILITACIÓN</t>
  </si>
  <si>
    <t>SECCION B.5: DERIVACIONES Y CONTINUIDAD EN LOS CUIDADOS</t>
  </si>
  <si>
    <t>DERIVACIÓN</t>
  </si>
  <si>
    <t>A OTRO HOSPITAL (hospitalizado)</t>
  </si>
  <si>
    <t>A NIVEL SECUNDARIO (ambulatorio)</t>
  </si>
  <si>
    <t>A NIVEL PRIMARIO</t>
  </si>
  <si>
    <t>SECCION B.6: PROCEDIMIENTOS Y OTRAS ACTIVIDADES</t>
  </si>
  <si>
    <t>TRATAMIENTO COMPRESIVO</t>
  </si>
  <si>
    <t>ATENCIÓN KINESIOLÓGICA INTEGRAL</t>
  </si>
  <si>
    <t>ENTRENAMIENTO PROTÉSICO</t>
  </si>
  <si>
    <t>EDUCACIÓN GRUPAL</t>
  </si>
  <si>
    <t>EDUCACIÓN FAMILIAR</t>
  </si>
  <si>
    <t>ASPIRACIÓN</t>
  </si>
  <si>
    <t>EVALUACIÓN DE LA VOZ, HABLA Y LENGUAJE</t>
  </si>
  <si>
    <t>TRATAMIENTO (VOZ, HABLA Y/O LENGUAJE)</t>
  </si>
  <si>
    <t xml:space="preserve">TRATAMIENTO FUNCIONES MOTORAS ORALES </t>
  </si>
  <si>
    <t>ESTIMULACIÓN COGNITIVA</t>
  </si>
  <si>
    <t>PREVENCIÓN DE DETERIORO DE ÓRGANOS FONO ARTICULATORIOS (OFA)</t>
  </si>
  <si>
    <t xml:space="preserve">EVALUACIÓN DE DEGLUCIÓN </t>
  </si>
  <si>
    <t>MANEJO TRASTORNO DEGLUCIÓN</t>
  </si>
  <si>
    <t>HABILITACIÓN Y REHABILITACIÓN EN ACTIVIDADES DE LA VIDA DIARIA (AVD)</t>
  </si>
  <si>
    <t>HABILITACIÓN Y REHABILITACIÓN LABORAL</t>
  </si>
  <si>
    <t>HABILITACIÓN Y REHABILITACIÓN EDUCACIONAL</t>
  </si>
  <si>
    <t>INTEGRACIÓN SENSORIAL</t>
  </si>
  <si>
    <t>PSICOTERAPIA INDIVIDUAL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</si>
</sst>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20" x14ac:knownFonts="1">
    <font>
      <sz val="10"/>
      <color theme="1"/>
      <name val="Calibri Light"/>
      <family val="2"/>
    </font>
    <font>
      <b/>
      <sz val="12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sz val="8"/>
      <color indexed="10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Verdana"/>
      <family val="2"/>
    </font>
    <font>
      <sz val="8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color indexed="8"/>
      <name val="Verdana"/>
      <family val="2"/>
    </font>
    <font>
      <sz val="11"/>
      <color indexed="8"/>
      <name val="Verdana"/>
      <family val="2"/>
    </font>
    <font>
      <sz val="7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b/>
      <sz val="20"/>
      <name val="Verdana"/>
      <family val="2"/>
    </font>
    <font>
      <sz val="10"/>
      <color rgb="FFFF000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6" borderId="35" applyNumberFormat="0" applyFon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41" fontId="8" fillId="0" borderId="0" applyFont="0" applyFill="0" applyBorder="0" applyAlignment="0" applyProtection="0"/>
    <xf numFmtId="0" fontId="7" fillId="0" borderId="0"/>
    <xf numFmtId="0" fontId="8" fillId="7" borderId="46" applyNumberFormat="0" applyFont="0" applyAlignment="0" applyProtection="0"/>
    <xf numFmtId="0" fontId="7" fillId="0" borderId="0"/>
  </cellStyleXfs>
  <cellXfs count="554">
    <xf numFmtId="0" fontId="0" fillId="0" borderId="0" xfId="0"/>
    <xf numFmtId="1" fontId="10" fillId="8" borderId="10" xfId="0" applyNumberFormat="1" applyFont="1" applyFill="1" applyBorder="1" applyAlignment="1" applyProtection="1">
      <alignment vertical="center"/>
      <protection locked="0"/>
    </xf>
    <xf numFmtId="1" fontId="4" fillId="2" borderId="0" xfId="0" applyNumberFormat="1" applyFont="1" applyFill="1" applyProtection="1"/>
    <xf numFmtId="1" fontId="1" fillId="2" borderId="0" xfId="0" applyNumberFormat="1" applyFont="1" applyFill="1" applyBorder="1" applyAlignment="1" applyProtection="1">
      <alignment horizontal="center" vertical="center" wrapText="1"/>
    </xf>
    <xf numFmtId="1" fontId="2" fillId="0" borderId="37" xfId="0" applyNumberFormat="1" applyFont="1" applyBorder="1" applyAlignment="1" applyProtection="1">
      <alignment horizontal="center" vertical="center" wrapText="1"/>
    </xf>
    <xf numFmtId="1" fontId="2" fillId="0" borderId="39" xfId="0" applyNumberFormat="1" applyFont="1" applyFill="1" applyBorder="1" applyAlignment="1" applyProtection="1">
      <alignment horizontal="center" vertical="center" wrapText="1"/>
    </xf>
    <xf numFmtId="1" fontId="2" fillId="5" borderId="24" xfId="0" applyNumberFormat="1" applyFont="1" applyFill="1" applyBorder="1" applyAlignment="1" applyProtection="1">
      <protection locked="0"/>
    </xf>
    <xf numFmtId="1" fontId="2" fillId="5" borderId="9" xfId="0" applyNumberFormat="1" applyFont="1" applyFill="1" applyBorder="1" applyAlignment="1" applyProtection="1">
      <protection locked="0"/>
    </xf>
    <xf numFmtId="1" fontId="2" fillId="5" borderId="25" xfId="0" applyNumberFormat="1" applyFont="1" applyFill="1" applyBorder="1" applyAlignment="1" applyProtection="1">
      <protection locked="0"/>
    </xf>
    <xf numFmtId="1" fontId="2" fillId="5" borderId="57" xfId="0" applyNumberFormat="1" applyFont="1" applyFill="1" applyBorder="1" applyAlignment="1" applyProtection="1">
      <protection locked="0"/>
    </xf>
    <xf numFmtId="1" fontId="2" fillId="5" borderId="23" xfId="0" applyNumberFormat="1" applyFont="1" applyFill="1" applyBorder="1" applyAlignment="1" applyProtection="1">
      <protection locked="0"/>
    </xf>
    <xf numFmtId="1" fontId="2" fillId="5" borderId="12" xfId="0" applyNumberFormat="1" applyFont="1" applyFill="1" applyBorder="1" applyAlignment="1" applyProtection="1">
      <protection locked="0"/>
    </xf>
    <xf numFmtId="1" fontId="2" fillId="5" borderId="13" xfId="0" applyNumberFormat="1" applyFont="1" applyFill="1" applyBorder="1" applyAlignment="1" applyProtection="1">
      <protection locked="0"/>
    </xf>
    <xf numFmtId="1" fontId="2" fillId="5" borderId="14" xfId="0" applyNumberFormat="1" applyFont="1" applyFill="1" applyBorder="1" applyAlignment="1" applyProtection="1">
      <protection locked="0"/>
    </xf>
    <xf numFmtId="1" fontId="2" fillId="5" borderId="15" xfId="0" applyNumberFormat="1" applyFont="1" applyFill="1" applyBorder="1" applyAlignment="1" applyProtection="1">
      <protection locked="0"/>
    </xf>
    <xf numFmtId="1" fontId="2" fillId="10" borderId="58" xfId="0" applyNumberFormat="1" applyFont="1" applyFill="1" applyBorder="1" applyAlignment="1" applyProtection="1"/>
    <xf numFmtId="1" fontId="2" fillId="10" borderId="12" xfId="0" applyNumberFormat="1" applyFont="1" applyFill="1" applyBorder="1" applyAlignment="1" applyProtection="1"/>
    <xf numFmtId="1" fontId="2" fillId="5" borderId="58" xfId="0" applyNumberFormat="1" applyFont="1" applyFill="1" applyBorder="1" applyAlignment="1" applyProtection="1">
      <protection locked="0"/>
    </xf>
    <xf numFmtId="1" fontId="2" fillId="10" borderId="17" xfId="0" applyNumberFormat="1" applyFont="1" applyFill="1" applyBorder="1" applyAlignment="1" applyProtection="1"/>
    <xf numFmtId="1" fontId="2" fillId="5" borderId="6" xfId="0" applyNumberFormat="1" applyFont="1" applyFill="1" applyBorder="1" applyAlignment="1" applyProtection="1">
      <protection locked="0"/>
    </xf>
    <xf numFmtId="1" fontId="2" fillId="5" borderId="7" xfId="0" applyNumberFormat="1" applyFont="1" applyFill="1" applyBorder="1" applyAlignment="1" applyProtection="1">
      <protection locked="0"/>
    </xf>
    <xf numFmtId="1" fontId="2" fillId="5" borderId="8" xfId="0" applyNumberFormat="1" applyFont="1" applyFill="1" applyBorder="1" applyAlignment="1" applyProtection="1">
      <protection locked="0"/>
    </xf>
    <xf numFmtId="1" fontId="2" fillId="5" borderId="51" xfId="0" applyNumberFormat="1" applyFont="1" applyFill="1" applyBorder="1" applyAlignment="1" applyProtection="1">
      <protection locked="0"/>
    </xf>
    <xf numFmtId="1" fontId="2" fillId="5" borderId="19" xfId="0" applyNumberFormat="1" applyFont="1" applyFill="1" applyBorder="1" applyAlignment="1" applyProtection="1">
      <protection locked="0"/>
    </xf>
    <xf numFmtId="1" fontId="4" fillId="8" borderId="0" xfId="0" applyNumberFormat="1" applyFont="1" applyFill="1" applyProtection="1"/>
    <xf numFmtId="1" fontId="2" fillId="0" borderId="37" xfId="0" applyNumberFormat="1" applyFont="1" applyFill="1" applyBorder="1" applyAlignment="1" applyProtection="1">
      <alignment horizontal="center" vertical="center" wrapText="1"/>
    </xf>
    <xf numFmtId="1" fontId="2" fillId="5" borderId="21" xfId="0" applyNumberFormat="1" applyFont="1" applyFill="1" applyBorder="1" applyAlignment="1" applyProtection="1">
      <protection locked="0"/>
    </xf>
    <xf numFmtId="1" fontId="2" fillId="5" borderId="22" xfId="0" applyNumberFormat="1" applyFont="1" applyFill="1" applyBorder="1" applyAlignment="1" applyProtection="1">
      <protection locked="0"/>
    </xf>
    <xf numFmtId="1" fontId="2" fillId="0" borderId="5" xfId="0" applyNumberFormat="1" applyFont="1" applyFill="1" applyBorder="1" applyAlignment="1" applyProtection="1"/>
    <xf numFmtId="1" fontId="2" fillId="0" borderId="16" xfId="0" applyNumberFormat="1" applyFont="1" applyFill="1" applyBorder="1" applyAlignment="1" applyProtection="1"/>
    <xf numFmtId="1" fontId="2" fillId="5" borderId="17" xfId="0" applyNumberFormat="1" applyFont="1" applyFill="1" applyBorder="1" applyAlignment="1" applyProtection="1">
      <protection locked="0"/>
    </xf>
    <xf numFmtId="1" fontId="2" fillId="5" borderId="18" xfId="0" applyNumberFormat="1" applyFont="1" applyFill="1" applyBorder="1" applyAlignment="1" applyProtection="1">
      <protection locked="0"/>
    </xf>
    <xf numFmtId="1" fontId="11" fillId="2" borderId="0" xfId="0" applyNumberFormat="1" applyFont="1" applyFill="1" applyProtection="1"/>
    <xf numFmtId="1" fontId="2" fillId="0" borderId="41" xfId="0" applyNumberFormat="1" applyFont="1" applyFill="1" applyBorder="1" applyAlignment="1" applyProtection="1">
      <alignment horizontal="center" vertical="center" wrapText="1"/>
    </xf>
    <xf numFmtId="1" fontId="2" fillId="5" borderId="31" xfId="0" applyNumberFormat="1" applyFont="1" applyFill="1" applyBorder="1" applyAlignment="1" applyProtection="1">
      <protection locked="0"/>
    </xf>
    <xf numFmtId="1" fontId="2" fillId="5" borderId="62" xfId="0" applyNumberFormat="1" applyFont="1" applyFill="1" applyBorder="1" applyAlignment="1" applyProtection="1">
      <protection locked="0"/>
    </xf>
    <xf numFmtId="1" fontId="2" fillId="0" borderId="38" xfId="0" applyNumberFormat="1" applyFont="1" applyFill="1" applyBorder="1" applyAlignment="1" applyProtection="1">
      <alignment horizontal="center" vertical="center" wrapText="1"/>
    </xf>
    <xf numFmtId="1" fontId="2" fillId="0" borderId="40" xfId="0" applyNumberFormat="1" applyFont="1" applyFill="1" applyBorder="1" applyAlignment="1" applyProtection="1">
      <alignment horizontal="center" vertical="center" wrapText="1"/>
    </xf>
    <xf numFmtId="1" fontId="2" fillId="5" borderId="50" xfId="0" applyNumberFormat="1" applyFont="1" applyFill="1" applyBorder="1" applyAlignment="1" applyProtection="1">
      <protection locked="0"/>
    </xf>
    <xf numFmtId="1" fontId="2" fillId="5" borderId="3" xfId="0" applyNumberFormat="1" applyFont="1" applyFill="1" applyBorder="1" applyAlignment="1" applyProtection="1">
      <protection locked="0"/>
    </xf>
    <xf numFmtId="1" fontId="2" fillId="0" borderId="33" xfId="0" applyNumberFormat="1" applyFont="1" applyFill="1" applyBorder="1" applyAlignment="1" applyProtection="1">
      <alignment horizontal="center" vertical="center" wrapText="1"/>
    </xf>
    <xf numFmtId="1" fontId="2" fillId="5" borderId="69" xfId="0" applyNumberFormat="1" applyFont="1" applyFill="1" applyBorder="1" applyAlignment="1" applyProtection="1">
      <protection locked="0"/>
    </xf>
    <xf numFmtId="1" fontId="2" fillId="5" borderId="70" xfId="0" applyNumberFormat="1" applyFont="1" applyFill="1" applyBorder="1" applyAlignment="1" applyProtection="1">
      <protection locked="0"/>
    </xf>
    <xf numFmtId="1" fontId="2" fillId="5" borderId="67" xfId="0" applyNumberFormat="1" applyFont="1" applyFill="1" applyBorder="1" applyAlignment="1" applyProtection="1">
      <protection locked="0"/>
    </xf>
    <xf numFmtId="1" fontId="2" fillId="0" borderId="42" xfId="0" applyNumberFormat="1" applyFont="1" applyFill="1" applyBorder="1" applyAlignment="1" applyProtection="1">
      <alignment horizontal="center" vertical="center" wrapText="1"/>
    </xf>
    <xf numFmtId="1" fontId="9" fillId="2" borderId="0" xfId="0" applyNumberFormat="1" applyFont="1" applyFill="1" applyBorder="1" applyAlignment="1" applyProtection="1"/>
    <xf numFmtId="1" fontId="2" fillId="0" borderId="36" xfId="0" applyNumberFormat="1" applyFont="1" applyFill="1" applyBorder="1" applyAlignment="1" applyProtection="1">
      <alignment horizontal="center" vertical="center" wrapText="1"/>
    </xf>
    <xf numFmtId="1" fontId="2" fillId="0" borderId="40" xfId="0" applyNumberFormat="1" applyFont="1" applyBorder="1" applyAlignment="1" applyProtection="1">
      <alignment horizontal="center" vertical="center"/>
    </xf>
    <xf numFmtId="1" fontId="2" fillId="0" borderId="72" xfId="0" applyNumberFormat="1" applyFont="1" applyBorder="1" applyAlignment="1" applyProtection="1">
      <alignment horizontal="center" vertical="center" wrapText="1"/>
    </xf>
    <xf numFmtId="1" fontId="10" fillId="8" borderId="0" xfId="0" applyNumberFormat="1" applyFont="1" applyFill="1" applyBorder="1" applyAlignment="1" applyProtection="1">
      <alignment vertical="center" wrapText="1"/>
    </xf>
    <xf numFmtId="1" fontId="2" fillId="0" borderId="11" xfId="0" applyNumberFormat="1" applyFont="1" applyFill="1" applyBorder="1" applyAlignment="1" applyProtection="1"/>
    <xf numFmtId="1" fontId="2" fillId="5" borderId="68" xfId="0" applyNumberFormat="1" applyFont="1" applyFill="1" applyBorder="1" applyAlignment="1" applyProtection="1">
      <protection locked="0"/>
    </xf>
    <xf numFmtId="1" fontId="2" fillId="0" borderId="52" xfId="0" applyNumberFormat="1" applyFont="1" applyFill="1" applyBorder="1" applyAlignment="1" applyProtection="1">
      <alignment horizontal="center" vertical="center"/>
    </xf>
    <xf numFmtId="1" fontId="2" fillId="0" borderId="52" xfId="0" applyNumberFormat="1" applyFont="1" applyFill="1" applyBorder="1" applyAlignment="1" applyProtection="1"/>
    <xf numFmtId="1" fontId="2" fillId="5" borderId="48" xfId="0" applyNumberFormat="1" applyFont="1" applyFill="1" applyBorder="1" applyAlignment="1" applyProtection="1">
      <protection locked="0"/>
    </xf>
    <xf numFmtId="1" fontId="2" fillId="5" borderId="73" xfId="0" applyNumberFormat="1" applyFont="1" applyFill="1" applyBorder="1" applyAlignment="1" applyProtection="1">
      <protection locked="0"/>
    </xf>
    <xf numFmtId="1" fontId="2" fillId="5" borderId="74" xfId="0" applyNumberFormat="1" applyFont="1" applyFill="1" applyBorder="1" applyAlignment="1" applyProtection="1">
      <protection locked="0"/>
    </xf>
    <xf numFmtId="1" fontId="2" fillId="5" borderId="66" xfId="0" applyNumberFormat="1" applyFont="1" applyFill="1" applyBorder="1" applyAlignment="1" applyProtection="1">
      <protection locked="0"/>
    </xf>
    <xf numFmtId="1" fontId="2" fillId="5" borderId="32" xfId="0" applyNumberFormat="1" applyFont="1" applyFill="1" applyBorder="1" applyAlignment="1" applyProtection="1">
      <protection locked="0"/>
    </xf>
    <xf numFmtId="1" fontId="2" fillId="0" borderId="52" xfId="0" applyNumberFormat="1" applyFont="1" applyFill="1" applyBorder="1" applyAlignment="1" applyProtection="1">
      <alignment horizontal="left" vertical="center"/>
    </xf>
    <xf numFmtId="1" fontId="2" fillId="5" borderId="54" xfId="0" applyNumberFormat="1" applyFont="1" applyFill="1" applyBorder="1" applyAlignment="1" applyProtection="1">
      <protection locked="0"/>
    </xf>
    <xf numFmtId="1" fontId="2" fillId="10" borderId="3" xfId="0" applyNumberFormat="1" applyFont="1" applyFill="1" applyBorder="1" applyAlignment="1" applyProtection="1"/>
    <xf numFmtId="1" fontId="2" fillId="0" borderId="42" xfId="0" applyNumberFormat="1" applyFont="1" applyFill="1" applyBorder="1" applyAlignment="1" applyProtection="1"/>
    <xf numFmtId="1" fontId="2" fillId="0" borderId="21" xfId="0" applyNumberFormat="1" applyFont="1" applyFill="1" applyBorder="1" applyAlignment="1" applyProtection="1"/>
    <xf numFmtId="1" fontId="2" fillId="0" borderId="22" xfId="0" applyNumberFormat="1" applyFont="1" applyFill="1" applyBorder="1" applyAlignment="1" applyProtection="1"/>
    <xf numFmtId="1" fontId="2" fillId="0" borderId="41" xfId="0" applyNumberFormat="1" applyFont="1" applyFill="1" applyBorder="1" applyAlignment="1" applyProtection="1"/>
    <xf numFmtId="1" fontId="2" fillId="0" borderId="36" xfId="0" applyNumberFormat="1" applyFont="1" applyFill="1" applyBorder="1" applyAlignment="1" applyProtection="1"/>
    <xf numFmtId="1" fontId="2" fillId="0" borderId="65" xfId="0" applyNumberFormat="1" applyFont="1" applyFill="1" applyBorder="1" applyAlignment="1" applyProtection="1"/>
    <xf numFmtId="1" fontId="2" fillId="0" borderId="40" xfId="0" applyNumberFormat="1" applyFont="1" applyFill="1" applyBorder="1" applyAlignment="1" applyProtection="1"/>
    <xf numFmtId="1" fontId="2" fillId="0" borderId="33" xfId="0" applyNumberFormat="1" applyFont="1" applyFill="1" applyBorder="1" applyAlignment="1" applyProtection="1"/>
    <xf numFmtId="1" fontId="2" fillId="0" borderId="21" xfId="0" applyNumberFormat="1" applyFont="1" applyFill="1" applyBorder="1" applyAlignment="1" applyProtection="1">
      <alignment horizontal="center" vertical="center" wrapText="1"/>
    </xf>
    <xf numFmtId="1" fontId="2" fillId="0" borderId="22" xfId="0" applyNumberFormat="1" applyFont="1" applyFill="1" applyBorder="1" applyAlignment="1" applyProtection="1">
      <alignment horizontal="center" vertical="center" wrapText="1"/>
    </xf>
    <xf numFmtId="1" fontId="2" fillId="0" borderId="53" xfId="0" applyNumberFormat="1" applyFont="1" applyFill="1" applyBorder="1" applyAlignment="1" applyProtection="1">
      <alignment horizontal="center" vertical="center" wrapText="1"/>
    </xf>
    <xf numFmtId="1" fontId="2" fillId="0" borderId="42" xfId="0" applyNumberFormat="1" applyFont="1" applyFill="1" applyBorder="1" applyAlignment="1">
      <alignment horizontal="center" vertical="center"/>
    </xf>
    <xf numFmtId="1" fontId="2" fillId="0" borderId="37" xfId="0" applyNumberFormat="1" applyFont="1" applyFill="1" applyBorder="1" applyAlignment="1" applyProtection="1">
      <alignment horizontal="center" vertical="center" wrapText="1"/>
    </xf>
    <xf numFmtId="1" fontId="2" fillId="0" borderId="39" xfId="0" applyNumberFormat="1" applyFont="1" applyFill="1" applyBorder="1" applyAlignment="1" applyProtection="1">
      <alignment horizontal="center" vertical="center" wrapText="1"/>
    </xf>
    <xf numFmtId="1" fontId="2" fillId="0" borderId="52" xfId="0" applyNumberFormat="1" applyFont="1" applyFill="1" applyBorder="1" applyAlignment="1" applyProtection="1">
      <alignment horizontal="center" vertical="center"/>
    </xf>
    <xf numFmtId="1" fontId="2" fillId="0" borderId="40" xfId="0" applyNumberFormat="1" applyFont="1" applyBorder="1" applyAlignment="1" applyProtection="1">
      <alignment horizontal="center" vertical="center"/>
    </xf>
    <xf numFmtId="1" fontId="2" fillId="0" borderId="42" xfId="0" applyNumberFormat="1" applyFont="1" applyFill="1" applyBorder="1" applyAlignment="1" applyProtection="1">
      <alignment horizontal="center" vertical="center" wrapText="1"/>
    </xf>
    <xf numFmtId="1" fontId="2" fillId="0" borderId="40" xfId="0" applyNumberFormat="1" applyFont="1" applyFill="1" applyBorder="1" applyAlignment="1" applyProtection="1">
      <alignment horizontal="center" vertical="center" wrapText="1"/>
    </xf>
    <xf numFmtId="1" fontId="2" fillId="0" borderId="41" xfId="0" applyNumberFormat="1" applyFont="1" applyFill="1" applyBorder="1" applyAlignment="1" applyProtection="1">
      <alignment horizontal="center" vertical="center" wrapText="1"/>
    </xf>
    <xf numFmtId="1" fontId="13" fillId="2" borderId="0" xfId="0" applyNumberFormat="1" applyFont="1" applyFill="1"/>
    <xf numFmtId="1" fontId="14" fillId="2" borderId="0" xfId="0" applyNumberFormat="1" applyFont="1" applyFill="1"/>
    <xf numFmtId="1" fontId="14" fillId="2" borderId="0" xfId="0" applyNumberFormat="1" applyFont="1" applyFill="1" applyProtection="1">
      <protection locked="0"/>
    </xf>
    <xf numFmtId="1" fontId="14" fillId="3" borderId="0" xfId="0" applyNumberFormat="1" applyFont="1" applyFill="1" applyProtection="1">
      <protection locked="0"/>
    </xf>
    <xf numFmtId="1" fontId="6" fillId="2" borderId="0" xfId="0" applyNumberFormat="1" applyFont="1" applyFill="1" applyBorder="1" applyAlignment="1" applyProtection="1">
      <alignment vertical="center" wrapText="1"/>
    </xf>
    <xf numFmtId="1" fontId="2" fillId="2" borderId="0" xfId="0" applyNumberFormat="1" applyFont="1" applyFill="1"/>
    <xf numFmtId="1" fontId="2" fillId="2" borderId="0" xfId="0" applyNumberFormat="1" applyFont="1" applyFill="1" applyBorder="1"/>
    <xf numFmtId="1" fontId="14" fillId="4" borderId="0" xfId="0" applyNumberFormat="1" applyFont="1" applyFill="1" applyProtection="1">
      <protection locked="0"/>
    </xf>
    <xf numFmtId="1" fontId="11" fillId="2" borderId="0" xfId="0" applyNumberFormat="1" applyFont="1" applyFill="1"/>
    <xf numFmtId="1" fontId="3" fillId="2" borderId="0" xfId="0" applyNumberFormat="1" applyFont="1" applyFill="1"/>
    <xf numFmtId="1" fontId="3" fillId="0" borderId="75" xfId="0" applyNumberFormat="1" applyFont="1" applyFill="1" applyBorder="1" applyProtection="1"/>
    <xf numFmtId="1" fontId="2" fillId="0" borderId="0" xfId="0" applyNumberFormat="1" applyFont="1" applyFill="1" applyBorder="1" applyAlignment="1" applyProtection="1"/>
    <xf numFmtId="1" fontId="14" fillId="2" borderId="47" xfId="0" applyNumberFormat="1" applyFont="1" applyFill="1" applyBorder="1"/>
    <xf numFmtId="1" fontId="14" fillId="2" borderId="0" xfId="0" applyNumberFormat="1" applyFont="1" applyFill="1" applyBorder="1"/>
    <xf numFmtId="1" fontId="14" fillId="8" borderId="10" xfId="0" applyNumberFormat="1" applyFont="1" applyFill="1" applyBorder="1" applyProtection="1"/>
    <xf numFmtId="1" fontId="14" fillId="8" borderId="0" xfId="0" applyNumberFormat="1" applyFont="1" applyFill="1" applyProtection="1"/>
    <xf numFmtId="1" fontId="14" fillId="8" borderId="0" xfId="0" applyNumberFormat="1" applyFont="1" applyFill="1"/>
    <xf numFmtId="1" fontId="2" fillId="5" borderId="41" xfId="0" applyNumberFormat="1" applyFont="1" applyFill="1" applyBorder="1" applyAlignment="1" applyProtection="1">
      <protection locked="0"/>
    </xf>
    <xf numFmtId="1" fontId="2" fillId="5" borderId="33" xfId="0" applyNumberFormat="1" applyFont="1" applyFill="1" applyBorder="1" applyAlignment="1" applyProtection="1">
      <protection locked="0"/>
    </xf>
    <xf numFmtId="1" fontId="2" fillId="5" borderId="40" xfId="0" applyNumberFormat="1" applyFont="1" applyFill="1" applyBorder="1" applyAlignment="1" applyProtection="1">
      <protection locked="0"/>
    </xf>
    <xf numFmtId="1" fontId="2" fillId="0" borderId="49" xfId="0" applyNumberFormat="1" applyFont="1" applyFill="1" applyBorder="1" applyAlignment="1" applyProtection="1">
      <alignment vertical="center" wrapText="1"/>
    </xf>
    <xf numFmtId="1" fontId="2" fillId="0" borderId="24" xfId="0" applyNumberFormat="1" applyFont="1" applyFill="1" applyBorder="1" applyAlignment="1" applyProtection="1">
      <alignment vertical="center" wrapText="1"/>
    </xf>
    <xf numFmtId="1" fontId="2" fillId="0" borderId="57" xfId="0" applyNumberFormat="1" applyFont="1" applyFill="1" applyBorder="1" applyAlignment="1" applyProtection="1">
      <alignment vertical="center" wrapText="1"/>
    </xf>
    <xf numFmtId="1" fontId="2" fillId="0" borderId="23" xfId="0" applyNumberFormat="1" applyFont="1" applyFill="1" applyBorder="1" applyAlignment="1" applyProtection="1"/>
    <xf numFmtId="1" fontId="2" fillId="5" borderId="26" xfId="0" applyNumberFormat="1" applyFont="1" applyFill="1" applyBorder="1" applyAlignment="1" applyProtection="1">
      <protection locked="0"/>
    </xf>
    <xf numFmtId="1" fontId="2" fillId="0" borderId="11" xfId="0" applyNumberFormat="1" applyFont="1" applyFill="1" applyBorder="1" applyAlignment="1" applyProtection="1">
      <alignment vertical="center" wrapText="1"/>
    </xf>
    <xf numFmtId="1" fontId="2" fillId="0" borderId="12" xfId="0" applyNumberFormat="1" applyFont="1" applyFill="1" applyBorder="1" applyAlignment="1" applyProtection="1">
      <alignment vertical="center" wrapText="1"/>
    </xf>
    <xf numFmtId="1" fontId="2" fillId="0" borderId="15" xfId="0" applyNumberFormat="1" applyFont="1" applyFill="1" applyBorder="1" applyAlignment="1" applyProtection="1">
      <alignment vertical="center" wrapText="1"/>
    </xf>
    <xf numFmtId="1" fontId="2" fillId="0" borderId="58" xfId="0" applyNumberFormat="1" applyFont="1" applyFill="1" applyBorder="1" applyAlignment="1" applyProtection="1"/>
    <xf numFmtId="1" fontId="2" fillId="10" borderId="13" xfId="0" applyNumberFormat="1" applyFont="1" applyFill="1" applyBorder="1" applyAlignment="1" applyProtection="1"/>
    <xf numFmtId="1" fontId="2" fillId="5" borderId="27" xfId="0" applyNumberFormat="1" applyFont="1" applyFill="1" applyBorder="1" applyAlignment="1" applyProtection="1">
      <protection locked="0"/>
    </xf>
    <xf numFmtId="1" fontId="2" fillId="2" borderId="11" xfId="0" applyNumberFormat="1" applyFont="1" applyFill="1" applyBorder="1" applyAlignment="1" applyProtection="1">
      <alignment vertical="center" wrapText="1"/>
    </xf>
    <xf numFmtId="1" fontId="2" fillId="2" borderId="12" xfId="0" applyNumberFormat="1" applyFont="1" applyFill="1" applyBorder="1" applyAlignment="1" applyProtection="1">
      <alignment vertical="center" wrapText="1"/>
    </xf>
    <xf numFmtId="1" fontId="2" fillId="2" borderId="69" xfId="0" applyNumberFormat="1" applyFont="1" applyFill="1" applyBorder="1" applyAlignment="1" applyProtection="1">
      <alignment vertical="center" wrapText="1"/>
    </xf>
    <xf numFmtId="1" fontId="2" fillId="0" borderId="32" xfId="0" applyNumberFormat="1" applyFont="1" applyFill="1" applyBorder="1" applyAlignment="1" applyProtection="1"/>
    <xf numFmtId="1" fontId="2" fillId="2" borderId="76" xfId="0" applyNumberFormat="1" applyFont="1" applyFill="1" applyBorder="1" applyAlignment="1" applyProtection="1">
      <alignment vertical="center" wrapText="1"/>
    </xf>
    <xf numFmtId="1" fontId="2" fillId="5" borderId="30" xfId="0" applyNumberFormat="1" applyFont="1" applyFill="1" applyBorder="1" applyAlignment="1" applyProtection="1">
      <protection locked="0"/>
    </xf>
    <xf numFmtId="1" fontId="2" fillId="2" borderId="31" xfId="0" applyNumberFormat="1" applyFont="1" applyFill="1" applyBorder="1" applyAlignment="1" applyProtection="1">
      <alignment vertical="center" wrapText="1"/>
    </xf>
    <xf numFmtId="1" fontId="2" fillId="5" borderId="4" xfId="0" applyNumberFormat="1" applyFont="1" applyFill="1" applyBorder="1" applyAlignment="1" applyProtection="1">
      <protection locked="0"/>
    </xf>
    <xf numFmtId="1" fontId="2" fillId="5" borderId="34" xfId="0" applyNumberFormat="1" applyFont="1" applyFill="1" applyBorder="1" applyAlignment="1" applyProtection="1">
      <protection locked="0"/>
    </xf>
    <xf numFmtId="1" fontId="2" fillId="2" borderId="15" xfId="0" applyNumberFormat="1" applyFont="1" applyFill="1" applyBorder="1" applyAlignment="1" applyProtection="1">
      <alignment vertical="center" wrapText="1"/>
    </xf>
    <xf numFmtId="1" fontId="2" fillId="0" borderId="4" xfId="0" applyNumberFormat="1" applyFont="1" applyFill="1" applyBorder="1" applyAlignment="1" applyProtection="1"/>
    <xf numFmtId="1" fontId="2" fillId="5" borderId="76" xfId="0" applyNumberFormat="1" applyFont="1" applyFill="1" applyBorder="1" applyAlignment="1" applyProtection="1">
      <protection locked="0"/>
    </xf>
    <xf numFmtId="1" fontId="2" fillId="2" borderId="17" xfId="0" applyNumberFormat="1" applyFont="1" applyFill="1" applyBorder="1" applyAlignment="1" applyProtection="1">
      <alignment vertical="center" wrapText="1"/>
    </xf>
    <xf numFmtId="1" fontId="2" fillId="2" borderId="48" xfId="0" applyNumberFormat="1" applyFont="1" applyFill="1" applyBorder="1" applyAlignment="1" applyProtection="1">
      <alignment vertical="center" wrapText="1"/>
    </xf>
    <xf numFmtId="1" fontId="2" fillId="0" borderId="19" xfId="0" applyNumberFormat="1" applyFont="1" applyFill="1" applyBorder="1" applyAlignment="1" applyProtection="1"/>
    <xf numFmtId="1" fontId="2" fillId="10" borderId="50" xfId="0" applyNumberFormat="1" applyFont="1" applyFill="1" applyBorder="1" applyAlignment="1" applyProtection="1"/>
    <xf numFmtId="1" fontId="2" fillId="10" borderId="51" xfId="0" applyNumberFormat="1" applyFont="1" applyFill="1" applyBorder="1" applyAlignment="1" applyProtection="1"/>
    <xf numFmtId="1" fontId="2" fillId="5" borderId="2" xfId="0" applyNumberFormat="1" applyFont="1" applyFill="1" applyBorder="1" applyAlignment="1" applyProtection="1">
      <protection locked="0"/>
    </xf>
    <xf numFmtId="1" fontId="2" fillId="5" borderId="16" xfId="0" applyNumberFormat="1" applyFont="1" applyFill="1" applyBorder="1" applyAlignment="1" applyProtection="1">
      <protection locked="0"/>
    </xf>
    <xf numFmtId="1" fontId="2" fillId="2" borderId="18" xfId="0" applyNumberFormat="1" applyFont="1" applyFill="1" applyBorder="1" applyAlignment="1" applyProtection="1">
      <alignment vertical="center" wrapText="1"/>
    </xf>
    <xf numFmtId="1" fontId="2" fillId="0" borderId="5" xfId="0" applyNumberFormat="1" applyFont="1" applyFill="1" applyBorder="1" applyAlignment="1" applyProtection="1">
      <alignment vertical="center" wrapText="1"/>
    </xf>
    <xf numFmtId="1" fontId="2" fillId="0" borderId="39" xfId="0" applyNumberFormat="1" applyFont="1" applyFill="1" applyBorder="1" applyAlignment="1" applyProtection="1"/>
    <xf numFmtId="1" fontId="2" fillId="5" borderId="37" xfId="0" applyNumberFormat="1" applyFont="1" applyFill="1" applyBorder="1" applyAlignment="1" applyProtection="1">
      <protection locked="0"/>
    </xf>
    <xf numFmtId="1" fontId="2" fillId="5" borderId="11" xfId="0" applyNumberFormat="1" applyFont="1" applyFill="1" applyBorder="1" applyAlignment="1" applyProtection="1">
      <protection locked="0"/>
    </xf>
    <xf numFmtId="1" fontId="2" fillId="0" borderId="34" xfId="0" applyNumberFormat="1" applyFont="1" applyFill="1" applyBorder="1" applyAlignment="1" applyProtection="1">
      <alignment vertical="center" wrapText="1"/>
    </xf>
    <xf numFmtId="1" fontId="2" fillId="2" borderId="77" xfId="0" applyNumberFormat="1" applyFont="1" applyFill="1" applyBorder="1" applyAlignment="1" applyProtection="1">
      <alignment vertical="center" wrapText="1"/>
    </xf>
    <xf numFmtId="1" fontId="2" fillId="5" borderId="78" xfId="0" applyNumberFormat="1" applyFont="1" applyFill="1" applyBorder="1" applyAlignment="1" applyProtection="1">
      <protection locked="0"/>
    </xf>
    <xf numFmtId="1" fontId="2" fillId="5" borderId="10" xfId="0" applyNumberFormat="1" applyFont="1" applyFill="1" applyBorder="1" applyAlignment="1" applyProtection="1">
      <protection locked="0"/>
    </xf>
    <xf numFmtId="1" fontId="2" fillId="5" borderId="77" xfId="0" applyNumberFormat="1" applyFont="1" applyFill="1" applyBorder="1" applyAlignment="1" applyProtection="1">
      <protection locked="0"/>
    </xf>
    <xf numFmtId="1" fontId="2" fillId="5" borderId="1" xfId="0" applyNumberFormat="1" applyFont="1" applyFill="1" applyBorder="1" applyAlignment="1" applyProtection="1">
      <protection locked="0"/>
    </xf>
    <xf numFmtId="1" fontId="2" fillId="0" borderId="13" xfId="0" applyNumberFormat="1" applyFont="1" applyFill="1" applyBorder="1" applyAlignment="1" applyProtection="1">
      <alignment vertical="center" wrapText="1"/>
    </xf>
    <xf numFmtId="1" fontId="2" fillId="0" borderId="11" xfId="0" applyNumberFormat="1" applyFont="1" applyFill="1" applyBorder="1" applyAlignment="1" applyProtection="1">
      <alignment horizontal="left"/>
    </xf>
    <xf numFmtId="1" fontId="2" fillId="0" borderId="16" xfId="0" applyNumberFormat="1" applyFont="1" applyFill="1" applyBorder="1" applyAlignment="1" applyProtection="1">
      <alignment vertical="center" wrapText="1"/>
    </xf>
    <xf numFmtId="1" fontId="2" fillId="0" borderId="3" xfId="0" applyNumberFormat="1" applyFont="1" applyFill="1" applyBorder="1" applyAlignment="1" applyProtection="1"/>
    <xf numFmtId="1" fontId="3" fillId="0" borderId="0" xfId="0" applyNumberFormat="1" applyFont="1" applyFill="1" applyBorder="1" applyProtection="1"/>
    <xf numFmtId="1" fontId="3" fillId="8" borderId="0" xfId="0" applyNumberFormat="1" applyFont="1" applyFill="1" applyBorder="1" applyProtection="1"/>
    <xf numFmtId="1" fontId="16" fillId="8" borderId="0" xfId="0" applyNumberFormat="1" applyFont="1" applyFill="1"/>
    <xf numFmtId="1" fontId="14" fillId="2" borderId="0" xfId="0" applyNumberFormat="1" applyFont="1" applyFill="1" applyProtection="1"/>
    <xf numFmtId="1" fontId="2" fillId="0" borderId="42" xfId="0" applyNumberFormat="1" applyFont="1" applyFill="1" applyBorder="1" applyAlignment="1" applyProtection="1">
      <alignment horizontal="center" vertical="center"/>
    </xf>
    <xf numFmtId="1" fontId="2" fillId="0" borderId="21" xfId="0" applyNumberFormat="1" applyFont="1" applyBorder="1" applyAlignment="1" applyProtection="1">
      <alignment horizontal="center" vertical="center" wrapText="1"/>
    </xf>
    <xf numFmtId="1" fontId="2" fillId="0" borderId="36" xfId="0" applyNumberFormat="1" applyFont="1" applyBorder="1" applyAlignment="1" applyProtection="1">
      <alignment horizontal="center" vertical="center" wrapText="1"/>
    </xf>
    <xf numFmtId="1" fontId="2" fillId="0" borderId="41" xfId="0" applyNumberFormat="1" applyFont="1" applyBorder="1" applyAlignment="1" applyProtection="1">
      <alignment horizontal="right" vertical="center"/>
    </xf>
    <xf numFmtId="1" fontId="2" fillId="5" borderId="21" xfId="0" applyNumberFormat="1" applyFont="1" applyFill="1" applyBorder="1" applyAlignment="1" applyProtection="1">
      <alignment horizontal="right"/>
      <protection locked="0"/>
    </xf>
    <xf numFmtId="1" fontId="2" fillId="5" borderId="22" xfId="0" applyNumberFormat="1" applyFont="1" applyFill="1" applyBorder="1" applyAlignment="1" applyProtection="1">
      <alignment horizontal="right"/>
      <protection locked="0"/>
    </xf>
    <xf numFmtId="1" fontId="2" fillId="5" borderId="36" xfId="0" applyNumberFormat="1" applyFont="1" applyFill="1" applyBorder="1" applyAlignment="1" applyProtection="1">
      <alignment horizontal="right"/>
      <protection locked="0"/>
    </xf>
    <xf numFmtId="1" fontId="2" fillId="10" borderId="41" xfId="0" applyNumberFormat="1" applyFont="1" applyFill="1" applyBorder="1" applyAlignment="1" applyProtection="1">
      <alignment horizontal="right"/>
    </xf>
    <xf numFmtId="1" fontId="2" fillId="0" borderId="5" xfId="0" applyNumberFormat="1" applyFont="1" applyBorder="1" applyAlignment="1" applyProtection="1">
      <alignment horizontal="right" vertical="center"/>
    </xf>
    <xf numFmtId="1" fontId="2" fillId="5" borderId="12" xfId="0" applyNumberFormat="1" applyFont="1" applyFill="1" applyBorder="1" applyAlignment="1" applyProtection="1">
      <alignment horizontal="right"/>
      <protection locked="0"/>
    </xf>
    <xf numFmtId="1" fontId="2" fillId="5" borderId="15" xfId="0" applyNumberFormat="1" applyFont="1" applyFill="1" applyBorder="1" applyAlignment="1" applyProtection="1">
      <alignment horizontal="right"/>
      <protection locked="0"/>
    </xf>
    <xf numFmtId="1" fontId="2" fillId="5" borderId="14" xfId="0" applyNumberFormat="1" applyFont="1" applyFill="1" applyBorder="1" applyAlignment="1" applyProtection="1">
      <alignment horizontal="right"/>
      <protection locked="0"/>
    </xf>
    <xf numFmtId="1" fontId="2" fillId="5" borderId="58" xfId="0" applyNumberFormat="1" applyFont="1" applyFill="1" applyBorder="1" applyAlignment="1" applyProtection="1">
      <alignment horizontal="right"/>
      <protection locked="0"/>
    </xf>
    <xf numFmtId="1" fontId="2" fillId="0" borderId="11" xfId="0" applyNumberFormat="1" applyFont="1" applyBorder="1" applyAlignment="1" applyProtection="1">
      <alignment horizontal="right" vertical="center"/>
    </xf>
    <xf numFmtId="1" fontId="2" fillId="5" borderId="76" xfId="0" applyNumberFormat="1" applyFont="1" applyFill="1" applyBorder="1" applyAlignment="1" applyProtection="1">
      <alignment horizontal="right"/>
      <protection locked="0"/>
    </xf>
    <xf numFmtId="1" fontId="2" fillId="5" borderId="77" xfId="0" applyNumberFormat="1" applyFont="1" applyFill="1" applyBorder="1" applyAlignment="1" applyProtection="1">
      <alignment horizontal="right"/>
      <protection locked="0"/>
    </xf>
    <xf numFmtId="1" fontId="2" fillId="5" borderId="79" xfId="0" applyNumberFormat="1" applyFont="1" applyFill="1" applyBorder="1" applyAlignment="1" applyProtection="1">
      <alignment horizontal="right"/>
      <protection locked="0"/>
    </xf>
    <xf numFmtId="1" fontId="2" fillId="5" borderId="4" xfId="0" applyNumberFormat="1" applyFont="1" applyFill="1" applyBorder="1" applyAlignment="1" applyProtection="1">
      <alignment horizontal="right"/>
      <protection locked="0"/>
    </xf>
    <xf numFmtId="1" fontId="2" fillId="5" borderId="6" xfId="0" applyNumberFormat="1" applyFont="1" applyFill="1" applyBorder="1" applyAlignment="1" applyProtection="1">
      <alignment horizontal="right"/>
      <protection locked="0"/>
    </xf>
    <xf numFmtId="1" fontId="2" fillId="5" borderId="7" xfId="0" applyNumberFormat="1" applyFont="1" applyFill="1" applyBorder="1" applyAlignment="1" applyProtection="1">
      <alignment horizontal="right"/>
      <protection locked="0"/>
    </xf>
    <xf numFmtId="1" fontId="2" fillId="5" borderId="60" xfId="0" applyNumberFormat="1" applyFont="1" applyFill="1" applyBorder="1" applyAlignment="1" applyProtection="1">
      <alignment horizontal="right"/>
      <protection locked="0"/>
    </xf>
    <xf numFmtId="1" fontId="2" fillId="5" borderId="8" xfId="0" applyNumberFormat="1" applyFont="1" applyFill="1" applyBorder="1" applyAlignment="1" applyProtection="1">
      <alignment horizontal="right"/>
      <protection locked="0"/>
    </xf>
    <xf numFmtId="1" fontId="2" fillId="0" borderId="16" xfId="0" applyNumberFormat="1" applyFont="1" applyBorder="1" applyAlignment="1" applyProtection="1">
      <alignment horizontal="right" vertical="center"/>
    </xf>
    <xf numFmtId="1" fontId="2" fillId="5" borderId="17" xfId="0" applyNumberFormat="1" applyFont="1" applyFill="1" applyBorder="1" applyAlignment="1" applyProtection="1">
      <alignment horizontal="right"/>
      <protection locked="0"/>
    </xf>
    <xf numFmtId="1" fontId="2" fillId="5" borderId="18" xfId="0" applyNumberFormat="1" applyFont="1" applyFill="1" applyBorder="1" applyAlignment="1" applyProtection="1">
      <alignment horizontal="right"/>
      <protection locked="0"/>
    </xf>
    <xf numFmtId="1" fontId="2" fillId="5" borderId="59" xfId="0" applyNumberFormat="1" applyFont="1" applyFill="1" applyBorder="1" applyAlignment="1" applyProtection="1">
      <alignment horizontal="right"/>
      <protection locked="0"/>
    </xf>
    <xf numFmtId="1" fontId="2" fillId="5" borderId="19" xfId="0" applyNumberFormat="1" applyFont="1" applyFill="1" applyBorder="1" applyAlignment="1" applyProtection="1">
      <alignment horizontal="right"/>
      <protection locked="0"/>
    </xf>
    <xf numFmtId="1" fontId="2" fillId="0" borderId="52" xfId="0" applyNumberFormat="1" applyFont="1" applyBorder="1" applyAlignment="1" applyProtection="1">
      <alignment horizontal="right"/>
    </xf>
    <xf numFmtId="1" fontId="2" fillId="5" borderId="50" xfId="0" applyNumberFormat="1" applyFont="1" applyFill="1" applyBorder="1" applyAlignment="1" applyProtection="1">
      <alignment horizontal="right"/>
      <protection locked="0"/>
    </xf>
    <xf numFmtId="1" fontId="2" fillId="5" borderId="48" xfId="0" applyNumberFormat="1" applyFont="1" applyFill="1" applyBorder="1" applyAlignment="1" applyProtection="1">
      <alignment horizontal="right"/>
      <protection locked="0"/>
    </xf>
    <xf numFmtId="1" fontId="2" fillId="5" borderId="63" xfId="0" applyNumberFormat="1" applyFont="1" applyFill="1" applyBorder="1" applyAlignment="1" applyProtection="1">
      <alignment horizontal="right"/>
      <protection locked="0"/>
    </xf>
    <xf numFmtId="1" fontId="2" fillId="5" borderId="3" xfId="0" applyNumberFormat="1" applyFont="1" applyFill="1" applyBorder="1" applyAlignment="1" applyProtection="1">
      <alignment horizontal="right"/>
      <protection locked="0"/>
    </xf>
    <xf numFmtId="1" fontId="17" fillId="0" borderId="0" xfId="0" applyNumberFormat="1" applyFont="1"/>
    <xf numFmtId="1" fontId="3" fillId="2" borderId="0" xfId="0" applyNumberFormat="1" applyFont="1" applyFill="1" applyProtection="1"/>
    <xf numFmtId="1" fontId="16" fillId="0" borderId="0" xfId="0" applyNumberFormat="1" applyFont="1"/>
    <xf numFmtId="1" fontId="2" fillId="0" borderId="21" xfId="0" applyNumberFormat="1" applyFont="1" applyFill="1" applyBorder="1" applyAlignment="1" applyProtection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 vertical="center"/>
    </xf>
    <xf numFmtId="1" fontId="2" fillId="0" borderId="44" xfId="0" applyNumberFormat="1" applyFont="1" applyBorder="1" applyAlignment="1" applyProtection="1">
      <alignment horizontal="center" vertical="center" wrapText="1"/>
    </xf>
    <xf numFmtId="1" fontId="2" fillId="0" borderId="24" xfId="0" applyNumberFormat="1" applyFont="1" applyFill="1" applyBorder="1" applyAlignment="1" applyProtection="1">
      <alignment horizontal="right"/>
    </xf>
    <xf numFmtId="1" fontId="2" fillId="0" borderId="57" xfId="0" applyNumberFormat="1" applyFont="1" applyFill="1" applyBorder="1" applyAlignment="1" applyProtection="1">
      <alignment horizontal="right"/>
    </xf>
    <xf numFmtId="1" fontId="2" fillId="0" borderId="80" xfId="0" applyNumberFormat="1" applyFont="1" applyFill="1" applyBorder="1" applyAlignment="1" applyProtection="1">
      <alignment horizontal="right"/>
    </xf>
    <xf numFmtId="1" fontId="2" fillId="5" borderId="80" xfId="0" applyNumberFormat="1" applyFont="1" applyFill="1" applyBorder="1" applyAlignment="1" applyProtection="1">
      <protection locked="0"/>
    </xf>
    <xf numFmtId="1" fontId="2" fillId="5" borderId="49" xfId="0" applyNumberFormat="1" applyFont="1" applyFill="1" applyBorder="1" applyAlignment="1" applyProtection="1">
      <alignment wrapText="1"/>
      <protection locked="0"/>
    </xf>
    <xf numFmtId="1" fontId="2" fillId="5" borderId="12" xfId="0" applyNumberFormat="1" applyFont="1" applyFill="1" applyBorder="1" applyAlignment="1" applyProtection="1">
      <alignment wrapText="1"/>
      <protection locked="0"/>
    </xf>
    <xf numFmtId="1" fontId="2" fillId="5" borderId="15" xfId="0" applyNumberFormat="1" applyFont="1" applyFill="1" applyBorder="1" applyAlignment="1" applyProtection="1">
      <alignment wrapText="1"/>
      <protection locked="0"/>
    </xf>
    <xf numFmtId="1" fontId="2" fillId="5" borderId="58" xfId="0" applyNumberFormat="1" applyFont="1" applyFill="1" applyBorder="1" applyAlignment="1" applyProtection="1">
      <alignment wrapText="1"/>
      <protection locked="0"/>
    </xf>
    <xf numFmtId="1" fontId="2" fillId="5" borderId="11" xfId="0" applyNumberFormat="1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alignment horizontal="right"/>
    </xf>
    <xf numFmtId="1" fontId="2" fillId="0" borderId="15" xfId="0" applyNumberFormat="1" applyFont="1" applyFill="1" applyBorder="1" applyAlignment="1" applyProtection="1">
      <alignment horizontal="right"/>
    </xf>
    <xf numFmtId="1" fontId="2" fillId="0" borderId="64" xfId="0" applyNumberFormat="1" applyFont="1" applyFill="1" applyBorder="1" applyAlignment="1" applyProtection="1">
      <alignment horizontal="right"/>
    </xf>
    <xf numFmtId="1" fontId="2" fillId="5" borderId="64" xfId="0" applyNumberFormat="1" applyFont="1" applyFill="1" applyBorder="1" applyAlignment="1" applyProtection="1">
      <protection locked="0"/>
    </xf>
    <xf numFmtId="1" fontId="2" fillId="0" borderId="16" xfId="0" applyNumberFormat="1" applyFont="1" applyFill="1" applyBorder="1" applyAlignment="1" applyProtection="1">
      <alignment horizontal="left" vertical="center"/>
    </xf>
    <xf numFmtId="1" fontId="2" fillId="0" borderId="17" xfId="0" applyNumberFormat="1" applyFont="1" applyFill="1" applyBorder="1" applyAlignment="1" applyProtection="1">
      <alignment horizontal="right" vertical="center"/>
    </xf>
    <xf numFmtId="1" fontId="2" fillId="0" borderId="18" xfId="0" applyNumberFormat="1" applyFont="1" applyFill="1" applyBorder="1" applyAlignment="1" applyProtection="1">
      <alignment horizontal="right" vertical="center"/>
    </xf>
    <xf numFmtId="1" fontId="2" fillId="0" borderId="61" xfId="0" applyNumberFormat="1" applyFont="1" applyFill="1" applyBorder="1" applyAlignment="1" applyProtection="1">
      <alignment horizontal="right"/>
    </xf>
    <xf numFmtId="1" fontId="2" fillId="5" borderId="20" xfId="0" applyNumberFormat="1" applyFont="1" applyFill="1" applyBorder="1" applyAlignment="1" applyProtection="1">
      <protection locked="0"/>
    </xf>
    <xf numFmtId="1" fontId="2" fillId="5" borderId="28" xfId="0" applyNumberFormat="1" applyFont="1" applyFill="1" applyBorder="1" applyAlignment="1" applyProtection="1">
      <protection locked="0"/>
    </xf>
    <xf numFmtId="1" fontId="2" fillId="5" borderId="61" xfId="0" applyNumberFormat="1" applyFont="1" applyFill="1" applyBorder="1" applyAlignment="1" applyProtection="1">
      <protection locked="0"/>
    </xf>
    <xf numFmtId="1" fontId="2" fillId="5" borderId="16" xfId="0" applyNumberFormat="1" applyFont="1" applyFill="1" applyBorder="1" applyAlignment="1" applyProtection="1">
      <alignment wrapText="1"/>
      <protection locked="0"/>
    </xf>
    <xf numFmtId="1" fontId="2" fillId="5" borderId="17" xfId="0" applyNumberFormat="1" applyFont="1" applyFill="1" applyBorder="1" applyAlignment="1" applyProtection="1">
      <alignment wrapText="1"/>
      <protection locked="0"/>
    </xf>
    <xf numFmtId="1" fontId="2" fillId="5" borderId="18" xfId="0" applyNumberFormat="1" applyFont="1" applyFill="1" applyBorder="1" applyAlignment="1" applyProtection="1">
      <alignment wrapText="1"/>
      <protection locked="0"/>
    </xf>
    <xf numFmtId="1" fontId="2" fillId="5" borderId="19" xfId="0" applyNumberFormat="1" applyFont="1" applyFill="1" applyBorder="1" applyAlignment="1" applyProtection="1">
      <alignment wrapText="1"/>
      <protection locked="0"/>
    </xf>
    <xf numFmtId="1" fontId="2" fillId="2" borderId="40" xfId="0" applyNumberFormat="1" applyFont="1" applyFill="1" applyBorder="1" applyAlignment="1" applyProtection="1">
      <alignment wrapText="1"/>
    </xf>
    <xf numFmtId="1" fontId="2" fillId="2" borderId="21" xfId="0" applyNumberFormat="1" applyFont="1" applyFill="1" applyBorder="1" applyAlignment="1" applyProtection="1">
      <alignment horizontal="right" wrapText="1"/>
    </xf>
    <xf numFmtId="1" fontId="2" fillId="2" borderId="22" xfId="0" applyNumberFormat="1" applyFont="1" applyFill="1" applyBorder="1" applyAlignment="1" applyProtection="1">
      <alignment horizontal="right" wrapText="1"/>
    </xf>
    <xf numFmtId="1" fontId="2" fillId="2" borderId="41" xfId="0" applyNumberFormat="1" applyFont="1" applyFill="1" applyBorder="1" applyAlignment="1" applyProtection="1">
      <alignment horizontal="right" wrapText="1"/>
    </xf>
    <xf numFmtId="1" fontId="2" fillId="0" borderId="17" xfId="0" applyNumberFormat="1" applyFont="1" applyFill="1" applyBorder="1" applyAlignment="1" applyProtection="1"/>
    <xf numFmtId="1" fontId="2" fillId="0" borderId="20" xfId="0" applyNumberFormat="1" applyFont="1" applyFill="1" applyBorder="1" applyAlignment="1" applyProtection="1"/>
    <xf numFmtId="1" fontId="2" fillId="0" borderId="28" xfId="0" applyNumberFormat="1" applyFont="1" applyFill="1" applyBorder="1" applyAlignment="1" applyProtection="1"/>
    <xf numFmtId="1" fontId="2" fillId="0" borderId="61" xfId="0" applyNumberFormat="1" applyFont="1" applyFill="1" applyBorder="1" applyAlignment="1" applyProtection="1"/>
    <xf numFmtId="1" fontId="2" fillId="0" borderId="54" xfId="0" applyNumberFormat="1" applyFont="1" applyFill="1" applyBorder="1" applyAlignment="1" applyProtection="1"/>
    <xf numFmtId="1" fontId="2" fillId="0" borderId="16" xfId="0" applyNumberFormat="1" applyFont="1" applyFill="1" applyBorder="1" applyAlignment="1" applyProtection="1">
      <alignment wrapText="1"/>
    </xf>
    <xf numFmtId="1" fontId="2" fillId="0" borderId="17" xfId="0" applyNumberFormat="1" applyFont="1" applyFill="1" applyBorder="1" applyAlignment="1" applyProtection="1">
      <alignment wrapText="1"/>
    </xf>
    <xf numFmtId="1" fontId="2" fillId="0" borderId="18" xfId="0" applyNumberFormat="1" applyFont="1" applyFill="1" applyBorder="1" applyAlignment="1" applyProtection="1">
      <alignment wrapText="1"/>
    </xf>
    <xf numFmtId="1" fontId="2" fillId="0" borderId="19" xfId="0" applyNumberFormat="1" applyFont="1" applyFill="1" applyBorder="1" applyAlignment="1" applyProtection="1">
      <alignment wrapText="1"/>
    </xf>
    <xf numFmtId="1" fontId="3" fillId="0" borderId="0" xfId="0" applyNumberFormat="1" applyFont="1" applyProtection="1"/>
    <xf numFmtId="1" fontId="2" fillId="0" borderId="42" xfId="0" applyNumberFormat="1" applyFont="1" applyBorder="1" applyAlignment="1" applyProtection="1">
      <alignment horizontal="center" vertical="center" wrapText="1"/>
    </xf>
    <xf numFmtId="1" fontId="2" fillId="2" borderId="0" xfId="0" applyNumberFormat="1" applyFont="1" applyFill="1" applyBorder="1" applyAlignment="1" applyProtection="1"/>
    <xf numFmtId="1" fontId="2" fillId="0" borderId="49" xfId="0" applyNumberFormat="1" applyFont="1" applyFill="1" applyBorder="1" applyAlignment="1" applyProtection="1">
      <alignment horizontal="left"/>
    </xf>
    <xf numFmtId="1" fontId="2" fillId="5" borderId="49" xfId="0" applyNumberFormat="1" applyFont="1" applyFill="1" applyBorder="1" applyAlignment="1" applyProtection="1">
      <protection locked="0"/>
    </xf>
    <xf numFmtId="1" fontId="2" fillId="2" borderId="42" xfId="0" applyNumberFormat="1" applyFont="1" applyFill="1" applyBorder="1" applyAlignment="1" applyProtection="1"/>
    <xf numFmtId="1" fontId="3" fillId="0" borderId="0" xfId="0" applyNumberFormat="1" applyFont="1" applyFill="1" applyBorder="1" applyAlignment="1" applyProtection="1">
      <alignment horizontal="left"/>
    </xf>
    <xf numFmtId="1" fontId="2" fillId="2" borderId="0" xfId="0" applyNumberFormat="1" applyFont="1" applyFill="1" applyBorder="1" applyAlignment="1" applyProtection="1">
      <alignment horizontal="left" wrapText="1"/>
    </xf>
    <xf numFmtId="1" fontId="16" fillId="0" borderId="0" xfId="0" applyNumberFormat="1" applyFont="1" applyProtection="1"/>
    <xf numFmtId="1" fontId="2" fillId="2" borderId="21" xfId="0" applyNumberFormat="1" applyFont="1" applyFill="1" applyBorder="1" applyAlignment="1" applyProtection="1">
      <alignment horizontal="center" vertical="center" wrapText="1"/>
    </xf>
    <xf numFmtId="1" fontId="2" fillId="2" borderId="22" xfId="0" applyNumberFormat="1" applyFont="1" applyFill="1" applyBorder="1" applyAlignment="1" applyProtection="1">
      <alignment horizontal="center" vertical="center" wrapText="1"/>
    </xf>
    <xf numFmtId="1" fontId="2" fillId="2" borderId="41" xfId="0" applyNumberFormat="1" applyFont="1" applyFill="1" applyBorder="1" applyAlignment="1" applyProtection="1">
      <alignment horizontal="center" vertical="center" wrapText="1"/>
    </xf>
    <xf numFmtId="1" fontId="2" fillId="0" borderId="10" xfId="0" applyNumberFormat="1" applyFont="1" applyFill="1" applyBorder="1" applyAlignment="1" applyProtection="1">
      <alignment vertical="center"/>
    </xf>
    <xf numFmtId="1" fontId="2" fillId="0" borderId="27" xfId="0" applyNumberFormat="1" applyFont="1" applyBorder="1" applyAlignment="1" applyProtection="1">
      <alignment horizontal="left" vertical="center"/>
    </xf>
    <xf numFmtId="1" fontId="2" fillId="0" borderId="27" xfId="0" applyNumberFormat="1" applyFont="1" applyBorder="1" applyAlignment="1"/>
    <xf numFmtId="1" fontId="2" fillId="0" borderId="10" xfId="0" applyNumberFormat="1" applyFont="1" applyBorder="1" applyAlignment="1" applyProtection="1">
      <alignment horizontal="left" vertical="center"/>
    </xf>
    <xf numFmtId="1" fontId="2" fillId="0" borderId="10" xfId="0" applyNumberFormat="1" applyFont="1" applyFill="1" applyBorder="1" applyAlignment="1" applyProtection="1">
      <alignment horizontal="left" vertical="center"/>
    </xf>
    <xf numFmtId="1" fontId="5" fillId="0" borderId="0" xfId="0" applyNumberFormat="1" applyFont="1"/>
    <xf numFmtId="1" fontId="2" fillId="0" borderId="10" xfId="0" applyNumberFormat="1" applyFont="1" applyFill="1" applyBorder="1" applyAlignment="1" applyProtection="1">
      <alignment horizontal="left" vertical="center" wrapText="1"/>
    </xf>
    <xf numFmtId="1" fontId="2" fillId="0" borderId="40" xfId="0" applyNumberFormat="1" applyFont="1" applyBorder="1" applyAlignment="1" applyProtection="1">
      <alignment horizontal="left" vertical="center"/>
    </xf>
    <xf numFmtId="1" fontId="2" fillId="2" borderId="21" xfId="0" applyNumberFormat="1" applyFont="1" applyFill="1" applyBorder="1" applyAlignment="1" applyProtection="1"/>
    <xf numFmtId="1" fontId="2" fillId="2" borderId="22" xfId="0" applyNumberFormat="1" applyFont="1" applyFill="1" applyBorder="1" applyAlignment="1" applyProtection="1"/>
    <xf numFmtId="1" fontId="2" fillId="2" borderId="41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left"/>
    </xf>
    <xf numFmtId="1" fontId="6" fillId="2" borderId="0" xfId="0" applyNumberFormat="1" applyFont="1" applyFill="1" applyBorder="1" applyAlignment="1" applyProtection="1">
      <alignment horizontal="left"/>
    </xf>
    <xf numFmtId="1" fontId="2" fillId="2" borderId="42" xfId="0" applyNumberFormat="1" applyFont="1" applyFill="1" applyBorder="1" applyAlignment="1" applyProtection="1">
      <alignment horizontal="center" vertical="center"/>
    </xf>
    <xf numFmtId="1" fontId="18" fillId="2" borderId="0" xfId="0" applyNumberFormat="1" applyFont="1" applyFill="1" applyProtection="1"/>
    <xf numFmtId="1" fontId="2" fillId="2" borderId="0" xfId="0" applyNumberFormat="1" applyFont="1" applyFill="1" applyProtection="1"/>
    <xf numFmtId="1" fontId="2" fillId="2" borderId="5" xfId="0" applyNumberFormat="1" applyFont="1" applyFill="1" applyBorder="1" applyAlignment="1" applyProtection="1">
      <alignment horizontal="left"/>
    </xf>
    <xf numFmtId="1" fontId="2" fillId="2" borderId="11" xfId="0" applyNumberFormat="1" applyFont="1" applyFill="1" applyBorder="1" applyAlignment="1" applyProtection="1">
      <alignment horizontal="left"/>
    </xf>
    <xf numFmtId="1" fontId="2" fillId="2" borderId="16" xfId="0" applyNumberFormat="1" applyFont="1" applyFill="1" applyBorder="1" applyAlignment="1" applyProtection="1">
      <alignment wrapText="1"/>
    </xf>
    <xf numFmtId="1" fontId="16" fillId="2" borderId="0" xfId="0" applyNumberFormat="1" applyFont="1" applyFill="1" applyAlignment="1" applyProtection="1"/>
    <xf numFmtId="1" fontId="16" fillId="2" borderId="0" xfId="0" applyNumberFormat="1" applyFont="1" applyFill="1" applyBorder="1" applyAlignment="1" applyProtection="1"/>
    <xf numFmtId="1" fontId="2" fillId="2" borderId="5" xfId="0" applyNumberFormat="1" applyFont="1" applyFill="1" applyBorder="1" applyAlignment="1" applyProtection="1"/>
    <xf numFmtId="1" fontId="2" fillId="2" borderId="29" xfId="0" applyNumberFormat="1" applyFont="1" applyFill="1" applyBorder="1" applyAlignment="1" applyProtection="1">
      <alignment vertical="center"/>
    </xf>
    <xf numFmtId="1" fontId="2" fillId="2" borderId="71" xfId="0" applyNumberFormat="1" applyFont="1" applyFill="1" applyBorder="1" applyAlignment="1" applyProtection="1">
      <alignment vertical="center"/>
    </xf>
    <xf numFmtId="1" fontId="2" fillId="2" borderId="8" xfId="0" applyNumberFormat="1" applyFont="1" applyFill="1" applyBorder="1" applyAlignment="1" applyProtection="1">
      <alignment vertical="center"/>
    </xf>
    <xf numFmtId="1" fontId="2" fillId="2" borderId="2" xfId="0" applyNumberFormat="1" applyFont="1" applyFill="1" applyBorder="1" applyAlignment="1" applyProtection="1">
      <alignment vertical="center"/>
    </xf>
    <xf numFmtId="1" fontId="2" fillId="2" borderId="47" xfId="0" applyNumberFormat="1" applyFont="1" applyFill="1" applyBorder="1" applyAlignment="1" applyProtection="1">
      <alignment vertical="center"/>
    </xf>
    <xf numFmtId="1" fontId="2" fillId="2" borderId="3" xfId="0" applyNumberFormat="1" applyFont="1" applyFill="1" applyBorder="1" applyAlignment="1" applyProtection="1">
      <alignment vertical="center"/>
    </xf>
    <xf numFmtId="1" fontId="2" fillId="2" borderId="52" xfId="0" applyNumberFormat="1" applyFont="1" applyFill="1" applyBorder="1" applyAlignment="1" applyProtection="1"/>
    <xf numFmtId="1" fontId="11" fillId="8" borderId="0" xfId="0" applyNumberFormat="1" applyFont="1" applyFill="1" applyProtection="1"/>
    <xf numFmtId="1" fontId="2" fillId="8" borderId="0" xfId="0" applyNumberFormat="1" applyFont="1" applyFill="1" applyProtection="1"/>
    <xf numFmtId="1" fontId="2" fillId="8" borderId="0" xfId="0" applyNumberFormat="1" applyFont="1" applyFill="1"/>
    <xf numFmtId="1" fontId="2" fillId="0" borderId="0" xfId="0" applyNumberFormat="1" applyFont="1" applyFill="1" applyBorder="1" applyAlignment="1" applyProtection="1">
      <alignment horizontal="left" wrapText="1"/>
    </xf>
    <xf numFmtId="1" fontId="9" fillId="0" borderId="81" xfId="0" applyNumberFormat="1" applyFont="1" applyFill="1" applyBorder="1" applyAlignment="1" applyProtection="1">
      <protection locked="0"/>
    </xf>
    <xf numFmtId="1" fontId="9" fillId="0" borderId="0" xfId="0" applyNumberFormat="1" applyFont="1" applyFill="1" applyBorder="1" applyAlignment="1" applyProtection="1">
      <protection locked="0"/>
    </xf>
    <xf numFmtId="1" fontId="9" fillId="0" borderId="82" xfId="0" applyNumberFormat="1" applyFont="1" applyFill="1" applyBorder="1" applyAlignment="1" applyProtection="1">
      <protection locked="0"/>
    </xf>
    <xf numFmtId="1" fontId="9" fillId="0" borderId="83" xfId="0" applyNumberFormat="1" applyFont="1" applyFill="1" applyBorder="1" applyAlignment="1" applyProtection="1">
      <alignment vertical="center"/>
    </xf>
    <xf numFmtId="1" fontId="16" fillId="0" borderId="82" xfId="0" applyNumberFormat="1" applyFont="1" applyBorder="1"/>
    <xf numFmtId="1" fontId="16" fillId="0" borderId="84" xfId="0" applyNumberFormat="1" applyFont="1" applyBorder="1"/>
    <xf numFmtId="1" fontId="16" fillId="0" borderId="85" xfId="0" applyNumberFormat="1" applyFont="1" applyBorder="1" applyProtection="1"/>
    <xf numFmtId="1" fontId="14" fillId="0" borderId="85" xfId="0" applyNumberFormat="1" applyFont="1" applyBorder="1" applyProtection="1"/>
    <xf numFmtId="1" fontId="2" fillId="0" borderId="42" xfId="0" applyNumberFormat="1" applyFont="1" applyFill="1" applyBorder="1" applyAlignment="1" applyProtection="1">
      <alignment horizontal="center" vertical="center"/>
    </xf>
    <xf numFmtId="1" fontId="2" fillId="2" borderId="42" xfId="0" applyNumberFormat="1" applyFont="1" applyFill="1" applyBorder="1" applyAlignment="1" applyProtection="1">
      <alignment horizontal="center" vertical="center" wrapText="1"/>
    </xf>
    <xf numFmtId="1" fontId="2" fillId="0" borderId="5" xfId="0" applyNumberFormat="1" applyFont="1" applyFill="1" applyBorder="1" applyAlignment="1" applyProtection="1">
      <alignment horizontal="left" vertical="center" wrapText="1"/>
    </xf>
    <xf numFmtId="1" fontId="2" fillId="5" borderId="5" xfId="0" applyNumberFormat="1" applyFont="1" applyFill="1" applyBorder="1" applyAlignment="1" applyProtection="1">
      <protection locked="0"/>
    </xf>
    <xf numFmtId="1" fontId="2" fillId="5" borderId="87" xfId="0" applyNumberFormat="1" applyFont="1" applyFill="1" applyBorder="1" applyAlignment="1" applyProtection="1">
      <protection locked="0"/>
    </xf>
    <xf numFmtId="1" fontId="2" fillId="0" borderId="11" xfId="0" applyNumberFormat="1" applyFont="1" applyFill="1" applyBorder="1" applyAlignment="1" applyProtection="1">
      <alignment horizontal="left" vertical="center" wrapText="1"/>
    </xf>
    <xf numFmtId="1" fontId="2" fillId="5" borderId="88" xfId="0" applyNumberFormat="1" applyFont="1" applyFill="1" applyBorder="1" applyAlignment="1" applyProtection="1">
      <protection locked="0"/>
    </xf>
    <xf numFmtId="1" fontId="2" fillId="0" borderId="16" xfId="0" applyNumberFormat="1" applyFont="1" applyFill="1" applyBorder="1" applyAlignment="1" applyProtection="1">
      <alignment horizontal="left" vertical="center" wrapText="1"/>
    </xf>
    <xf numFmtId="1" fontId="2" fillId="5" borderId="89" xfId="0" applyNumberFormat="1" applyFont="1" applyFill="1" applyBorder="1" applyAlignment="1" applyProtection="1">
      <protection locked="0"/>
    </xf>
    <xf numFmtId="1" fontId="1" fillId="8" borderId="0" xfId="0" applyNumberFormat="1" applyFont="1" applyFill="1" applyBorder="1" applyAlignment="1" applyProtection="1">
      <alignment horizontal="center" vertical="center" wrapText="1"/>
    </xf>
    <xf numFmtId="1" fontId="11" fillId="8" borderId="0" xfId="0" applyNumberFormat="1" applyFont="1" applyFill="1"/>
    <xf numFmtId="1" fontId="2" fillId="0" borderId="1" xfId="0" applyNumberFormat="1" applyFont="1" applyFill="1" applyBorder="1" applyAlignment="1" applyProtection="1">
      <alignment horizontal="left" vertical="center" wrapText="1"/>
    </xf>
    <xf numFmtId="1" fontId="3" fillId="2" borderId="0" xfId="0" applyNumberFormat="1" applyFont="1" applyFill="1" applyBorder="1"/>
    <xf numFmtId="1" fontId="12" fillId="2" borderId="0" xfId="0" applyNumberFormat="1" applyFont="1" applyFill="1" applyBorder="1"/>
    <xf numFmtId="1" fontId="11" fillId="2" borderId="0" xfId="0" applyNumberFormat="1" applyFont="1" applyFill="1" applyBorder="1"/>
    <xf numFmtId="1" fontId="11" fillId="2" borderId="0" xfId="0" applyNumberFormat="1" applyFont="1" applyFill="1" applyBorder="1" applyProtection="1"/>
    <xf numFmtId="1" fontId="2" fillId="2" borderId="0" xfId="0" applyNumberFormat="1" applyFont="1" applyFill="1" applyBorder="1" applyProtection="1"/>
    <xf numFmtId="1" fontId="12" fillId="0" borderId="0" xfId="0" applyNumberFormat="1" applyFont="1" applyFill="1" applyBorder="1"/>
    <xf numFmtId="1" fontId="11" fillId="0" borderId="0" xfId="0" applyNumberFormat="1" applyFont="1" applyFill="1" applyBorder="1"/>
    <xf numFmtId="1" fontId="11" fillId="0" borderId="90" xfId="0" applyNumberFormat="1" applyFont="1" applyFill="1" applyBorder="1"/>
    <xf numFmtId="1" fontId="11" fillId="0" borderId="85" xfId="0" applyNumberFormat="1" applyFont="1" applyFill="1" applyBorder="1"/>
    <xf numFmtId="1" fontId="11" fillId="0" borderId="85" xfId="0" applyNumberFormat="1" applyFont="1" applyFill="1" applyBorder="1" applyProtection="1"/>
    <xf numFmtId="1" fontId="2" fillId="0" borderId="85" xfId="0" applyNumberFormat="1" applyFont="1" applyFill="1" applyBorder="1" applyProtection="1"/>
    <xf numFmtId="1" fontId="2" fillId="0" borderId="90" xfId="0" applyNumberFormat="1" applyFont="1" applyFill="1" applyBorder="1" applyProtection="1"/>
    <xf numFmtId="1" fontId="2" fillId="0" borderId="0" xfId="0" applyNumberFormat="1" applyFont="1" applyFill="1" applyBorder="1" applyProtection="1"/>
    <xf numFmtId="1" fontId="2" fillId="0" borderId="0" xfId="0" applyNumberFormat="1" applyFont="1" applyFill="1" applyBorder="1"/>
    <xf numFmtId="1" fontId="2" fillId="0" borderId="85" xfId="0" applyNumberFormat="1" applyFont="1" applyFill="1" applyBorder="1"/>
    <xf numFmtId="1" fontId="2" fillId="0" borderId="90" xfId="0" applyNumberFormat="1" applyFont="1" applyFill="1" applyBorder="1"/>
    <xf numFmtId="1" fontId="2" fillId="0" borderId="81" xfId="0" applyNumberFormat="1" applyFont="1" applyFill="1" applyBorder="1"/>
    <xf numFmtId="1" fontId="14" fillId="4" borderId="91" xfId="0" applyNumberFormat="1" applyFont="1" applyFill="1" applyBorder="1" applyProtection="1">
      <protection locked="0"/>
    </xf>
    <xf numFmtId="1" fontId="14" fillId="3" borderId="91" xfId="0" applyNumberFormat="1" applyFont="1" applyFill="1" applyBorder="1" applyProtection="1">
      <protection locked="0"/>
    </xf>
    <xf numFmtId="1" fontId="14" fillId="0" borderId="91" xfId="0" applyNumberFormat="1" applyFont="1" applyFill="1" applyBorder="1"/>
    <xf numFmtId="1" fontId="14" fillId="8" borderId="92" xfId="0" applyNumberFormat="1" applyFont="1" applyFill="1" applyBorder="1"/>
    <xf numFmtId="1" fontId="16" fillId="8" borderId="93" xfId="0" applyNumberFormat="1" applyFont="1" applyFill="1" applyBorder="1"/>
    <xf numFmtId="1" fontId="2" fillId="2" borderId="21" xfId="0" applyNumberFormat="1" applyFont="1" applyFill="1" applyBorder="1" applyAlignment="1">
      <alignment horizontal="center" vertical="center" wrapText="1"/>
    </xf>
    <xf numFmtId="1" fontId="2" fillId="2" borderId="22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 applyProtection="1">
      <alignment horizontal="center" vertical="center" wrapText="1"/>
    </xf>
    <xf numFmtId="1" fontId="2" fillId="0" borderId="94" xfId="0" applyNumberFormat="1" applyFont="1" applyFill="1" applyBorder="1" applyAlignment="1" applyProtection="1">
      <alignment horizontal="center" vertical="center" wrapText="1"/>
    </xf>
    <xf numFmtId="1" fontId="2" fillId="2" borderId="40" xfId="0" applyNumberFormat="1" applyFont="1" applyFill="1" applyBorder="1" applyAlignment="1">
      <alignment horizontal="left" wrapText="1"/>
    </xf>
    <xf numFmtId="1" fontId="2" fillId="0" borderId="41" xfId="0" applyNumberFormat="1" applyFont="1" applyFill="1" applyBorder="1" applyAlignment="1" applyProtection="1">
      <alignment horizontal="right"/>
    </xf>
    <xf numFmtId="1" fontId="2" fillId="5" borderId="65" xfId="0" applyNumberFormat="1" applyFont="1" applyFill="1" applyBorder="1" applyAlignment="1" applyProtection="1">
      <protection locked="0"/>
    </xf>
    <xf numFmtId="1" fontId="2" fillId="5" borderId="44" xfId="0" applyNumberFormat="1" applyFont="1" applyFill="1" applyBorder="1" applyAlignment="1" applyProtection="1">
      <protection locked="0"/>
    </xf>
    <xf numFmtId="1" fontId="2" fillId="5" borderId="42" xfId="0" applyNumberFormat="1" applyFont="1" applyFill="1" applyBorder="1" applyAlignment="1" applyProtection="1">
      <protection locked="0"/>
    </xf>
    <xf numFmtId="1" fontId="2" fillId="2" borderId="2" xfId="0" applyNumberFormat="1" applyFont="1" applyFill="1" applyBorder="1" applyAlignment="1">
      <alignment horizontal="left" wrapText="1"/>
    </xf>
    <xf numFmtId="1" fontId="2" fillId="2" borderId="50" xfId="0" applyNumberFormat="1" applyFont="1" applyFill="1" applyBorder="1" applyAlignment="1" applyProtection="1">
      <alignment horizontal="right" wrapText="1"/>
    </xf>
    <xf numFmtId="1" fontId="2" fillId="2" borderId="48" xfId="0" applyNumberFormat="1" applyFont="1" applyFill="1" applyBorder="1" applyAlignment="1" applyProtection="1">
      <alignment horizontal="right" wrapText="1"/>
    </xf>
    <xf numFmtId="1" fontId="2" fillId="0" borderId="3" xfId="0" applyNumberFormat="1" applyFont="1" applyFill="1" applyBorder="1" applyAlignment="1" applyProtection="1">
      <alignment horizontal="right"/>
    </xf>
    <xf numFmtId="1" fontId="2" fillId="5" borderId="47" xfId="0" applyNumberFormat="1" applyFont="1" applyFill="1" applyBorder="1" applyAlignment="1" applyProtection="1">
      <protection locked="0"/>
    </xf>
    <xf numFmtId="1" fontId="2" fillId="5" borderId="52" xfId="0" applyNumberFormat="1" applyFont="1" applyFill="1" applyBorder="1" applyAlignment="1" applyProtection="1">
      <protection locked="0"/>
    </xf>
    <xf numFmtId="1" fontId="2" fillId="2" borderId="26" xfId="0" applyNumberFormat="1" applyFont="1" applyFill="1" applyBorder="1" applyAlignment="1">
      <alignment horizontal="left" wrapText="1"/>
    </xf>
    <xf numFmtId="1" fontId="2" fillId="2" borderId="24" xfId="0" applyNumberFormat="1" applyFont="1" applyFill="1" applyBorder="1" applyAlignment="1" applyProtection="1">
      <alignment horizontal="right" wrapText="1"/>
    </xf>
    <xf numFmtId="1" fontId="2" fillId="2" borderId="57" xfId="0" applyNumberFormat="1" applyFont="1" applyFill="1" applyBorder="1" applyAlignment="1" applyProtection="1">
      <alignment horizontal="right" wrapText="1"/>
    </xf>
    <xf numFmtId="1" fontId="2" fillId="0" borderId="23" xfId="0" applyNumberFormat="1" applyFont="1" applyFill="1" applyBorder="1" applyAlignment="1" applyProtection="1">
      <alignment horizontal="right"/>
    </xf>
    <xf numFmtId="1" fontId="2" fillId="2" borderId="27" xfId="0" applyNumberFormat="1" applyFont="1" applyFill="1" applyBorder="1" applyAlignment="1">
      <alignment horizontal="left" wrapText="1"/>
    </xf>
    <xf numFmtId="1" fontId="2" fillId="2" borderId="12" xfId="0" applyNumberFormat="1" applyFont="1" applyFill="1" applyBorder="1" applyAlignment="1" applyProtection="1">
      <alignment horizontal="right" wrapText="1"/>
    </xf>
    <xf numFmtId="1" fontId="2" fillId="2" borderId="15" xfId="0" applyNumberFormat="1" applyFont="1" applyFill="1" applyBorder="1" applyAlignment="1" applyProtection="1">
      <alignment horizontal="right" wrapText="1"/>
    </xf>
    <xf numFmtId="1" fontId="2" fillId="0" borderId="58" xfId="0" applyNumberFormat="1" applyFont="1" applyFill="1" applyBorder="1" applyAlignment="1" applyProtection="1">
      <alignment horizontal="right"/>
    </xf>
    <xf numFmtId="1" fontId="2" fillId="2" borderId="30" xfId="0" applyNumberFormat="1" applyFont="1" applyFill="1" applyBorder="1" applyAlignment="1">
      <alignment horizontal="left" wrapText="1"/>
    </xf>
    <xf numFmtId="1" fontId="2" fillId="2" borderId="31" xfId="0" applyNumberFormat="1" applyFont="1" applyFill="1" applyBorder="1" applyAlignment="1" applyProtection="1">
      <alignment horizontal="right" wrapText="1"/>
    </xf>
    <xf numFmtId="1" fontId="5" fillId="0" borderId="69" xfId="0" applyNumberFormat="1" applyFont="1" applyBorder="1" applyAlignment="1" applyProtection="1">
      <alignment horizontal="right"/>
    </xf>
    <xf numFmtId="1" fontId="2" fillId="0" borderId="32" xfId="0" applyNumberFormat="1" applyFont="1" applyFill="1" applyBorder="1" applyAlignment="1" applyProtection="1">
      <alignment horizontal="right"/>
    </xf>
    <xf numFmtId="1" fontId="2" fillId="5" borderId="95" xfId="0" applyNumberFormat="1" applyFont="1" applyFill="1" applyBorder="1" applyAlignment="1" applyProtection="1">
      <protection locked="0"/>
    </xf>
    <xf numFmtId="1" fontId="2" fillId="0" borderId="42" xfId="0" applyNumberFormat="1" applyFont="1" applyFill="1" applyBorder="1" applyAlignment="1" applyProtection="1">
      <alignment horizontal="center"/>
    </xf>
    <xf numFmtId="1" fontId="5" fillId="0" borderId="40" xfId="0" applyNumberFormat="1" applyFont="1" applyBorder="1" applyProtection="1"/>
    <xf numFmtId="1" fontId="5" fillId="0" borderId="44" xfId="0" applyNumberFormat="1" applyFont="1" applyBorder="1" applyProtection="1"/>
    <xf numFmtId="1" fontId="2" fillId="0" borderId="44" xfId="0" applyNumberFormat="1" applyFont="1" applyFill="1" applyBorder="1" applyAlignment="1" applyProtection="1"/>
    <xf numFmtId="1" fontId="10" fillId="8" borderId="0" xfId="0" applyNumberFormat="1" applyFont="1" applyFill="1" applyProtection="1"/>
    <xf numFmtId="1" fontId="2" fillId="2" borderId="76" xfId="0" applyNumberFormat="1" applyFont="1" applyFill="1" applyBorder="1" applyAlignment="1" applyProtection="1">
      <alignment horizontal="right" wrapText="1"/>
    </xf>
    <xf numFmtId="1" fontId="2" fillId="2" borderId="77" xfId="0" applyNumberFormat="1" applyFont="1" applyFill="1" applyBorder="1" applyAlignment="1" applyProtection="1">
      <alignment horizontal="right" wrapText="1"/>
    </xf>
    <xf numFmtId="1" fontId="2" fillId="0" borderId="4" xfId="0" applyNumberFormat="1" applyFont="1" applyFill="1" applyBorder="1" applyAlignment="1" applyProtection="1">
      <alignment horizontal="right"/>
    </xf>
    <xf numFmtId="1" fontId="2" fillId="5" borderId="96" xfId="0" applyNumberFormat="1" applyFont="1" applyFill="1" applyBorder="1" applyAlignment="1" applyProtection="1">
      <protection locked="0"/>
    </xf>
    <xf numFmtId="1" fontId="10" fillId="8" borderId="10" xfId="0" applyNumberFormat="1" applyFont="1" applyFill="1" applyBorder="1" applyProtection="1"/>
    <xf numFmtId="1" fontId="2" fillId="0" borderId="30" xfId="0" applyNumberFormat="1" applyFont="1" applyFill="1" applyBorder="1" applyAlignment="1">
      <alignment horizontal="left" wrapText="1"/>
    </xf>
    <xf numFmtId="1" fontId="2" fillId="0" borderId="0" xfId="0" applyNumberFormat="1" applyFont="1" applyFill="1" applyBorder="1" applyAlignment="1" applyProtection="1">
      <alignment horizontal="right"/>
    </xf>
    <xf numFmtId="1" fontId="2" fillId="0" borderId="42" xfId="0" applyNumberFormat="1" applyFont="1" applyFill="1" applyBorder="1" applyAlignment="1" applyProtection="1">
      <alignment horizontal="left"/>
    </xf>
    <xf numFmtId="1" fontId="2" fillId="0" borderId="50" xfId="0" applyNumberFormat="1" applyFont="1" applyFill="1" applyBorder="1" applyAlignment="1" applyProtection="1">
      <alignment horizontal="right"/>
    </xf>
    <xf numFmtId="1" fontId="2" fillId="0" borderId="18" xfId="0" applyNumberFormat="1" applyFont="1" applyFill="1" applyBorder="1" applyAlignment="1" applyProtection="1">
      <alignment horizontal="right"/>
    </xf>
    <xf numFmtId="1" fontId="2" fillId="0" borderId="19" xfId="0" applyNumberFormat="1" applyFont="1" applyFill="1" applyBorder="1" applyAlignment="1" applyProtection="1">
      <alignment horizontal="right"/>
    </xf>
    <xf numFmtId="1" fontId="19" fillId="2" borderId="0" xfId="0" applyNumberFormat="1" applyFont="1" applyFill="1" applyProtection="1"/>
    <xf numFmtId="1" fontId="2" fillId="8" borderId="0" xfId="0" applyNumberFormat="1" applyFont="1" applyFill="1" applyBorder="1" applyAlignment="1" applyProtection="1"/>
    <xf numFmtId="1" fontId="4" fillId="8" borderId="0" xfId="0" applyNumberFormat="1" applyFont="1" applyFill="1" applyBorder="1" applyAlignment="1" applyProtection="1"/>
    <xf numFmtId="1" fontId="2" fillId="5" borderId="64" xfId="0" applyNumberFormat="1" applyFont="1" applyFill="1" applyBorder="1" applyAlignment="1" applyProtection="1">
      <alignment wrapText="1"/>
      <protection locked="0"/>
    </xf>
    <xf numFmtId="1" fontId="2" fillId="5" borderId="100" xfId="0" applyNumberFormat="1" applyFont="1" applyFill="1" applyBorder="1" applyAlignment="1" applyProtection="1">
      <alignment wrapText="1"/>
      <protection locked="0"/>
    </xf>
    <xf numFmtId="1" fontId="2" fillId="5" borderId="101" xfId="0" applyNumberFormat="1" applyFont="1" applyFill="1" applyBorder="1" applyAlignment="1" applyProtection="1">
      <alignment wrapText="1"/>
      <protection locked="0"/>
    </xf>
    <xf numFmtId="1" fontId="2" fillId="0" borderId="11" xfId="0" applyNumberFormat="1" applyFont="1" applyFill="1" applyBorder="1" applyAlignment="1" applyProtection="1">
      <alignment horizontal="left" vertical="center"/>
    </xf>
    <xf numFmtId="1" fontId="2" fillId="5" borderId="61" xfId="0" applyNumberFormat="1" applyFont="1" applyFill="1" applyBorder="1" applyAlignment="1" applyProtection="1">
      <alignment wrapText="1"/>
      <protection locked="0"/>
    </xf>
    <xf numFmtId="1" fontId="2" fillId="5" borderId="102" xfId="0" applyNumberFormat="1" applyFont="1" applyFill="1" applyBorder="1" applyAlignment="1" applyProtection="1">
      <alignment wrapText="1"/>
      <protection locked="0"/>
    </xf>
    <xf numFmtId="1" fontId="2" fillId="0" borderId="103" xfId="0" applyNumberFormat="1" applyFont="1" applyFill="1" applyBorder="1" applyAlignment="1" applyProtection="1"/>
    <xf numFmtId="1" fontId="3" fillId="0" borderId="0" xfId="0" applyNumberFormat="1" applyFont="1" applyFill="1" applyProtection="1"/>
    <xf numFmtId="1" fontId="16" fillId="2" borderId="0" xfId="0" applyNumberFormat="1" applyFont="1" applyFill="1"/>
    <xf numFmtId="1" fontId="2" fillId="2" borderId="49" xfId="0" applyNumberFormat="1" applyFont="1" applyFill="1" applyBorder="1" applyAlignment="1" applyProtection="1"/>
    <xf numFmtId="1" fontId="2" fillId="2" borderId="11" xfId="0" applyNumberFormat="1" applyFont="1" applyFill="1" applyBorder="1" applyAlignment="1" applyProtection="1"/>
    <xf numFmtId="1" fontId="2" fillId="2" borderId="16" xfId="0" applyNumberFormat="1" applyFont="1" applyFill="1" applyBorder="1" applyAlignment="1" applyProtection="1"/>
    <xf numFmtId="1" fontId="3" fillId="0" borderId="0" xfId="0" applyNumberFormat="1" applyFont="1" applyFill="1" applyBorder="1"/>
    <xf numFmtId="1" fontId="2" fillId="0" borderId="29" xfId="0" applyNumberFormat="1" applyFont="1" applyFill="1" applyBorder="1" applyAlignment="1"/>
    <xf numFmtId="1" fontId="2" fillId="0" borderId="26" xfId="0" applyNumberFormat="1" applyFont="1" applyFill="1" applyBorder="1" applyAlignment="1"/>
    <xf numFmtId="1" fontId="2" fillId="0" borderId="27" xfId="0" applyNumberFormat="1" applyFont="1" applyBorder="1" applyAlignment="1">
      <alignment wrapText="1"/>
    </xf>
    <xf numFmtId="1" fontId="2" fillId="0" borderId="27" xfId="0" applyNumberFormat="1" applyFont="1" applyFill="1" applyBorder="1" applyAlignment="1"/>
    <xf numFmtId="1" fontId="2" fillId="0" borderId="27" xfId="0" applyNumberFormat="1" applyFont="1" applyFill="1" applyBorder="1" applyAlignment="1">
      <alignment vertical="center" wrapText="1"/>
    </xf>
    <xf numFmtId="1" fontId="2" fillId="0" borderId="28" xfId="0" applyNumberFormat="1" applyFont="1" applyBorder="1" applyAlignment="1"/>
    <xf numFmtId="1" fontId="14" fillId="9" borderId="0" xfId="0" applyNumberFormat="1" applyFont="1" applyFill="1"/>
    <xf numFmtId="1" fontId="14" fillId="9" borderId="0" xfId="0" applyNumberFormat="1" applyFont="1" applyFill="1" applyProtection="1">
      <protection locked="0"/>
    </xf>
    <xf numFmtId="1" fontId="2" fillId="0" borderId="40" xfId="0" applyNumberFormat="1" applyFont="1" applyFill="1" applyBorder="1" applyAlignment="1" applyProtection="1">
      <alignment horizontal="center" vertical="center" wrapText="1"/>
    </xf>
    <xf numFmtId="1" fontId="2" fillId="0" borderId="41" xfId="0" applyNumberFormat="1" applyFont="1" applyFill="1" applyBorder="1" applyAlignment="1" applyProtection="1">
      <alignment horizontal="center" vertical="center" wrapText="1"/>
    </xf>
    <xf numFmtId="1" fontId="2" fillId="0" borderId="40" xfId="0" applyNumberFormat="1" applyFont="1" applyBorder="1" applyAlignment="1" applyProtection="1">
      <alignment horizontal="center" vertical="center"/>
    </xf>
    <xf numFmtId="1" fontId="2" fillId="0" borderId="39" xfId="0" applyNumberFormat="1" applyFont="1" applyFill="1" applyBorder="1" applyAlignment="1" applyProtection="1">
      <alignment horizontal="center" vertical="center" wrapText="1"/>
    </xf>
    <xf numFmtId="1" fontId="2" fillId="0" borderId="4" xfId="0" applyNumberFormat="1" applyFont="1" applyFill="1" applyBorder="1" applyAlignment="1" applyProtection="1">
      <alignment horizontal="center" vertical="center" wrapText="1"/>
    </xf>
    <xf numFmtId="1" fontId="2" fillId="0" borderId="37" xfId="0" applyNumberFormat="1" applyFont="1" applyFill="1" applyBorder="1" applyAlignment="1" applyProtection="1">
      <alignment horizontal="center" vertical="center" wrapText="1"/>
    </xf>
    <xf numFmtId="1" fontId="2" fillId="0" borderId="42" xfId="0" applyNumberFormat="1" applyFont="1" applyFill="1" applyBorder="1" applyAlignment="1" applyProtection="1">
      <alignment horizontal="center" vertical="center" wrapText="1"/>
    </xf>
    <xf numFmtId="1" fontId="2" fillId="0" borderId="42" xfId="0" applyNumberFormat="1" applyFont="1" applyFill="1" applyBorder="1" applyAlignment="1" applyProtection="1">
      <alignment horizontal="center" vertical="center"/>
    </xf>
    <xf numFmtId="1" fontId="2" fillId="0" borderId="52" xfId="0" applyNumberFormat="1" applyFont="1" applyFill="1" applyBorder="1" applyAlignment="1" applyProtection="1">
      <alignment horizontal="center" vertical="center"/>
    </xf>
    <xf numFmtId="1" fontId="2" fillId="0" borderId="40" xfId="0" applyNumberFormat="1" applyFont="1" applyBorder="1" applyAlignment="1" applyProtection="1">
      <alignment horizontal="left" vertical="center"/>
    </xf>
    <xf numFmtId="1" fontId="2" fillId="0" borderId="37" xfId="0" applyNumberFormat="1" applyFont="1" applyFill="1" applyBorder="1" applyAlignment="1" applyProtection="1">
      <alignment horizontal="center" vertical="center" wrapText="1"/>
    </xf>
    <xf numFmtId="1" fontId="2" fillId="0" borderId="39" xfId="0" applyNumberFormat="1" applyFont="1" applyFill="1" applyBorder="1" applyAlignment="1" applyProtection="1">
      <alignment horizontal="center" vertical="center" wrapText="1"/>
    </xf>
    <xf numFmtId="1" fontId="2" fillId="0" borderId="4" xfId="0" applyNumberFormat="1" applyFont="1" applyFill="1" applyBorder="1" applyAlignment="1" applyProtection="1">
      <alignment horizontal="center" vertical="center" wrapText="1"/>
    </xf>
    <xf numFmtId="1" fontId="2" fillId="0" borderId="40" xfId="0" applyNumberFormat="1" applyFont="1" applyFill="1" applyBorder="1" applyAlignment="1" applyProtection="1">
      <alignment horizontal="center" vertical="center" wrapText="1"/>
    </xf>
    <xf numFmtId="1" fontId="2" fillId="0" borderId="41" xfId="0" applyNumberFormat="1" applyFont="1" applyFill="1" applyBorder="1" applyAlignment="1" applyProtection="1">
      <alignment horizontal="center" vertical="center" wrapText="1"/>
    </xf>
    <xf numFmtId="1" fontId="2" fillId="0" borderId="52" xfId="0" applyNumberFormat="1" applyFont="1" applyFill="1" applyBorder="1" applyAlignment="1" applyProtection="1">
      <alignment horizontal="center" vertical="center"/>
    </xf>
    <xf numFmtId="1" fontId="2" fillId="0" borderId="40" xfId="0" applyNumberFormat="1" applyFont="1" applyBorder="1" applyAlignment="1" applyProtection="1">
      <alignment horizontal="left" vertical="center"/>
    </xf>
    <xf numFmtId="1" fontId="2" fillId="0" borderId="40" xfId="0" applyNumberFormat="1" applyFont="1" applyBorder="1" applyAlignment="1" applyProtection="1">
      <alignment horizontal="center" vertical="center"/>
    </xf>
    <xf numFmtId="1" fontId="2" fillId="0" borderId="42" xfId="0" applyNumberFormat="1" applyFont="1" applyFill="1" applyBorder="1" applyAlignment="1" applyProtection="1">
      <alignment horizontal="center" vertical="center"/>
    </xf>
    <xf numFmtId="1" fontId="2" fillId="0" borderId="42" xfId="0" applyNumberFormat="1" applyFont="1" applyFill="1" applyBorder="1" applyAlignment="1" applyProtection="1">
      <alignment horizontal="center" vertical="center" wrapText="1"/>
    </xf>
    <xf numFmtId="1" fontId="2" fillId="0" borderId="40" xfId="0" applyNumberFormat="1" applyFont="1" applyFill="1" applyBorder="1" applyAlignment="1" applyProtection="1">
      <alignment horizontal="center" vertical="center" wrapText="1"/>
    </xf>
    <xf numFmtId="1" fontId="2" fillId="0" borderId="41" xfId="0" applyNumberFormat="1" applyFont="1" applyFill="1" applyBorder="1" applyAlignment="1" applyProtection="1">
      <alignment horizontal="center" vertical="center" wrapText="1"/>
    </xf>
    <xf numFmtId="1" fontId="2" fillId="0" borderId="40" xfId="0" applyNumberFormat="1" applyFont="1" applyBorder="1" applyAlignment="1" applyProtection="1">
      <alignment horizontal="center" vertical="center"/>
    </xf>
    <xf numFmtId="1" fontId="2" fillId="0" borderId="39" xfId="0" applyNumberFormat="1" applyFont="1" applyFill="1" applyBorder="1" applyAlignment="1" applyProtection="1">
      <alignment horizontal="center" vertical="center" wrapText="1"/>
    </xf>
    <xf numFmtId="1" fontId="2" fillId="0" borderId="4" xfId="0" applyNumberFormat="1" applyFont="1" applyFill="1" applyBorder="1" applyAlignment="1" applyProtection="1">
      <alignment horizontal="center" vertical="center" wrapText="1"/>
    </xf>
    <xf numFmtId="1" fontId="2" fillId="0" borderId="37" xfId="0" applyNumberFormat="1" applyFont="1" applyFill="1" applyBorder="1" applyAlignment="1" applyProtection="1">
      <alignment horizontal="center" vertical="center" wrapText="1"/>
    </xf>
    <xf numFmtId="1" fontId="2" fillId="0" borderId="42" xfId="0" applyNumberFormat="1" applyFont="1" applyFill="1" applyBorder="1" applyAlignment="1" applyProtection="1">
      <alignment horizontal="center" vertical="center" wrapText="1"/>
    </xf>
    <xf numFmtId="1" fontId="2" fillId="0" borderId="42" xfId="0" applyNumberFormat="1" applyFont="1" applyFill="1" applyBorder="1" applyAlignment="1" applyProtection="1">
      <alignment horizontal="center" vertical="center"/>
    </xf>
    <xf numFmtId="1" fontId="2" fillId="0" borderId="52" xfId="0" applyNumberFormat="1" applyFont="1" applyFill="1" applyBorder="1" applyAlignment="1" applyProtection="1">
      <alignment horizontal="center" vertical="center"/>
    </xf>
    <xf numFmtId="1" fontId="2" fillId="0" borderId="40" xfId="0" applyNumberFormat="1" applyFont="1" applyBorder="1" applyAlignment="1" applyProtection="1">
      <alignment horizontal="left" vertical="center"/>
    </xf>
    <xf numFmtId="1" fontId="2" fillId="0" borderId="37" xfId="0" applyNumberFormat="1" applyFont="1" applyFill="1" applyBorder="1" applyAlignment="1" applyProtection="1">
      <alignment horizontal="center" vertical="center" wrapText="1"/>
    </xf>
    <xf numFmtId="1" fontId="2" fillId="0" borderId="39" xfId="0" applyNumberFormat="1" applyFont="1" applyFill="1" applyBorder="1" applyAlignment="1" applyProtection="1">
      <alignment horizontal="center" vertical="center" wrapText="1"/>
    </xf>
    <xf numFmtId="1" fontId="2" fillId="0" borderId="4" xfId="0" applyNumberFormat="1" applyFont="1" applyFill="1" applyBorder="1" applyAlignment="1" applyProtection="1">
      <alignment horizontal="center" vertical="center" wrapText="1"/>
    </xf>
    <xf numFmtId="1" fontId="2" fillId="0" borderId="40" xfId="0" applyNumberFormat="1" applyFont="1" applyFill="1" applyBorder="1" applyAlignment="1" applyProtection="1">
      <alignment horizontal="center" vertical="center" wrapText="1"/>
    </xf>
    <xf numFmtId="1" fontId="2" fillId="0" borderId="41" xfId="0" applyNumberFormat="1" applyFont="1" applyFill="1" applyBorder="1" applyAlignment="1" applyProtection="1">
      <alignment horizontal="center" vertical="center" wrapText="1"/>
    </xf>
    <xf numFmtId="1" fontId="2" fillId="0" borderId="52" xfId="0" applyNumberFormat="1" applyFont="1" applyFill="1" applyBorder="1" applyAlignment="1" applyProtection="1">
      <alignment horizontal="center" vertical="center"/>
    </xf>
    <xf numFmtId="1" fontId="2" fillId="0" borderId="40" xfId="0" applyNumberFormat="1" applyFont="1" applyBorder="1" applyAlignment="1" applyProtection="1">
      <alignment horizontal="left" vertical="center"/>
    </xf>
    <xf numFmtId="1" fontId="2" fillId="0" borderId="40" xfId="0" applyNumberFormat="1" applyFont="1" applyBorder="1" applyAlignment="1" applyProtection="1">
      <alignment horizontal="center" vertical="center"/>
    </xf>
    <xf numFmtId="1" fontId="2" fillId="0" borderId="42" xfId="0" applyNumberFormat="1" applyFont="1" applyFill="1" applyBorder="1" applyAlignment="1" applyProtection="1">
      <alignment horizontal="center" vertical="center"/>
    </xf>
    <xf numFmtId="1" fontId="2" fillId="0" borderId="42" xfId="0" applyNumberFormat="1" applyFont="1" applyFill="1" applyBorder="1" applyAlignment="1" applyProtection="1">
      <alignment horizontal="center" vertical="center" wrapText="1"/>
    </xf>
    <xf numFmtId="1" fontId="2" fillId="0" borderId="40" xfId="0" applyNumberFormat="1" applyFont="1" applyFill="1" applyBorder="1" applyAlignment="1" applyProtection="1">
      <alignment horizontal="center" vertical="center" wrapText="1"/>
    </xf>
    <xf numFmtId="1" fontId="2" fillId="0" borderId="41" xfId="0" applyNumberFormat="1" applyFont="1" applyFill="1" applyBorder="1" applyAlignment="1" applyProtection="1">
      <alignment horizontal="center" vertical="center" wrapText="1"/>
    </xf>
    <xf numFmtId="1" fontId="2" fillId="0" borderId="40" xfId="0" applyNumberFormat="1" applyFont="1" applyBorder="1" applyAlignment="1" applyProtection="1">
      <alignment horizontal="center" vertical="center"/>
    </xf>
    <xf numFmtId="1" fontId="2" fillId="0" borderId="39" xfId="0" applyNumberFormat="1" applyFont="1" applyFill="1" applyBorder="1" applyAlignment="1" applyProtection="1">
      <alignment horizontal="center" vertical="center" wrapText="1"/>
    </xf>
    <xf numFmtId="1" fontId="2" fillId="0" borderId="4" xfId="0" applyNumberFormat="1" applyFont="1" applyFill="1" applyBorder="1" applyAlignment="1" applyProtection="1">
      <alignment horizontal="center" vertical="center" wrapText="1"/>
    </xf>
    <xf numFmtId="1" fontId="2" fillId="0" borderId="37" xfId="0" applyNumberFormat="1" applyFont="1" applyFill="1" applyBorder="1" applyAlignment="1" applyProtection="1">
      <alignment horizontal="center" vertical="center" wrapText="1"/>
    </xf>
    <xf numFmtId="1" fontId="2" fillId="0" borderId="42" xfId="0" applyNumberFormat="1" applyFont="1" applyFill="1" applyBorder="1" applyAlignment="1" applyProtection="1">
      <alignment horizontal="center" vertical="center" wrapText="1"/>
    </xf>
    <xf numFmtId="1" fontId="2" fillId="0" borderId="42" xfId="0" applyNumberFormat="1" applyFont="1" applyFill="1" applyBorder="1" applyAlignment="1" applyProtection="1">
      <alignment horizontal="center" vertical="center"/>
    </xf>
    <xf numFmtId="1" fontId="2" fillId="0" borderId="52" xfId="0" applyNumberFormat="1" applyFont="1" applyFill="1" applyBorder="1" applyAlignment="1" applyProtection="1">
      <alignment horizontal="center" vertical="center"/>
    </xf>
    <xf numFmtId="1" fontId="2" fillId="0" borderId="40" xfId="0" applyNumberFormat="1" applyFont="1" applyBorder="1" applyAlignment="1" applyProtection="1">
      <alignment horizontal="left" vertical="center"/>
    </xf>
    <xf numFmtId="1" fontId="2" fillId="0" borderId="37" xfId="0" applyNumberFormat="1" applyFont="1" applyFill="1" applyBorder="1" applyAlignment="1" applyProtection="1">
      <alignment horizontal="center" vertical="center" wrapText="1"/>
    </xf>
    <xf numFmtId="1" fontId="2" fillId="0" borderId="39" xfId="0" applyNumberFormat="1" applyFont="1" applyFill="1" applyBorder="1" applyAlignment="1" applyProtection="1">
      <alignment horizontal="center" vertical="center" wrapText="1"/>
    </xf>
    <xf numFmtId="1" fontId="2" fillId="0" borderId="4" xfId="0" applyNumberFormat="1" applyFont="1" applyFill="1" applyBorder="1" applyAlignment="1" applyProtection="1">
      <alignment horizontal="center" vertical="center" wrapText="1"/>
    </xf>
    <xf numFmtId="1" fontId="2" fillId="0" borderId="40" xfId="0" applyNumberFormat="1" applyFont="1" applyFill="1" applyBorder="1" applyAlignment="1" applyProtection="1">
      <alignment horizontal="center" vertical="center" wrapText="1"/>
    </xf>
    <xf numFmtId="1" fontId="2" fillId="0" borderId="41" xfId="0" applyNumberFormat="1" applyFont="1" applyFill="1" applyBorder="1" applyAlignment="1" applyProtection="1">
      <alignment horizontal="center" vertical="center" wrapText="1"/>
    </xf>
    <xf numFmtId="1" fontId="2" fillId="0" borderId="52" xfId="0" applyNumberFormat="1" applyFont="1" applyFill="1" applyBorder="1" applyAlignment="1" applyProtection="1">
      <alignment horizontal="center" vertical="center"/>
    </xf>
    <xf numFmtId="1" fontId="2" fillId="0" borderId="40" xfId="0" applyNumberFormat="1" applyFont="1" applyBorder="1" applyAlignment="1" applyProtection="1">
      <alignment horizontal="left" vertical="center"/>
    </xf>
    <xf numFmtId="1" fontId="2" fillId="0" borderId="40" xfId="0" applyNumberFormat="1" applyFont="1" applyBorder="1" applyAlignment="1" applyProtection="1">
      <alignment horizontal="center" vertical="center"/>
    </xf>
    <xf numFmtId="1" fontId="2" fillId="0" borderId="42" xfId="0" applyNumberFormat="1" applyFont="1" applyFill="1" applyBorder="1" applyAlignment="1" applyProtection="1">
      <alignment horizontal="center" vertical="center"/>
    </xf>
    <xf numFmtId="1" fontId="2" fillId="0" borderId="42" xfId="0" applyNumberFormat="1" applyFont="1" applyFill="1" applyBorder="1" applyAlignment="1" applyProtection="1">
      <alignment horizontal="center" vertical="center" wrapText="1"/>
    </xf>
    <xf numFmtId="1" fontId="2" fillId="0" borderId="40" xfId="0" applyNumberFormat="1" applyFont="1" applyFill="1" applyBorder="1" applyAlignment="1" applyProtection="1">
      <alignment horizontal="center" vertical="center" wrapText="1"/>
    </xf>
    <xf numFmtId="1" fontId="2" fillId="0" borderId="41" xfId="0" applyNumberFormat="1" applyFont="1" applyFill="1" applyBorder="1" applyAlignment="1" applyProtection="1">
      <alignment horizontal="center" vertical="center" wrapText="1"/>
    </xf>
    <xf numFmtId="1" fontId="2" fillId="0" borderId="40" xfId="0" applyNumberFormat="1" applyFont="1" applyBorder="1" applyAlignment="1" applyProtection="1">
      <alignment horizontal="center" vertical="center"/>
    </xf>
    <xf numFmtId="1" fontId="2" fillId="0" borderId="39" xfId="0" applyNumberFormat="1" applyFont="1" applyFill="1" applyBorder="1" applyAlignment="1" applyProtection="1">
      <alignment horizontal="center" vertical="center" wrapText="1"/>
    </xf>
    <xf numFmtId="1" fontId="2" fillId="0" borderId="4" xfId="0" applyNumberFormat="1" applyFont="1" applyFill="1" applyBorder="1" applyAlignment="1" applyProtection="1">
      <alignment horizontal="center" vertical="center" wrapText="1"/>
    </xf>
    <xf numFmtId="1" fontId="2" fillId="0" borderId="37" xfId="0" applyNumberFormat="1" applyFont="1" applyFill="1" applyBorder="1" applyAlignment="1" applyProtection="1">
      <alignment horizontal="center" vertical="center" wrapText="1"/>
    </xf>
    <xf numFmtId="1" fontId="2" fillId="0" borderId="42" xfId="0" applyNumberFormat="1" applyFont="1" applyFill="1" applyBorder="1" applyAlignment="1" applyProtection="1">
      <alignment horizontal="center" vertical="center" wrapText="1"/>
    </xf>
    <xf numFmtId="1" fontId="2" fillId="0" borderId="42" xfId="0" applyNumberFormat="1" applyFont="1" applyFill="1" applyBorder="1" applyAlignment="1" applyProtection="1">
      <alignment horizontal="center" vertical="center"/>
    </xf>
    <xf numFmtId="1" fontId="2" fillId="0" borderId="52" xfId="0" applyNumberFormat="1" applyFont="1" applyFill="1" applyBorder="1" applyAlignment="1" applyProtection="1">
      <alignment horizontal="center" vertical="center"/>
    </xf>
    <xf numFmtId="1" fontId="2" fillId="0" borderId="40" xfId="0" applyNumberFormat="1" applyFont="1" applyBorder="1" applyAlignment="1" applyProtection="1">
      <alignment horizontal="left" vertical="center"/>
    </xf>
    <xf numFmtId="1" fontId="2" fillId="0" borderId="37" xfId="0" applyNumberFormat="1" applyFont="1" applyFill="1" applyBorder="1" applyAlignment="1" applyProtection="1">
      <alignment horizontal="center" vertical="center" wrapText="1"/>
    </xf>
    <xf numFmtId="1" fontId="2" fillId="0" borderId="39" xfId="0" applyNumberFormat="1" applyFont="1" applyFill="1" applyBorder="1" applyAlignment="1" applyProtection="1">
      <alignment horizontal="center" vertical="center" wrapText="1"/>
    </xf>
    <xf numFmtId="1" fontId="2" fillId="0" borderId="4" xfId="0" applyNumberFormat="1" applyFont="1" applyFill="1" applyBorder="1" applyAlignment="1" applyProtection="1">
      <alignment horizontal="center" vertical="center" wrapText="1"/>
    </xf>
    <xf numFmtId="1" fontId="2" fillId="0" borderId="40" xfId="0" applyNumberFormat="1" applyFont="1" applyFill="1" applyBorder="1" applyAlignment="1" applyProtection="1">
      <alignment horizontal="center" vertical="center" wrapText="1"/>
    </xf>
    <xf numFmtId="1" fontId="2" fillId="0" borderId="41" xfId="0" applyNumberFormat="1" applyFont="1" applyFill="1" applyBorder="1" applyAlignment="1" applyProtection="1">
      <alignment horizontal="center" vertical="center" wrapText="1"/>
    </xf>
    <xf numFmtId="1" fontId="2" fillId="0" borderId="52" xfId="0" applyNumberFormat="1" applyFont="1" applyFill="1" applyBorder="1" applyAlignment="1" applyProtection="1">
      <alignment horizontal="center" vertical="center"/>
    </xf>
    <xf numFmtId="1" fontId="2" fillId="0" borderId="40" xfId="0" applyNumberFormat="1" applyFont="1" applyBorder="1" applyAlignment="1" applyProtection="1">
      <alignment horizontal="left" vertical="center"/>
    </xf>
    <xf numFmtId="1" fontId="2" fillId="0" borderId="40" xfId="0" applyNumberFormat="1" applyFont="1" applyBorder="1" applyAlignment="1" applyProtection="1">
      <alignment horizontal="center" vertical="center"/>
    </xf>
    <xf numFmtId="1" fontId="2" fillId="0" borderId="42" xfId="0" applyNumberFormat="1" applyFont="1" applyFill="1" applyBorder="1" applyAlignment="1" applyProtection="1">
      <alignment horizontal="center" vertical="center"/>
    </xf>
    <xf numFmtId="1" fontId="2" fillId="0" borderId="42" xfId="0" applyNumberFormat="1" applyFont="1" applyFill="1" applyBorder="1" applyAlignment="1" applyProtection="1">
      <alignment horizontal="center" vertical="center" wrapText="1"/>
    </xf>
    <xf numFmtId="1" fontId="2" fillId="0" borderId="40" xfId="0" applyNumberFormat="1" applyFont="1" applyFill="1" applyBorder="1" applyAlignment="1" applyProtection="1">
      <alignment horizontal="center" vertical="center" wrapText="1"/>
    </xf>
    <xf numFmtId="1" fontId="2" fillId="0" borderId="41" xfId="0" applyNumberFormat="1" applyFont="1" applyFill="1" applyBorder="1" applyAlignment="1" applyProtection="1">
      <alignment horizontal="center" vertical="center" wrapText="1"/>
    </xf>
    <xf numFmtId="1" fontId="2" fillId="0" borderId="40" xfId="0" applyNumberFormat="1" applyFont="1" applyBorder="1" applyAlignment="1" applyProtection="1">
      <alignment horizontal="center" vertical="center"/>
    </xf>
    <xf numFmtId="1" fontId="2" fillId="0" borderId="39" xfId="0" applyNumberFormat="1" applyFont="1" applyFill="1" applyBorder="1" applyAlignment="1" applyProtection="1">
      <alignment horizontal="center" vertical="center" wrapText="1"/>
    </xf>
    <xf numFmtId="1" fontId="2" fillId="0" borderId="4" xfId="0" applyNumberFormat="1" applyFont="1" applyFill="1" applyBorder="1" applyAlignment="1" applyProtection="1">
      <alignment horizontal="center" vertical="center" wrapText="1"/>
    </xf>
    <xf numFmtId="1" fontId="2" fillId="0" borderId="37" xfId="0" applyNumberFormat="1" applyFont="1" applyFill="1" applyBorder="1" applyAlignment="1" applyProtection="1">
      <alignment horizontal="center" vertical="center" wrapText="1"/>
    </xf>
    <xf numFmtId="1" fontId="2" fillId="0" borderId="42" xfId="0" applyNumberFormat="1" applyFont="1" applyFill="1" applyBorder="1" applyAlignment="1" applyProtection="1">
      <alignment horizontal="center" vertical="center" wrapText="1"/>
    </xf>
    <xf numFmtId="1" fontId="2" fillId="0" borderId="42" xfId="0" applyNumberFormat="1" applyFont="1" applyFill="1" applyBorder="1" applyAlignment="1" applyProtection="1">
      <alignment horizontal="center" vertical="center"/>
    </xf>
    <xf numFmtId="1" fontId="2" fillId="0" borderId="52" xfId="0" applyNumberFormat="1" applyFont="1" applyFill="1" applyBorder="1" applyAlignment="1" applyProtection="1">
      <alignment horizontal="center" vertical="center"/>
    </xf>
    <xf numFmtId="1" fontId="2" fillId="0" borderId="40" xfId="0" applyNumberFormat="1" applyFont="1" applyBorder="1" applyAlignment="1" applyProtection="1">
      <alignment horizontal="left" vertical="center"/>
    </xf>
    <xf numFmtId="1" fontId="1" fillId="0" borderId="0" xfId="0" applyNumberFormat="1" applyFont="1" applyFill="1" applyBorder="1" applyAlignment="1" applyProtection="1">
      <alignment horizontal="center" vertical="center" wrapText="1"/>
    </xf>
    <xf numFmtId="1" fontId="2" fillId="0" borderId="37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52" xfId="0" applyNumberFormat="1" applyFont="1" applyFill="1" applyBorder="1" applyAlignment="1" applyProtection="1">
      <alignment horizontal="center" vertical="center" wrapText="1"/>
    </xf>
    <xf numFmtId="1" fontId="2" fillId="0" borderId="43" xfId="0" applyNumberFormat="1" applyFont="1" applyFill="1" applyBorder="1" applyAlignment="1" applyProtection="1">
      <alignment horizontal="center" vertical="center" wrapText="1"/>
    </xf>
    <xf numFmtId="1" fontId="2" fillId="0" borderId="55" xfId="0" applyNumberFormat="1" applyFont="1" applyFill="1" applyBorder="1" applyAlignment="1" applyProtection="1">
      <alignment horizontal="center" vertical="center" wrapText="1"/>
    </xf>
    <xf numFmtId="1" fontId="2" fillId="0" borderId="39" xfId="0" applyNumberFormat="1" applyFont="1" applyFill="1" applyBorder="1" applyAlignment="1" applyProtection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 vertical="center" wrapText="1"/>
    </xf>
    <xf numFmtId="1" fontId="2" fillId="0" borderId="4" xfId="0" applyNumberFormat="1" applyFont="1" applyFill="1" applyBorder="1" applyAlignment="1" applyProtection="1">
      <alignment horizontal="center" vertical="center" wrapText="1"/>
    </xf>
    <xf numFmtId="1" fontId="2" fillId="0" borderId="40" xfId="0" applyNumberFormat="1" applyFont="1" applyFill="1" applyBorder="1" applyAlignment="1" applyProtection="1">
      <alignment horizontal="center" vertical="center"/>
    </xf>
    <xf numFmtId="1" fontId="2" fillId="0" borderId="44" xfId="0" applyNumberFormat="1" applyFont="1" applyFill="1" applyBorder="1" applyAlignment="1" applyProtection="1">
      <alignment horizontal="center" vertical="center"/>
    </xf>
    <xf numFmtId="1" fontId="2" fillId="0" borderId="41" xfId="0" applyNumberFormat="1" applyFont="1" applyFill="1" applyBorder="1" applyAlignment="1" applyProtection="1">
      <alignment horizontal="center" vertical="center"/>
    </xf>
    <xf numFmtId="1" fontId="2" fillId="0" borderId="40" xfId="0" applyNumberFormat="1" applyFont="1" applyFill="1" applyBorder="1" applyAlignment="1" applyProtection="1">
      <alignment horizontal="center" vertical="center" wrapText="1"/>
    </xf>
    <xf numFmtId="1" fontId="2" fillId="0" borderId="41" xfId="0" applyNumberFormat="1" applyFont="1" applyFill="1" applyBorder="1" applyAlignment="1" applyProtection="1">
      <alignment horizontal="center" vertical="center" wrapText="1"/>
    </xf>
    <xf numFmtId="1" fontId="2" fillId="0" borderId="29" xfId="0" applyNumberFormat="1" applyFont="1" applyFill="1" applyBorder="1" applyAlignment="1" applyProtection="1">
      <alignment horizontal="left" wrapText="1"/>
    </xf>
    <xf numFmtId="1" fontId="2" fillId="0" borderId="8" xfId="0" applyNumberFormat="1" applyFont="1" applyFill="1" applyBorder="1" applyAlignment="1" applyProtection="1">
      <alignment horizontal="left" wrapText="1"/>
    </xf>
    <xf numFmtId="1" fontId="2" fillId="0" borderId="37" xfId="0" applyNumberFormat="1" applyFont="1" applyFill="1" applyBorder="1" applyAlignment="1" applyProtection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</xf>
    <xf numFmtId="1" fontId="2" fillId="0" borderId="27" xfId="0" applyNumberFormat="1" applyFont="1" applyFill="1" applyBorder="1" applyAlignment="1" applyProtection="1">
      <alignment horizontal="left" wrapText="1"/>
    </xf>
    <xf numFmtId="1" fontId="2" fillId="0" borderId="58" xfId="0" applyNumberFormat="1" applyFont="1" applyFill="1" applyBorder="1" applyAlignment="1" applyProtection="1">
      <alignment horizontal="left" wrapText="1"/>
    </xf>
    <xf numFmtId="1" fontId="2" fillId="0" borderId="28" xfId="0" applyNumberFormat="1" applyFont="1" applyFill="1" applyBorder="1" applyAlignment="1" applyProtection="1">
      <alignment horizontal="left" wrapText="1"/>
    </xf>
    <xf numFmtId="1" fontId="2" fillId="0" borderId="19" xfId="0" applyNumberFormat="1" applyFont="1" applyFill="1" applyBorder="1" applyAlignment="1" applyProtection="1">
      <alignment horizontal="left" wrapText="1"/>
    </xf>
    <xf numFmtId="1" fontId="2" fillId="0" borderId="52" xfId="0" applyNumberFormat="1" applyFont="1" applyFill="1" applyBorder="1" applyAlignment="1" applyProtection="1">
      <alignment horizontal="center" vertical="center"/>
    </xf>
    <xf numFmtId="1" fontId="2" fillId="0" borderId="26" xfId="0" applyNumberFormat="1" applyFont="1" applyFill="1" applyBorder="1" applyAlignment="1" applyProtection="1">
      <alignment horizontal="center" vertical="center"/>
    </xf>
    <xf numFmtId="1" fontId="2" fillId="0" borderId="43" xfId="0" applyNumberFormat="1" applyFont="1" applyBorder="1" applyAlignment="1" applyProtection="1">
      <alignment horizontal="center" vertical="center" wrapText="1"/>
    </xf>
    <xf numFmtId="1" fontId="2" fillId="0" borderId="55" xfId="0" applyNumberFormat="1" applyFont="1" applyBorder="1" applyAlignment="1" applyProtection="1">
      <alignment horizontal="center" vertical="center" wrapText="1"/>
    </xf>
    <xf numFmtId="1" fontId="2" fillId="0" borderId="2" xfId="0" applyNumberFormat="1" applyFont="1" applyBorder="1" applyAlignment="1" applyProtection="1">
      <alignment horizontal="center" vertical="center" wrapText="1"/>
    </xf>
    <xf numFmtId="1" fontId="2" fillId="0" borderId="47" xfId="0" applyNumberFormat="1" applyFont="1" applyBorder="1" applyAlignment="1" applyProtection="1">
      <alignment horizontal="center" vertical="center" wrapText="1"/>
    </xf>
    <xf numFmtId="1" fontId="2" fillId="0" borderId="27" xfId="0" applyNumberFormat="1" applyFont="1" applyFill="1" applyBorder="1" applyAlignment="1" applyProtection="1">
      <alignment horizontal="left" vertical="center" wrapText="1"/>
    </xf>
    <xf numFmtId="1" fontId="2" fillId="0" borderId="58" xfId="0" applyNumberFormat="1" applyFont="1" applyFill="1" applyBorder="1" applyAlignment="1" applyProtection="1">
      <alignment horizontal="left" vertical="center" wrapText="1"/>
    </xf>
    <xf numFmtId="1" fontId="2" fillId="0" borderId="2" xfId="0" applyNumberFormat="1" applyFont="1" applyFill="1" applyBorder="1" applyAlignment="1" applyProtection="1">
      <alignment horizontal="left" wrapText="1"/>
    </xf>
    <xf numFmtId="1" fontId="2" fillId="0" borderId="3" xfId="0" applyNumberFormat="1" applyFont="1" applyFill="1" applyBorder="1" applyAlignment="1" applyProtection="1">
      <alignment horizontal="left" wrapText="1"/>
    </xf>
    <xf numFmtId="1" fontId="2" fillId="2" borderId="40" xfId="0" applyNumberFormat="1" applyFont="1" applyFill="1" applyBorder="1" applyAlignment="1" applyProtection="1">
      <alignment horizontal="left" vertical="center" wrapText="1"/>
    </xf>
    <xf numFmtId="1" fontId="2" fillId="2" borderId="41" xfId="0" applyNumberFormat="1" applyFont="1" applyFill="1" applyBorder="1" applyAlignment="1" applyProtection="1">
      <alignment horizontal="left" vertical="center" wrapText="1"/>
    </xf>
    <xf numFmtId="1" fontId="2" fillId="0" borderId="40" xfId="0" applyNumberFormat="1" applyFont="1" applyBorder="1" applyAlignment="1" applyProtection="1">
      <alignment horizontal="left" vertical="center"/>
    </xf>
    <xf numFmtId="1" fontId="2" fillId="0" borderId="44" xfId="0" applyNumberFormat="1" applyFont="1" applyBorder="1" applyAlignment="1" applyProtection="1">
      <alignment horizontal="left" vertical="center"/>
    </xf>
    <xf numFmtId="1" fontId="2" fillId="0" borderId="41" xfId="0" applyNumberFormat="1" applyFont="1" applyBorder="1" applyAlignment="1" applyProtection="1">
      <alignment horizontal="left" vertical="center"/>
    </xf>
    <xf numFmtId="1" fontId="15" fillId="0" borderId="38" xfId="0" applyNumberFormat="1" applyFont="1" applyFill="1" applyBorder="1" applyAlignment="1" applyProtection="1">
      <alignment horizontal="center" vertical="center" wrapText="1"/>
    </xf>
    <xf numFmtId="1" fontId="15" fillId="0" borderId="50" xfId="0" applyNumberFormat="1" applyFont="1" applyFill="1" applyBorder="1" applyAlignment="1" applyProtection="1">
      <alignment horizontal="center" vertical="center" wrapText="1"/>
    </xf>
    <xf numFmtId="1" fontId="15" fillId="0" borderId="45" xfId="0" applyNumberFormat="1" applyFont="1" applyFill="1" applyBorder="1" applyAlignment="1" applyProtection="1">
      <alignment horizontal="center" vertical="center" wrapText="1"/>
    </xf>
    <xf numFmtId="1" fontId="15" fillId="0" borderId="48" xfId="0" applyNumberFormat="1" applyFont="1" applyFill="1" applyBorder="1" applyAlignment="1" applyProtection="1">
      <alignment horizontal="center" vertical="center" wrapText="1"/>
    </xf>
    <xf numFmtId="1" fontId="15" fillId="0" borderId="55" xfId="0" applyNumberFormat="1" applyFont="1" applyFill="1" applyBorder="1" applyAlignment="1" applyProtection="1">
      <alignment horizontal="center" vertical="center" wrapText="1"/>
    </xf>
    <xf numFmtId="1" fontId="15" fillId="0" borderId="47" xfId="0" applyNumberFormat="1" applyFont="1" applyFill="1" applyBorder="1" applyAlignment="1" applyProtection="1">
      <alignment horizontal="center" vertical="center" wrapText="1"/>
    </xf>
    <xf numFmtId="1" fontId="2" fillId="0" borderId="40" xfId="0" applyNumberFormat="1" applyFont="1" applyBorder="1" applyAlignment="1" applyProtection="1">
      <alignment horizontal="center" vertical="center"/>
    </xf>
    <xf numFmtId="1" fontId="2" fillId="0" borderId="44" xfId="0" applyNumberFormat="1" applyFont="1" applyBorder="1" applyAlignment="1" applyProtection="1">
      <alignment horizontal="center" vertical="center"/>
    </xf>
    <xf numFmtId="1" fontId="2" fillId="0" borderId="41" xfId="0" applyNumberFormat="1" applyFont="1" applyBorder="1" applyAlignment="1" applyProtection="1">
      <alignment horizontal="center" vertical="center"/>
    </xf>
    <xf numFmtId="1" fontId="2" fillId="0" borderId="3" xfId="0" applyNumberFormat="1" applyFont="1" applyFill="1" applyBorder="1" applyAlignment="1" applyProtection="1">
      <alignment horizontal="center" vertical="center" wrapText="1"/>
    </xf>
    <xf numFmtId="1" fontId="2" fillId="0" borderId="44" xfId="0" applyNumberFormat="1" applyFont="1" applyFill="1" applyBorder="1" applyAlignment="1" applyProtection="1">
      <alignment horizontal="center" vertical="center" wrapText="1"/>
    </xf>
    <xf numFmtId="1" fontId="15" fillId="0" borderId="39" xfId="0" applyNumberFormat="1" applyFont="1" applyFill="1" applyBorder="1" applyAlignment="1" applyProtection="1">
      <alignment horizontal="center" vertical="center" wrapText="1"/>
    </xf>
    <xf numFmtId="1" fontId="15" fillId="0" borderId="3" xfId="0" applyNumberFormat="1" applyFont="1" applyFill="1" applyBorder="1" applyAlignment="1" applyProtection="1">
      <alignment horizontal="center" vertical="center" wrapText="1"/>
    </xf>
    <xf numFmtId="1" fontId="2" fillId="0" borderId="2" xfId="0" applyNumberFormat="1" applyFont="1" applyFill="1" applyBorder="1" applyAlignment="1" applyProtection="1">
      <alignment vertical="center" wrapText="1"/>
    </xf>
    <xf numFmtId="1" fontId="2" fillId="0" borderId="3" xfId="0" applyNumberFormat="1" applyFont="1" applyFill="1" applyBorder="1" applyAlignment="1" applyProtection="1">
      <alignment vertical="center" wrapText="1"/>
    </xf>
    <xf numFmtId="1" fontId="2" fillId="2" borderId="43" xfId="0" applyNumberFormat="1" applyFont="1" applyFill="1" applyBorder="1" applyAlignment="1" applyProtection="1">
      <alignment horizontal="center" vertical="center"/>
    </xf>
    <xf numFmtId="1" fontId="2" fillId="2" borderId="55" xfId="0" applyNumberFormat="1" applyFont="1" applyFill="1" applyBorder="1" applyAlignment="1" applyProtection="1">
      <alignment horizontal="center" vertical="center"/>
    </xf>
    <xf numFmtId="1" fontId="2" fillId="2" borderId="39" xfId="0" applyNumberFormat="1" applyFont="1" applyFill="1" applyBorder="1" applyAlignment="1" applyProtection="1">
      <alignment horizontal="center" vertical="center"/>
    </xf>
    <xf numFmtId="1" fontId="2" fillId="2" borderId="2" xfId="0" applyNumberFormat="1" applyFont="1" applyFill="1" applyBorder="1" applyAlignment="1" applyProtection="1">
      <alignment horizontal="center" vertical="center"/>
    </xf>
    <xf numFmtId="1" fontId="2" fillId="2" borderId="47" xfId="0" applyNumberFormat="1" applyFont="1" applyFill="1" applyBorder="1" applyAlignment="1" applyProtection="1">
      <alignment horizontal="center" vertical="center"/>
    </xf>
    <xf numFmtId="1" fontId="2" fillId="2" borderId="3" xfId="0" applyNumberFormat="1" applyFont="1" applyFill="1" applyBorder="1" applyAlignment="1" applyProtection="1">
      <alignment horizontal="center" vertical="center"/>
    </xf>
    <xf numFmtId="1" fontId="2" fillId="2" borderId="37" xfId="0" applyNumberFormat="1" applyFont="1" applyFill="1" applyBorder="1" applyAlignment="1" applyProtection="1">
      <alignment horizontal="center" vertical="center" wrapText="1"/>
    </xf>
    <xf numFmtId="1" fontId="2" fillId="2" borderId="52" xfId="0" applyNumberFormat="1" applyFont="1" applyFill="1" applyBorder="1" applyAlignment="1" applyProtection="1">
      <alignment horizontal="center" vertical="center" wrapText="1"/>
    </xf>
    <xf numFmtId="1" fontId="2" fillId="2" borderId="29" xfId="0" applyNumberFormat="1" applyFont="1" applyFill="1" applyBorder="1" applyAlignment="1" applyProtection="1">
      <alignment vertical="center" wrapText="1"/>
    </xf>
    <xf numFmtId="1" fontId="2" fillId="2" borderId="8" xfId="0" applyNumberFormat="1" applyFont="1" applyFill="1" applyBorder="1" applyAlignment="1" applyProtection="1">
      <alignment vertical="center" wrapText="1"/>
    </xf>
    <xf numFmtId="1" fontId="2" fillId="0" borderId="42" xfId="0" applyNumberFormat="1" applyFont="1" applyFill="1" applyBorder="1" applyAlignment="1" applyProtection="1">
      <alignment horizontal="center" vertical="center"/>
    </xf>
    <xf numFmtId="1" fontId="2" fillId="0" borderId="42" xfId="0" applyNumberFormat="1" applyFont="1" applyFill="1" applyBorder="1" applyAlignment="1" applyProtection="1">
      <alignment horizontal="center" vertical="center" wrapText="1"/>
    </xf>
    <xf numFmtId="1" fontId="5" fillId="0" borderId="37" xfId="0" applyNumberFormat="1" applyFont="1" applyBorder="1" applyAlignment="1">
      <alignment horizontal="center" vertical="center" wrapText="1"/>
    </xf>
    <xf numFmtId="1" fontId="5" fillId="0" borderId="52" xfId="0" applyNumberFormat="1" applyFont="1" applyBorder="1" applyAlignment="1">
      <alignment horizontal="center" vertical="center" wrapText="1"/>
    </xf>
    <xf numFmtId="1" fontId="2" fillId="0" borderId="86" xfId="0" applyNumberFormat="1" applyFont="1" applyFill="1" applyBorder="1" applyAlignment="1" applyProtection="1">
      <alignment horizontal="center" vertical="center" wrapText="1"/>
    </xf>
    <xf numFmtId="1" fontId="2" fillId="2" borderId="37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52" xfId="0" applyNumberFormat="1" applyFont="1" applyFill="1" applyBorder="1" applyAlignment="1">
      <alignment horizontal="center" vertical="center" wrapText="1"/>
    </xf>
    <xf numFmtId="1" fontId="2" fillId="0" borderId="56" xfId="0" applyNumberFormat="1" applyFont="1" applyFill="1" applyBorder="1" applyAlignment="1" applyProtection="1">
      <alignment horizontal="center" vertical="center"/>
    </xf>
    <xf numFmtId="1" fontId="2" fillId="0" borderId="39" xfId="0" applyNumberFormat="1" applyFont="1" applyFill="1" applyBorder="1" applyAlignment="1" applyProtection="1">
      <alignment horizontal="center" vertical="center"/>
    </xf>
    <xf numFmtId="1" fontId="2" fillId="0" borderId="47" xfId="0" applyNumberFormat="1" applyFont="1" applyFill="1" applyBorder="1" applyAlignment="1" applyProtection="1">
      <alignment horizontal="center" vertical="center"/>
    </xf>
    <xf numFmtId="1" fontId="2" fillId="0" borderId="49" xfId="0" applyNumberFormat="1" applyFont="1" applyFill="1" applyBorder="1" applyAlignment="1" applyProtection="1">
      <alignment horizontal="center" vertical="center"/>
    </xf>
    <xf numFmtId="1" fontId="2" fillId="0" borderId="39" xfId="0" applyNumberFormat="1" applyFont="1" applyBorder="1" applyAlignment="1" applyProtection="1">
      <alignment horizontal="center" vertical="center" wrapText="1"/>
    </xf>
    <xf numFmtId="1" fontId="2" fillId="0" borderId="97" xfId="0" applyNumberFormat="1" applyFont="1" applyFill="1" applyBorder="1" applyAlignment="1" applyProtection="1">
      <alignment horizontal="center" vertical="center" wrapText="1"/>
    </xf>
    <xf numFmtId="1" fontId="2" fillId="0" borderId="98" xfId="0" applyNumberFormat="1" applyFont="1" applyFill="1" applyBorder="1" applyAlignment="1" applyProtection="1">
      <alignment horizontal="center" vertical="center" wrapText="1"/>
    </xf>
    <xf numFmtId="1" fontId="2" fillId="0" borderId="99" xfId="0" applyNumberFormat="1" applyFont="1" applyFill="1" applyBorder="1" applyAlignment="1" applyProtection="1">
      <alignment horizontal="center" vertical="center" wrapText="1"/>
    </xf>
    <xf numFmtId="1" fontId="2" fillId="0" borderId="2" xfId="0" applyNumberFormat="1" applyFont="1" applyFill="1" applyBorder="1" applyAlignment="1" applyProtection="1">
      <alignment horizontal="center" vertical="center" wrapText="1"/>
    </xf>
    <xf numFmtId="1" fontId="2" fillId="0" borderId="47" xfId="0" applyNumberFormat="1" applyFont="1" applyFill="1" applyBorder="1" applyAlignment="1" applyProtection="1">
      <alignment horizontal="center" vertical="center" wrapText="1"/>
    </xf>
    <xf numFmtId="1" fontId="2" fillId="0" borderId="56" xfId="0" applyNumberFormat="1" applyFont="1" applyBorder="1" applyAlignment="1" applyProtection="1">
      <alignment horizontal="center" vertical="center"/>
    </xf>
    <xf numFmtId="1" fontId="2" fillId="2" borderId="44" xfId="0" applyNumberFormat="1" applyFont="1" applyFill="1" applyBorder="1" applyAlignment="1">
      <alignment horizontal="center" vertical="center" wrapText="1"/>
    </xf>
    <xf numFmtId="1" fontId="2" fillId="2" borderId="41" xfId="0" applyNumberFormat="1" applyFont="1" applyFill="1" applyBorder="1" applyAlignment="1">
      <alignment horizontal="center" vertical="center" wrapText="1"/>
    </xf>
  </cellXfs>
  <cellStyles count="9">
    <cellStyle name="Millares [0] 2" xfId="3" xr:uid="{00000000-0005-0000-0000-000000000000}"/>
    <cellStyle name="Millares [0] 3 2 2" xfId="5" xr:uid="{00000000-0005-0000-0000-000001000000}"/>
    <cellStyle name="Millares 10 3" xfId="2" xr:uid="{00000000-0005-0000-0000-000002000000}"/>
    <cellStyle name="Normal" xfId="0" builtinId="0"/>
    <cellStyle name="Normal 2" xfId="4" xr:uid="{00000000-0005-0000-0000-000004000000}"/>
    <cellStyle name="Normal 2 2" xfId="8" xr:uid="{00000000-0005-0000-0000-000005000000}"/>
    <cellStyle name="Normal 6" xfId="6" xr:uid="{00000000-0005-0000-0000-000006000000}"/>
    <cellStyle name="Notas 2" xfId="1" xr:uid="{00000000-0005-0000-0000-000007000000}"/>
    <cellStyle name="Notas 3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lccisternasr\COMPARTIDOS\JOSE\MATRICES%20DE%20REGISTRO\MATRIZ%20REM\SA_18_V1.0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SEPTIEMBRE/116108A09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OCTUBRE/116108SA10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NOVIEMBRE/116108SA11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DICIEMBRE/116108SA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lccisternasr\COMPARTIDOS\JOSE\ENERO\116108SA0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lccisternasr\COMPARTIDOS\JOSE\FEBRERO\116108SA0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MARZO/116108SA0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ABRIL/116108SA04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MAYO/116108SA05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JUNIO/116108SA0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JULIO/116108SA07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AGOSTO/116108A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/>
          <cell r="C2"/>
          <cell r="D2"/>
          <cell r="E2"/>
          <cell r="F2"/>
          <cell r="G2"/>
        </row>
        <row r="3">
          <cell r="B3"/>
          <cell r="C3"/>
          <cell r="D3"/>
          <cell r="E3"/>
          <cell r="F3"/>
          <cell r="G3"/>
          <cell r="H3"/>
        </row>
        <row r="6">
          <cell r="B6"/>
          <cell r="C6"/>
          <cell r="D6"/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SEPTIEMBRE</v>
          </cell>
          <cell r="C6">
            <v>0</v>
          </cell>
          <cell r="D6">
            <v>9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OCTUBRE</v>
          </cell>
          <cell r="C6">
            <v>1</v>
          </cell>
          <cell r="D6">
            <v>0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NOVIEMBRE</v>
          </cell>
          <cell r="C6">
            <v>1</v>
          </cell>
          <cell r="D6">
            <v>1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DICIEMBRE</v>
          </cell>
          <cell r="C6">
            <v>1</v>
          </cell>
          <cell r="D6">
            <v>2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ENERO</v>
          </cell>
          <cell r="C6">
            <v>0</v>
          </cell>
          <cell r="D6">
            <v>1</v>
          </cell>
        </row>
        <row r="7">
          <cell r="B7">
            <v>2018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FEBRERO</v>
          </cell>
          <cell r="C6">
            <v>0</v>
          </cell>
          <cell r="D6">
            <v>2</v>
          </cell>
        </row>
        <row r="7">
          <cell r="B7">
            <v>2018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MARZO</v>
          </cell>
          <cell r="C6">
            <v>0</v>
          </cell>
          <cell r="D6">
            <v>3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ABRIL</v>
          </cell>
          <cell r="C6">
            <v>0</v>
          </cell>
          <cell r="D6">
            <v>4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MAYO</v>
          </cell>
          <cell r="C6">
            <v>0</v>
          </cell>
          <cell r="D6">
            <v>5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JUNIO</v>
          </cell>
          <cell r="C6">
            <v>0</v>
          </cell>
          <cell r="D6">
            <v>6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JULIO</v>
          </cell>
          <cell r="C6">
            <v>0</v>
          </cell>
          <cell r="D6">
            <v>7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AGOSTO</v>
          </cell>
          <cell r="C6">
            <v>0</v>
          </cell>
          <cell r="D6">
            <v>8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Z295"/>
  <sheetViews>
    <sheetView zoomScaleNormal="100" workbookViewId="0">
      <selection activeCell="B150" sqref="B150:B174"/>
    </sheetView>
  </sheetViews>
  <sheetFormatPr baseColWidth="10" defaultColWidth="11.42578125" defaultRowHeight="14.25" x14ac:dyDescent="0.2"/>
  <cols>
    <col min="1" max="1" width="49.85546875" style="82" customWidth="1"/>
    <col min="2" max="2" width="29.7109375" style="82" customWidth="1"/>
    <col min="3" max="3" width="18.7109375" style="82" customWidth="1"/>
    <col min="4" max="4" width="17.28515625" style="82" customWidth="1"/>
    <col min="5" max="5" width="16.140625" style="82" customWidth="1"/>
    <col min="6" max="6" width="15.42578125" style="82" customWidth="1"/>
    <col min="7" max="11" width="14.7109375" style="82" customWidth="1"/>
    <col min="12" max="12" width="16.42578125" style="82" customWidth="1"/>
    <col min="13" max="39" width="11.42578125" style="82"/>
    <col min="40" max="40" width="12.7109375" style="82" customWidth="1"/>
    <col min="41" max="41" width="11.42578125" style="82"/>
    <col min="42" max="42" width="13" style="82" customWidth="1"/>
    <col min="43" max="43" width="15.85546875" style="82" customWidth="1"/>
    <col min="44" max="44" width="12.42578125" style="82" customWidth="1"/>
    <col min="45" max="45" width="11.42578125" style="82"/>
    <col min="46" max="46" width="13.28515625" style="82" customWidth="1"/>
    <col min="47" max="47" width="11.42578125" style="82"/>
    <col min="48" max="48" width="14.5703125" style="82" customWidth="1"/>
    <col min="49" max="73" width="11.42578125" style="82"/>
    <col min="74" max="76" width="11" style="82" customWidth="1"/>
    <col min="77" max="77" width="11" style="83" customWidth="1"/>
    <col min="78" max="78" width="11.7109375" style="83" customWidth="1"/>
    <col min="79" max="104" width="11.7109375" style="84" hidden="1" customWidth="1"/>
    <col min="105" max="105" width="11.7109375" style="82" customWidth="1"/>
    <col min="106" max="16384" width="11.42578125" style="82"/>
  </cols>
  <sheetData>
    <row r="1" spans="1:98" ht="16.149999999999999" customHeight="1" x14ac:dyDescent="0.2">
      <c r="A1" s="81" t="s">
        <v>0</v>
      </c>
    </row>
    <row r="2" spans="1:98" ht="16.149999999999999" customHeight="1" x14ac:dyDescent="0.2">
      <c r="A2" s="81" t="str">
        <f>CONCATENATE("COMUNA: ",[1]NOMBRE!B2," - ","( ",[1]NOMBRE!C2,[1]NOMBRE!D2,[1]NOMBRE!E2,[1]NOMBRE!F2,[1]NOMBRE!G2," )")</f>
        <v>COMUNA:  - (  )</v>
      </c>
    </row>
    <row r="3" spans="1:98" ht="16.149999999999999" customHeight="1" x14ac:dyDescent="0.2">
      <c r="A3" s="81" t="str">
        <f>CONCATENATE("ESTABLECIMIENTO/ESTRATEGIA: ",[1]NOMBRE!B3," - ","( ",[1]NOMBRE!C3,[1]NOMBRE!D3,[1]NOMBRE!E3,[1]NOMBRE!F3,[1]NOMBRE!G3,[1]NOMBRE!H3," )")</f>
        <v>ESTABLECIMIENTO/ESTRATEGIA:  - (  )</v>
      </c>
    </row>
    <row r="4" spans="1:98" ht="16.149999999999999" customHeight="1" x14ac:dyDescent="0.2">
      <c r="A4" s="81" t="str">
        <f>CONCATENATE("MES: ",[1]NOMBRE!B6," - ","( ",[1]NOMBRE!C6,[1]NOMBRE!D6," )")</f>
        <v>MES:  - (  )</v>
      </c>
    </row>
    <row r="5" spans="1:98" ht="16.149999999999999" customHeight="1" x14ac:dyDescent="0.2">
      <c r="A5" s="81" t="str">
        <f>CONCATENATE("AÑO: ",[1]NOMBRE!B7)</f>
        <v>AÑO: 2018</v>
      </c>
    </row>
    <row r="6" spans="1:98" ht="15" x14ac:dyDescent="0.2">
      <c r="A6" s="470" t="s">
        <v>14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85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7"/>
      <c r="AN6" s="87"/>
      <c r="AO6" s="87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</row>
    <row r="7" spans="1:98" x14ac:dyDescent="0.2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7"/>
      <c r="AN7" s="87"/>
      <c r="AO7" s="87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</row>
    <row r="8" spans="1:98" ht="31.9" customHeight="1" x14ac:dyDescent="0.2">
      <c r="A8" s="90" t="s">
        <v>15</v>
      </c>
      <c r="B8" s="89"/>
      <c r="C8" s="89"/>
      <c r="D8" s="89"/>
      <c r="E8" s="89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</row>
    <row r="9" spans="1:98" ht="31.9" customHeight="1" x14ac:dyDescent="0.2">
      <c r="A9" s="91" t="s">
        <v>16</v>
      </c>
      <c r="B9" s="91"/>
      <c r="C9" s="92"/>
      <c r="AQ9" s="93"/>
      <c r="AR9" s="93"/>
      <c r="AS9" s="93"/>
      <c r="AT9" s="93"/>
      <c r="AU9" s="94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</row>
    <row r="10" spans="1:98" ht="14.25" customHeight="1" x14ac:dyDescent="0.2">
      <c r="A10" s="471" t="s">
        <v>17</v>
      </c>
      <c r="B10" s="474" t="s">
        <v>1</v>
      </c>
      <c r="C10" s="475"/>
      <c r="D10" s="476"/>
      <c r="E10" s="480" t="s">
        <v>18</v>
      </c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1"/>
      <c r="V10" s="481"/>
      <c r="W10" s="481"/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1"/>
      <c r="AI10" s="481"/>
      <c r="AJ10" s="481"/>
      <c r="AK10" s="481"/>
      <c r="AL10" s="481"/>
      <c r="AM10" s="481"/>
      <c r="AN10" s="481"/>
      <c r="AO10" s="481"/>
      <c r="AP10" s="482"/>
      <c r="AQ10" s="480" t="s">
        <v>19</v>
      </c>
      <c r="AR10" s="481"/>
      <c r="AS10" s="481"/>
      <c r="AT10" s="471" t="s">
        <v>20</v>
      </c>
      <c r="AU10" s="95"/>
      <c r="AV10" s="96"/>
      <c r="AW10" s="96"/>
      <c r="AX10" s="96"/>
      <c r="AY10" s="96"/>
      <c r="AZ10" s="96"/>
      <c r="BA10" s="97"/>
      <c r="BB10" s="97"/>
      <c r="BC10" s="97"/>
      <c r="BD10" s="97"/>
      <c r="BE10" s="97"/>
      <c r="BF10" s="97"/>
      <c r="BG10" s="97"/>
      <c r="BH10" s="97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</row>
    <row r="11" spans="1:98" x14ac:dyDescent="0.2">
      <c r="A11" s="472"/>
      <c r="B11" s="477"/>
      <c r="C11" s="478"/>
      <c r="D11" s="479"/>
      <c r="E11" s="483" t="s">
        <v>21</v>
      </c>
      <c r="F11" s="484"/>
      <c r="G11" s="483" t="s">
        <v>22</v>
      </c>
      <c r="H11" s="484"/>
      <c r="I11" s="483" t="s">
        <v>23</v>
      </c>
      <c r="J11" s="484"/>
      <c r="K11" s="483" t="s">
        <v>24</v>
      </c>
      <c r="L11" s="484"/>
      <c r="M11" s="483" t="s">
        <v>25</v>
      </c>
      <c r="N11" s="484"/>
      <c r="O11" s="483" t="s">
        <v>26</v>
      </c>
      <c r="P11" s="484"/>
      <c r="Q11" s="483" t="s">
        <v>27</v>
      </c>
      <c r="R11" s="484"/>
      <c r="S11" s="483" t="s">
        <v>28</v>
      </c>
      <c r="T11" s="484"/>
      <c r="U11" s="483" t="s">
        <v>29</v>
      </c>
      <c r="V11" s="484"/>
      <c r="W11" s="483" t="s">
        <v>5</v>
      </c>
      <c r="X11" s="484"/>
      <c r="Y11" s="483" t="s">
        <v>6</v>
      </c>
      <c r="Z11" s="484"/>
      <c r="AA11" s="483" t="s">
        <v>30</v>
      </c>
      <c r="AB11" s="484"/>
      <c r="AC11" s="483" t="s">
        <v>7</v>
      </c>
      <c r="AD11" s="484"/>
      <c r="AE11" s="483" t="s">
        <v>8</v>
      </c>
      <c r="AF11" s="484"/>
      <c r="AG11" s="483" t="s">
        <v>9</v>
      </c>
      <c r="AH11" s="484"/>
      <c r="AI11" s="483" t="s">
        <v>10</v>
      </c>
      <c r="AJ11" s="484"/>
      <c r="AK11" s="483" t="s">
        <v>11</v>
      </c>
      <c r="AL11" s="484"/>
      <c r="AM11" s="483" t="s">
        <v>12</v>
      </c>
      <c r="AN11" s="484"/>
      <c r="AO11" s="480" t="s">
        <v>13</v>
      </c>
      <c r="AP11" s="482"/>
      <c r="AQ11" s="508" t="s">
        <v>31</v>
      </c>
      <c r="AR11" s="510" t="s">
        <v>32</v>
      </c>
      <c r="AS11" s="512" t="s">
        <v>33</v>
      </c>
      <c r="AT11" s="472"/>
      <c r="AU11" s="96"/>
      <c r="AV11" s="96"/>
      <c r="AW11" s="96"/>
      <c r="AX11" s="96"/>
      <c r="AY11" s="96"/>
      <c r="AZ11" s="96"/>
      <c r="BA11" s="97"/>
      <c r="BB11" s="97"/>
      <c r="BC11" s="97"/>
      <c r="BD11" s="97"/>
      <c r="BE11" s="97"/>
      <c r="BF11" s="97"/>
      <c r="BG11" s="97"/>
      <c r="BH11" s="97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</row>
    <row r="12" spans="1:98" ht="21" customHeight="1" x14ac:dyDescent="0.2">
      <c r="A12" s="473"/>
      <c r="B12" s="70" t="s">
        <v>34</v>
      </c>
      <c r="C12" s="71" t="s">
        <v>2</v>
      </c>
      <c r="D12" s="33" t="s">
        <v>3</v>
      </c>
      <c r="E12" s="70" t="s">
        <v>2</v>
      </c>
      <c r="F12" s="33" t="s">
        <v>3</v>
      </c>
      <c r="G12" s="70" t="s">
        <v>2</v>
      </c>
      <c r="H12" s="33" t="s">
        <v>3</v>
      </c>
      <c r="I12" s="70" t="s">
        <v>2</v>
      </c>
      <c r="J12" s="33" t="s">
        <v>3</v>
      </c>
      <c r="K12" s="70" t="s">
        <v>2</v>
      </c>
      <c r="L12" s="33" t="s">
        <v>3</v>
      </c>
      <c r="M12" s="70" t="s">
        <v>2</v>
      </c>
      <c r="N12" s="33" t="s">
        <v>3</v>
      </c>
      <c r="O12" s="70" t="s">
        <v>2</v>
      </c>
      <c r="P12" s="33" t="s">
        <v>3</v>
      </c>
      <c r="Q12" s="70" t="s">
        <v>2</v>
      </c>
      <c r="R12" s="33" t="s">
        <v>3</v>
      </c>
      <c r="S12" s="70" t="s">
        <v>2</v>
      </c>
      <c r="T12" s="33" t="s">
        <v>3</v>
      </c>
      <c r="U12" s="70" t="s">
        <v>2</v>
      </c>
      <c r="V12" s="33" t="s">
        <v>3</v>
      </c>
      <c r="W12" s="70" t="s">
        <v>2</v>
      </c>
      <c r="X12" s="33" t="s">
        <v>3</v>
      </c>
      <c r="Y12" s="70" t="s">
        <v>2</v>
      </c>
      <c r="Z12" s="33" t="s">
        <v>3</v>
      </c>
      <c r="AA12" s="70" t="s">
        <v>2</v>
      </c>
      <c r="AB12" s="33" t="s">
        <v>3</v>
      </c>
      <c r="AC12" s="70" t="s">
        <v>2</v>
      </c>
      <c r="AD12" s="33" t="s">
        <v>3</v>
      </c>
      <c r="AE12" s="70" t="s">
        <v>2</v>
      </c>
      <c r="AF12" s="33" t="s">
        <v>3</v>
      </c>
      <c r="AG12" s="70" t="s">
        <v>2</v>
      </c>
      <c r="AH12" s="33" t="s">
        <v>3</v>
      </c>
      <c r="AI12" s="70" t="s">
        <v>2</v>
      </c>
      <c r="AJ12" s="33" t="s">
        <v>3</v>
      </c>
      <c r="AK12" s="70" t="s">
        <v>2</v>
      </c>
      <c r="AL12" s="33" t="s">
        <v>3</v>
      </c>
      <c r="AM12" s="70" t="s">
        <v>2</v>
      </c>
      <c r="AN12" s="33" t="s">
        <v>3</v>
      </c>
      <c r="AO12" s="70" t="s">
        <v>2</v>
      </c>
      <c r="AP12" s="33" t="s">
        <v>3</v>
      </c>
      <c r="AQ12" s="509"/>
      <c r="AR12" s="511"/>
      <c r="AS12" s="513"/>
      <c r="AT12" s="473"/>
      <c r="AU12" s="96"/>
      <c r="AV12" s="96"/>
      <c r="AW12" s="96"/>
      <c r="AX12" s="96"/>
      <c r="AY12" s="96"/>
      <c r="AZ12" s="96"/>
      <c r="BA12" s="97"/>
      <c r="BB12" s="97"/>
      <c r="BC12" s="97"/>
      <c r="BD12" s="97"/>
      <c r="BE12" s="97"/>
      <c r="BF12" s="97"/>
      <c r="BG12" s="97"/>
      <c r="BH12" s="97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</row>
    <row r="13" spans="1:98" ht="14.45" customHeight="1" x14ac:dyDescent="0.2">
      <c r="A13" s="62" t="s">
        <v>35</v>
      </c>
      <c r="B13" s="63">
        <f t="shared" ref="B13:B27" si="0">SUM(C13+D13)</f>
        <v>0</v>
      </c>
      <c r="C13" s="64">
        <f t="shared" ref="C13:D19" si="1">SUM(E13+G13+I13+K13+M13+O13+Q13+S13+U13+W13+Y13+AA13+AC13+AE13+AG13+AI13+AK13+AM13+AO13)</f>
        <v>0</v>
      </c>
      <c r="D13" s="65">
        <f t="shared" si="1"/>
        <v>0</v>
      </c>
      <c r="E13" s="26"/>
      <c r="F13" s="98"/>
      <c r="G13" s="26"/>
      <c r="H13" s="99"/>
      <c r="I13" s="26"/>
      <c r="J13" s="99"/>
      <c r="K13" s="26"/>
      <c r="L13" s="99"/>
      <c r="M13" s="26"/>
      <c r="N13" s="99"/>
      <c r="O13" s="26"/>
      <c r="P13" s="99"/>
      <c r="Q13" s="26"/>
      <c r="R13" s="99"/>
      <c r="S13" s="26"/>
      <c r="T13" s="99"/>
      <c r="U13" s="26"/>
      <c r="V13" s="99"/>
      <c r="W13" s="26"/>
      <c r="X13" s="99"/>
      <c r="Y13" s="26"/>
      <c r="Z13" s="99"/>
      <c r="AA13" s="26"/>
      <c r="AB13" s="99"/>
      <c r="AC13" s="26"/>
      <c r="AD13" s="99"/>
      <c r="AE13" s="26"/>
      <c r="AF13" s="99"/>
      <c r="AG13" s="26"/>
      <c r="AH13" s="99"/>
      <c r="AI13" s="26"/>
      <c r="AJ13" s="99"/>
      <c r="AK13" s="26"/>
      <c r="AL13" s="99"/>
      <c r="AM13" s="26"/>
      <c r="AN13" s="99"/>
      <c r="AO13" s="100"/>
      <c r="AP13" s="99"/>
      <c r="AQ13" s="26"/>
      <c r="AR13" s="27"/>
      <c r="AS13" s="98"/>
      <c r="AT13" s="99"/>
      <c r="AU13" s="1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97"/>
      <c r="BH13" s="97"/>
      <c r="CA13" s="84" t="str">
        <f t="shared" ref="CA13:CA20" si="2">IF(B13&lt;&gt;(AQ13+ AR13 + AS13 + AT13),"* Total Ingresos debe ser igual que Tipo de Estrategia más Otros. ","")</f>
        <v/>
      </c>
      <c r="CG13" s="88" t="str">
        <f t="shared" ref="CG13:CG20" si="3">IF(B13&lt;&gt;(AQ13+ AR13 + AS13 + AT13),1,"")</f>
        <v/>
      </c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</row>
    <row r="14" spans="1:98" ht="14.45" customHeight="1" x14ac:dyDescent="0.2">
      <c r="A14" s="101" t="s">
        <v>36</v>
      </c>
      <c r="B14" s="102">
        <f t="shared" si="0"/>
        <v>0</v>
      </c>
      <c r="C14" s="103">
        <f t="shared" si="1"/>
        <v>0</v>
      </c>
      <c r="D14" s="104">
        <f t="shared" si="1"/>
        <v>0</v>
      </c>
      <c r="E14" s="6"/>
      <c r="F14" s="10"/>
      <c r="G14" s="6"/>
      <c r="H14" s="8"/>
      <c r="I14" s="6"/>
      <c r="J14" s="8"/>
      <c r="K14" s="6"/>
      <c r="L14" s="8"/>
      <c r="M14" s="6"/>
      <c r="N14" s="8"/>
      <c r="O14" s="6"/>
      <c r="P14" s="8"/>
      <c r="Q14" s="6"/>
      <c r="R14" s="8"/>
      <c r="S14" s="6"/>
      <c r="T14" s="8"/>
      <c r="U14" s="6"/>
      <c r="V14" s="8"/>
      <c r="W14" s="6"/>
      <c r="X14" s="8"/>
      <c r="Y14" s="6"/>
      <c r="Z14" s="8"/>
      <c r="AA14" s="6"/>
      <c r="AB14" s="8"/>
      <c r="AC14" s="6"/>
      <c r="AD14" s="8"/>
      <c r="AE14" s="6"/>
      <c r="AF14" s="8"/>
      <c r="AG14" s="6"/>
      <c r="AH14" s="8"/>
      <c r="AI14" s="6"/>
      <c r="AJ14" s="8"/>
      <c r="AK14" s="6"/>
      <c r="AL14" s="8"/>
      <c r="AM14" s="6"/>
      <c r="AN14" s="8"/>
      <c r="AO14" s="105"/>
      <c r="AP14" s="8"/>
      <c r="AQ14" s="6"/>
      <c r="AR14" s="9"/>
      <c r="AS14" s="10"/>
      <c r="AT14" s="8"/>
      <c r="AU14" s="1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97"/>
      <c r="BH14" s="97"/>
      <c r="CA14" s="84" t="str">
        <f t="shared" si="2"/>
        <v/>
      </c>
      <c r="CG14" s="88" t="str">
        <f t="shared" si="3"/>
        <v/>
      </c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</row>
    <row r="15" spans="1:98" ht="24.6" customHeight="1" x14ac:dyDescent="0.2">
      <c r="A15" s="106" t="s">
        <v>37</v>
      </c>
      <c r="B15" s="107">
        <f t="shared" si="0"/>
        <v>0</v>
      </c>
      <c r="C15" s="108">
        <f t="shared" si="1"/>
        <v>0</v>
      </c>
      <c r="D15" s="109">
        <f t="shared" si="1"/>
        <v>0</v>
      </c>
      <c r="E15" s="16"/>
      <c r="F15" s="15"/>
      <c r="G15" s="16"/>
      <c r="H15" s="110"/>
      <c r="I15" s="16"/>
      <c r="J15" s="110"/>
      <c r="K15" s="16"/>
      <c r="L15" s="110"/>
      <c r="M15" s="16"/>
      <c r="N15" s="110"/>
      <c r="O15" s="16"/>
      <c r="P15" s="110"/>
      <c r="Q15" s="11"/>
      <c r="R15" s="12"/>
      <c r="S15" s="11"/>
      <c r="T15" s="12"/>
      <c r="U15" s="11"/>
      <c r="V15" s="12"/>
      <c r="W15" s="11"/>
      <c r="X15" s="12"/>
      <c r="Y15" s="11"/>
      <c r="Z15" s="12"/>
      <c r="AA15" s="11"/>
      <c r="AB15" s="12"/>
      <c r="AC15" s="11"/>
      <c r="AD15" s="12"/>
      <c r="AE15" s="11"/>
      <c r="AF15" s="12"/>
      <c r="AG15" s="11"/>
      <c r="AH15" s="12"/>
      <c r="AI15" s="11"/>
      <c r="AJ15" s="12"/>
      <c r="AK15" s="11"/>
      <c r="AL15" s="12"/>
      <c r="AM15" s="11"/>
      <c r="AN15" s="12"/>
      <c r="AO15" s="111"/>
      <c r="AP15" s="12"/>
      <c r="AQ15" s="11"/>
      <c r="AR15" s="14"/>
      <c r="AS15" s="17"/>
      <c r="AT15" s="12"/>
      <c r="AU15" s="1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97"/>
      <c r="BH15" s="97"/>
      <c r="CA15" s="84" t="str">
        <f t="shared" si="2"/>
        <v/>
      </c>
      <c r="CG15" s="88" t="str">
        <f t="shared" si="3"/>
        <v/>
      </c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</row>
    <row r="16" spans="1:98" ht="14.45" customHeight="1" x14ac:dyDescent="0.2">
      <c r="A16" s="112" t="s">
        <v>38</v>
      </c>
      <c r="B16" s="113">
        <f t="shared" si="0"/>
        <v>0</v>
      </c>
      <c r="C16" s="114">
        <f t="shared" si="1"/>
        <v>0</v>
      </c>
      <c r="D16" s="115">
        <f t="shared" si="1"/>
        <v>0</v>
      </c>
      <c r="E16" s="11"/>
      <c r="F16" s="17"/>
      <c r="G16" s="11"/>
      <c r="H16" s="12"/>
      <c r="I16" s="11"/>
      <c r="J16" s="12"/>
      <c r="K16" s="11"/>
      <c r="L16" s="12"/>
      <c r="M16" s="11"/>
      <c r="N16" s="12"/>
      <c r="O16" s="11"/>
      <c r="P16" s="12"/>
      <c r="Q16" s="11"/>
      <c r="R16" s="12"/>
      <c r="S16" s="11"/>
      <c r="T16" s="12"/>
      <c r="U16" s="11"/>
      <c r="V16" s="12"/>
      <c r="W16" s="11"/>
      <c r="X16" s="12"/>
      <c r="Y16" s="11"/>
      <c r="Z16" s="12"/>
      <c r="AA16" s="11"/>
      <c r="AB16" s="12"/>
      <c r="AC16" s="11"/>
      <c r="AD16" s="12"/>
      <c r="AE16" s="11"/>
      <c r="AF16" s="12"/>
      <c r="AG16" s="11"/>
      <c r="AH16" s="12"/>
      <c r="AI16" s="11"/>
      <c r="AJ16" s="12"/>
      <c r="AK16" s="11"/>
      <c r="AL16" s="12"/>
      <c r="AM16" s="11"/>
      <c r="AN16" s="12"/>
      <c r="AO16" s="111"/>
      <c r="AP16" s="12"/>
      <c r="AQ16" s="11"/>
      <c r="AR16" s="14"/>
      <c r="AS16" s="17"/>
      <c r="AT16" s="12"/>
      <c r="AU16" s="1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97"/>
      <c r="BH16" s="97"/>
      <c r="CA16" s="84" t="str">
        <f t="shared" si="2"/>
        <v/>
      </c>
      <c r="CG16" s="88" t="str">
        <f t="shared" si="3"/>
        <v/>
      </c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</row>
    <row r="17" spans="1:98" ht="14.45" customHeight="1" x14ac:dyDescent="0.2">
      <c r="A17" s="112" t="s">
        <v>39</v>
      </c>
      <c r="B17" s="116">
        <f t="shared" si="0"/>
        <v>0</v>
      </c>
      <c r="C17" s="114">
        <f t="shared" si="1"/>
        <v>0</v>
      </c>
      <c r="D17" s="115">
        <f t="shared" si="1"/>
        <v>0</v>
      </c>
      <c r="E17" s="34"/>
      <c r="F17" s="58"/>
      <c r="G17" s="34"/>
      <c r="H17" s="35"/>
      <c r="I17" s="34"/>
      <c r="J17" s="35"/>
      <c r="K17" s="34"/>
      <c r="L17" s="35"/>
      <c r="M17" s="34"/>
      <c r="N17" s="35"/>
      <c r="O17" s="34"/>
      <c r="P17" s="35"/>
      <c r="Q17" s="34"/>
      <c r="R17" s="35"/>
      <c r="S17" s="34"/>
      <c r="T17" s="35"/>
      <c r="U17" s="34"/>
      <c r="V17" s="35"/>
      <c r="W17" s="34"/>
      <c r="X17" s="35"/>
      <c r="Y17" s="34"/>
      <c r="Z17" s="35"/>
      <c r="AA17" s="34"/>
      <c r="AB17" s="35"/>
      <c r="AC17" s="34"/>
      <c r="AD17" s="35"/>
      <c r="AE17" s="34"/>
      <c r="AF17" s="35"/>
      <c r="AG17" s="34"/>
      <c r="AH17" s="35"/>
      <c r="AI17" s="34"/>
      <c r="AJ17" s="35"/>
      <c r="AK17" s="34"/>
      <c r="AL17" s="35"/>
      <c r="AM17" s="34"/>
      <c r="AN17" s="35"/>
      <c r="AO17" s="117"/>
      <c r="AP17" s="35"/>
      <c r="AQ17" s="34"/>
      <c r="AR17" s="41"/>
      <c r="AS17" s="17"/>
      <c r="AT17" s="35"/>
      <c r="AU17" s="1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97"/>
      <c r="BH17" s="97"/>
      <c r="CA17" s="84" t="str">
        <f t="shared" si="2"/>
        <v/>
      </c>
      <c r="CG17" s="88" t="str">
        <f t="shared" si="3"/>
        <v/>
      </c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</row>
    <row r="18" spans="1:98" ht="14.45" customHeight="1" x14ac:dyDescent="0.2">
      <c r="A18" s="106" t="s">
        <v>40</v>
      </c>
      <c r="B18" s="118">
        <f t="shared" si="0"/>
        <v>0</v>
      </c>
      <c r="C18" s="114">
        <f t="shared" si="1"/>
        <v>0</v>
      </c>
      <c r="D18" s="109">
        <f t="shared" si="1"/>
        <v>0</v>
      </c>
      <c r="E18" s="13"/>
      <c r="F18" s="17"/>
      <c r="G18" s="11"/>
      <c r="H18" s="12"/>
      <c r="I18" s="11"/>
      <c r="J18" s="12"/>
      <c r="K18" s="11"/>
      <c r="L18" s="12"/>
      <c r="M18" s="11"/>
      <c r="N18" s="12"/>
      <c r="O18" s="11"/>
      <c r="P18" s="12"/>
      <c r="Q18" s="11"/>
      <c r="R18" s="12"/>
      <c r="S18" s="11"/>
      <c r="T18" s="12"/>
      <c r="U18" s="11"/>
      <c r="V18" s="12"/>
      <c r="W18" s="11"/>
      <c r="X18" s="12"/>
      <c r="Y18" s="11"/>
      <c r="Z18" s="12"/>
      <c r="AA18" s="11"/>
      <c r="AB18" s="12"/>
      <c r="AC18" s="11"/>
      <c r="AD18" s="12"/>
      <c r="AE18" s="11"/>
      <c r="AF18" s="12"/>
      <c r="AG18" s="11"/>
      <c r="AH18" s="12"/>
      <c r="AI18" s="11"/>
      <c r="AJ18" s="12"/>
      <c r="AK18" s="11"/>
      <c r="AL18" s="12"/>
      <c r="AM18" s="11"/>
      <c r="AN18" s="12"/>
      <c r="AO18" s="111"/>
      <c r="AP18" s="12"/>
      <c r="AQ18" s="11"/>
      <c r="AR18" s="41"/>
      <c r="AS18" s="119"/>
      <c r="AT18" s="120"/>
      <c r="AU18" s="1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97"/>
      <c r="BH18" s="97"/>
      <c r="CA18" s="84" t="str">
        <f t="shared" si="2"/>
        <v/>
      </c>
      <c r="CG18" s="88" t="str">
        <f t="shared" si="3"/>
        <v/>
      </c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</row>
    <row r="19" spans="1:98" ht="14.45" customHeight="1" x14ac:dyDescent="0.2">
      <c r="A19" s="106" t="s">
        <v>41</v>
      </c>
      <c r="B19" s="118">
        <f t="shared" si="0"/>
        <v>0</v>
      </c>
      <c r="C19" s="121">
        <f t="shared" si="1"/>
        <v>0</v>
      </c>
      <c r="D19" s="122">
        <f t="shared" si="1"/>
        <v>0</v>
      </c>
      <c r="E19" s="123"/>
      <c r="F19" s="12"/>
      <c r="G19" s="11"/>
      <c r="H19" s="12"/>
      <c r="I19" s="11"/>
      <c r="J19" s="12"/>
      <c r="K19" s="11"/>
      <c r="L19" s="12"/>
      <c r="M19" s="11"/>
      <c r="N19" s="12"/>
      <c r="O19" s="11"/>
      <c r="P19" s="12"/>
      <c r="Q19" s="11"/>
      <c r="R19" s="12"/>
      <c r="S19" s="11"/>
      <c r="T19" s="12"/>
      <c r="U19" s="11"/>
      <c r="V19" s="12"/>
      <c r="W19" s="11"/>
      <c r="X19" s="12"/>
      <c r="Y19" s="11"/>
      <c r="Z19" s="12"/>
      <c r="AA19" s="11"/>
      <c r="AB19" s="12"/>
      <c r="AC19" s="11"/>
      <c r="AD19" s="12"/>
      <c r="AE19" s="11"/>
      <c r="AF19" s="12"/>
      <c r="AG19" s="11"/>
      <c r="AH19" s="12"/>
      <c r="AI19" s="11"/>
      <c r="AJ19" s="12"/>
      <c r="AK19" s="11"/>
      <c r="AL19" s="12"/>
      <c r="AM19" s="11"/>
      <c r="AN19" s="12"/>
      <c r="AO19" s="111"/>
      <c r="AP19" s="12"/>
      <c r="AQ19" s="11"/>
      <c r="AR19" s="14"/>
      <c r="AS19" s="17"/>
      <c r="AT19" s="120"/>
      <c r="AU19" s="1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97"/>
      <c r="BH19" s="97"/>
      <c r="CA19" s="84" t="str">
        <f t="shared" si="2"/>
        <v/>
      </c>
      <c r="CG19" s="88" t="str">
        <f t="shared" si="3"/>
        <v/>
      </c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</row>
    <row r="20" spans="1:98" ht="14.45" customHeight="1" x14ac:dyDescent="0.2">
      <c r="A20" s="106" t="s">
        <v>42</v>
      </c>
      <c r="B20" s="124">
        <f t="shared" si="0"/>
        <v>0</v>
      </c>
      <c r="C20" s="125">
        <f>SUM(O20+Q20+S20+U20+W20+Y20+AA20+AC20+AE20+AG20+AI20+AK20+AM20+AO20)</f>
        <v>0</v>
      </c>
      <c r="D20" s="126">
        <f>SUM(P20+R20+T20+V20+X20+Z20+AB20+AD20+AF20+AH20+AJ20+AL20+AN20+AP20)</f>
        <v>0</v>
      </c>
      <c r="E20" s="18"/>
      <c r="F20" s="61"/>
      <c r="G20" s="127"/>
      <c r="H20" s="128"/>
      <c r="I20" s="127"/>
      <c r="J20" s="128"/>
      <c r="K20" s="127"/>
      <c r="L20" s="128"/>
      <c r="M20" s="127"/>
      <c r="N20" s="128"/>
      <c r="O20" s="38"/>
      <c r="P20" s="22"/>
      <c r="Q20" s="38"/>
      <c r="R20" s="22"/>
      <c r="S20" s="38"/>
      <c r="T20" s="22"/>
      <c r="U20" s="38"/>
      <c r="V20" s="22"/>
      <c r="W20" s="38"/>
      <c r="X20" s="22"/>
      <c r="Y20" s="38"/>
      <c r="Z20" s="22"/>
      <c r="AA20" s="38"/>
      <c r="AB20" s="22"/>
      <c r="AC20" s="38"/>
      <c r="AD20" s="22"/>
      <c r="AE20" s="38"/>
      <c r="AF20" s="22"/>
      <c r="AG20" s="38"/>
      <c r="AH20" s="22"/>
      <c r="AI20" s="38"/>
      <c r="AJ20" s="22"/>
      <c r="AK20" s="38"/>
      <c r="AL20" s="22"/>
      <c r="AM20" s="38"/>
      <c r="AN20" s="22"/>
      <c r="AO20" s="129"/>
      <c r="AP20" s="22"/>
      <c r="AQ20" s="38"/>
      <c r="AR20" s="54"/>
      <c r="AS20" s="23"/>
      <c r="AT20" s="130"/>
      <c r="AU20" s="1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97"/>
      <c r="BH20" s="97"/>
      <c r="CA20" s="84" t="str">
        <f t="shared" si="2"/>
        <v/>
      </c>
      <c r="CG20" s="88" t="str">
        <f t="shared" si="3"/>
        <v/>
      </c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</row>
    <row r="21" spans="1:98" ht="14.45" customHeight="1" x14ac:dyDescent="0.2">
      <c r="A21" s="62" t="s">
        <v>43</v>
      </c>
      <c r="B21" s="124">
        <f t="shared" si="0"/>
        <v>0</v>
      </c>
      <c r="C21" s="131">
        <f>SUM(C22+C23+C24+C25)</f>
        <v>0</v>
      </c>
      <c r="D21" s="65">
        <f>SUM(D22+D23+D24+D25)</f>
        <v>0</v>
      </c>
      <c r="E21" s="63">
        <f>SUM(E22:E25)</f>
        <v>0</v>
      </c>
      <c r="F21" s="65">
        <f t="shared" ref="F21:AT21" si="4">SUM(F22:F25)</f>
        <v>0</v>
      </c>
      <c r="G21" s="63">
        <f t="shared" si="4"/>
        <v>0</v>
      </c>
      <c r="H21" s="69">
        <f t="shared" si="4"/>
        <v>0</v>
      </c>
      <c r="I21" s="63">
        <f t="shared" si="4"/>
        <v>0</v>
      </c>
      <c r="J21" s="69">
        <f t="shared" si="4"/>
        <v>0</v>
      </c>
      <c r="K21" s="63">
        <f t="shared" si="4"/>
        <v>0</v>
      </c>
      <c r="L21" s="69">
        <f t="shared" si="4"/>
        <v>0</v>
      </c>
      <c r="M21" s="63">
        <f t="shared" si="4"/>
        <v>0</v>
      </c>
      <c r="N21" s="69">
        <f t="shared" si="4"/>
        <v>0</v>
      </c>
      <c r="O21" s="63">
        <f t="shared" si="4"/>
        <v>0</v>
      </c>
      <c r="P21" s="69">
        <f t="shared" si="4"/>
        <v>0</v>
      </c>
      <c r="Q21" s="63">
        <f t="shared" si="4"/>
        <v>0</v>
      </c>
      <c r="R21" s="69">
        <f t="shared" si="4"/>
        <v>0</v>
      </c>
      <c r="S21" s="63">
        <f t="shared" si="4"/>
        <v>0</v>
      </c>
      <c r="T21" s="69">
        <f t="shared" si="4"/>
        <v>0</v>
      </c>
      <c r="U21" s="63">
        <f t="shared" si="4"/>
        <v>0</v>
      </c>
      <c r="V21" s="69">
        <f t="shared" si="4"/>
        <v>0</v>
      </c>
      <c r="W21" s="63">
        <f t="shared" si="4"/>
        <v>0</v>
      </c>
      <c r="X21" s="69">
        <f t="shared" si="4"/>
        <v>0</v>
      </c>
      <c r="Y21" s="63">
        <f t="shared" si="4"/>
        <v>0</v>
      </c>
      <c r="Z21" s="69">
        <f t="shared" si="4"/>
        <v>0</v>
      </c>
      <c r="AA21" s="63">
        <f>SUM(AA22:AA25)</f>
        <v>0</v>
      </c>
      <c r="AB21" s="69">
        <f t="shared" si="4"/>
        <v>0</v>
      </c>
      <c r="AC21" s="63">
        <f t="shared" si="4"/>
        <v>0</v>
      </c>
      <c r="AD21" s="69">
        <f t="shared" si="4"/>
        <v>0</v>
      </c>
      <c r="AE21" s="63">
        <f t="shared" si="4"/>
        <v>0</v>
      </c>
      <c r="AF21" s="69">
        <f t="shared" si="4"/>
        <v>0</v>
      </c>
      <c r="AG21" s="63">
        <f t="shared" si="4"/>
        <v>0</v>
      </c>
      <c r="AH21" s="69">
        <f t="shared" si="4"/>
        <v>0</v>
      </c>
      <c r="AI21" s="63">
        <f t="shared" si="4"/>
        <v>0</v>
      </c>
      <c r="AJ21" s="69">
        <f t="shared" si="4"/>
        <v>0</v>
      </c>
      <c r="AK21" s="63">
        <f t="shared" si="4"/>
        <v>0</v>
      </c>
      <c r="AL21" s="69">
        <f t="shared" si="4"/>
        <v>0</v>
      </c>
      <c r="AM21" s="63">
        <f t="shared" si="4"/>
        <v>0</v>
      </c>
      <c r="AN21" s="69">
        <f t="shared" si="4"/>
        <v>0</v>
      </c>
      <c r="AO21" s="68">
        <f t="shared" si="4"/>
        <v>0</v>
      </c>
      <c r="AP21" s="69">
        <f t="shared" si="4"/>
        <v>0</v>
      </c>
      <c r="AQ21" s="63">
        <f t="shared" si="4"/>
        <v>0</v>
      </c>
      <c r="AR21" s="64">
        <f t="shared" si="4"/>
        <v>0</v>
      </c>
      <c r="AS21" s="65">
        <f t="shared" si="4"/>
        <v>0</v>
      </c>
      <c r="AT21" s="69">
        <f t="shared" si="4"/>
        <v>0</v>
      </c>
      <c r="AU21" s="96"/>
      <c r="AV21" s="96"/>
      <c r="AW21" s="96"/>
      <c r="AX21" s="96"/>
      <c r="AY21" s="96"/>
      <c r="AZ21" s="96"/>
      <c r="BA21" s="97"/>
      <c r="BB21" s="97"/>
      <c r="BC21" s="97"/>
      <c r="BD21" s="97"/>
      <c r="BE21" s="97"/>
      <c r="BF21" s="97"/>
      <c r="BG21" s="97"/>
      <c r="BH21" s="97"/>
      <c r="CA21" s="84" t="str">
        <f>IF(E21&lt;&gt;(AQ21+ AR21 + AS21 + AT21),"* Total Ingresos debe ser igual que Tipo de Estrategia más Otros. ","")</f>
        <v/>
      </c>
      <c r="CG21" s="88" t="str">
        <f>IF(E21&lt;&gt;(AQ21+ AR21 + AS21 + AT21),1,"")</f>
        <v/>
      </c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</row>
    <row r="22" spans="1:98" ht="14.45" customHeight="1" x14ac:dyDescent="0.2">
      <c r="A22" s="132" t="s">
        <v>44</v>
      </c>
      <c r="B22" s="118">
        <f t="shared" si="0"/>
        <v>0</v>
      </c>
      <c r="C22" s="114">
        <f t="shared" ref="C22:D27" si="5">SUM(E22+G22+I22+K22+M22+O22+Q22+S22+U22+W22+Y22+AA22+AC22+AE22+AG22+AI22+AK22+AM22+AO22)</f>
        <v>0</v>
      </c>
      <c r="D22" s="133">
        <f t="shared" si="5"/>
        <v>0</v>
      </c>
      <c r="E22" s="34"/>
      <c r="F22" s="58"/>
      <c r="G22" s="34"/>
      <c r="H22" s="35"/>
      <c r="I22" s="34"/>
      <c r="J22" s="35"/>
      <c r="K22" s="34"/>
      <c r="L22" s="35"/>
      <c r="M22" s="34"/>
      <c r="N22" s="35"/>
      <c r="O22" s="34"/>
      <c r="P22" s="35"/>
      <c r="Q22" s="34"/>
      <c r="R22" s="35"/>
      <c r="S22" s="34"/>
      <c r="T22" s="35"/>
      <c r="U22" s="34"/>
      <c r="V22" s="35"/>
      <c r="W22" s="34"/>
      <c r="X22" s="35"/>
      <c r="Y22" s="34"/>
      <c r="Z22" s="35"/>
      <c r="AA22" s="34"/>
      <c r="AB22" s="35"/>
      <c r="AC22" s="34"/>
      <c r="AD22" s="35"/>
      <c r="AE22" s="34"/>
      <c r="AF22" s="35"/>
      <c r="AG22" s="34"/>
      <c r="AH22" s="35"/>
      <c r="AI22" s="34"/>
      <c r="AJ22" s="35"/>
      <c r="AK22" s="34"/>
      <c r="AL22" s="35"/>
      <c r="AM22" s="34"/>
      <c r="AN22" s="35"/>
      <c r="AO22" s="117"/>
      <c r="AP22" s="35"/>
      <c r="AQ22" s="34"/>
      <c r="AR22" s="41"/>
      <c r="AS22" s="58"/>
      <c r="AT22" s="134"/>
      <c r="AU22" s="1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97"/>
      <c r="BH22" s="97"/>
      <c r="CA22" s="84" t="str">
        <f t="shared" ref="CA22:CA27" si="6">IF(B22&lt;&gt;(AQ22+ AR22 + AS22 + AT22),"* Total Ingresos debe ser igual que Tipo de Estrategia más Otros. ","")</f>
        <v/>
      </c>
      <c r="CG22" s="88" t="str">
        <f t="shared" ref="CG22:CG27" si="7">IF(B22&lt;&gt;(AQ22+ AR22 + AS22 + AT22),1,"")</f>
        <v/>
      </c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</row>
    <row r="23" spans="1:98" ht="14.45" customHeight="1" x14ac:dyDescent="0.2">
      <c r="A23" s="106" t="s">
        <v>45</v>
      </c>
      <c r="B23" s="113">
        <f t="shared" si="0"/>
        <v>0</v>
      </c>
      <c r="C23" s="121">
        <f t="shared" si="5"/>
        <v>0</v>
      </c>
      <c r="D23" s="109">
        <f t="shared" si="5"/>
        <v>0</v>
      </c>
      <c r="E23" s="11"/>
      <c r="F23" s="17"/>
      <c r="G23" s="11"/>
      <c r="H23" s="12"/>
      <c r="I23" s="11"/>
      <c r="J23" s="12"/>
      <c r="K23" s="11"/>
      <c r="L23" s="12"/>
      <c r="M23" s="11"/>
      <c r="N23" s="12"/>
      <c r="O23" s="11"/>
      <c r="P23" s="12"/>
      <c r="Q23" s="11"/>
      <c r="R23" s="12"/>
      <c r="S23" s="11"/>
      <c r="T23" s="12"/>
      <c r="U23" s="11"/>
      <c r="V23" s="12"/>
      <c r="W23" s="11"/>
      <c r="X23" s="12"/>
      <c r="Y23" s="11"/>
      <c r="Z23" s="12"/>
      <c r="AA23" s="11"/>
      <c r="AB23" s="12"/>
      <c r="AC23" s="11"/>
      <c r="AD23" s="12"/>
      <c r="AE23" s="11"/>
      <c r="AF23" s="12"/>
      <c r="AG23" s="11"/>
      <c r="AH23" s="12"/>
      <c r="AI23" s="11"/>
      <c r="AJ23" s="12"/>
      <c r="AK23" s="11"/>
      <c r="AL23" s="12"/>
      <c r="AM23" s="11"/>
      <c r="AN23" s="12"/>
      <c r="AO23" s="111"/>
      <c r="AP23" s="12"/>
      <c r="AQ23" s="11"/>
      <c r="AR23" s="14"/>
      <c r="AS23" s="17"/>
      <c r="AT23" s="135"/>
      <c r="AU23" s="1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97"/>
      <c r="BH23" s="97"/>
      <c r="CA23" s="84" t="str">
        <f t="shared" si="6"/>
        <v/>
      </c>
      <c r="CG23" s="88" t="str">
        <f t="shared" si="7"/>
        <v/>
      </c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</row>
    <row r="24" spans="1:98" ht="14.45" customHeight="1" x14ac:dyDescent="0.2">
      <c r="A24" s="136" t="s">
        <v>46</v>
      </c>
      <c r="B24" s="116">
        <f t="shared" si="0"/>
        <v>0</v>
      </c>
      <c r="C24" s="137">
        <f t="shared" si="5"/>
        <v>0</v>
      </c>
      <c r="D24" s="122">
        <f t="shared" si="5"/>
        <v>0</v>
      </c>
      <c r="E24" s="123"/>
      <c r="F24" s="119"/>
      <c r="G24" s="123"/>
      <c r="H24" s="138"/>
      <c r="I24" s="123"/>
      <c r="J24" s="138"/>
      <c r="K24" s="123"/>
      <c r="L24" s="138"/>
      <c r="M24" s="123"/>
      <c r="N24" s="138"/>
      <c r="O24" s="123"/>
      <c r="P24" s="138"/>
      <c r="Q24" s="123"/>
      <c r="R24" s="138"/>
      <c r="S24" s="123"/>
      <c r="T24" s="138"/>
      <c r="U24" s="123"/>
      <c r="V24" s="138"/>
      <c r="W24" s="123"/>
      <c r="X24" s="138"/>
      <c r="Y24" s="123"/>
      <c r="Z24" s="138"/>
      <c r="AA24" s="123"/>
      <c r="AB24" s="138"/>
      <c r="AC24" s="123"/>
      <c r="AD24" s="138"/>
      <c r="AE24" s="123"/>
      <c r="AF24" s="138"/>
      <c r="AG24" s="123"/>
      <c r="AH24" s="138"/>
      <c r="AI24" s="123"/>
      <c r="AJ24" s="138"/>
      <c r="AK24" s="123"/>
      <c r="AL24" s="138"/>
      <c r="AM24" s="123"/>
      <c r="AN24" s="138"/>
      <c r="AO24" s="139"/>
      <c r="AP24" s="138"/>
      <c r="AQ24" s="123"/>
      <c r="AR24" s="140"/>
      <c r="AS24" s="119"/>
      <c r="AT24" s="141"/>
      <c r="AU24" s="1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97"/>
      <c r="BH24" s="97"/>
      <c r="CA24" s="84" t="str">
        <f t="shared" si="6"/>
        <v/>
      </c>
      <c r="CG24" s="88" t="str">
        <f t="shared" si="7"/>
        <v/>
      </c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</row>
    <row r="25" spans="1:98" ht="14.45" customHeight="1" x14ac:dyDescent="0.2">
      <c r="A25" s="142" t="s">
        <v>47</v>
      </c>
      <c r="B25" s="113">
        <f t="shared" si="0"/>
        <v>0</v>
      </c>
      <c r="C25" s="121">
        <f t="shared" si="5"/>
        <v>0</v>
      </c>
      <c r="D25" s="109">
        <f t="shared" si="5"/>
        <v>0</v>
      </c>
      <c r="E25" s="11"/>
      <c r="F25" s="17"/>
      <c r="G25" s="11"/>
      <c r="H25" s="12"/>
      <c r="I25" s="11"/>
      <c r="J25" s="12"/>
      <c r="K25" s="11"/>
      <c r="L25" s="12"/>
      <c r="M25" s="11"/>
      <c r="N25" s="12"/>
      <c r="O25" s="11"/>
      <c r="P25" s="12"/>
      <c r="Q25" s="11"/>
      <c r="R25" s="12"/>
      <c r="S25" s="11"/>
      <c r="T25" s="12"/>
      <c r="U25" s="11"/>
      <c r="V25" s="12"/>
      <c r="W25" s="11"/>
      <c r="X25" s="12"/>
      <c r="Y25" s="11"/>
      <c r="Z25" s="12"/>
      <c r="AA25" s="11"/>
      <c r="AB25" s="12"/>
      <c r="AC25" s="11"/>
      <c r="AD25" s="12"/>
      <c r="AE25" s="11"/>
      <c r="AF25" s="12"/>
      <c r="AG25" s="11"/>
      <c r="AH25" s="12"/>
      <c r="AI25" s="11"/>
      <c r="AJ25" s="12"/>
      <c r="AK25" s="11"/>
      <c r="AL25" s="12"/>
      <c r="AM25" s="11"/>
      <c r="AN25" s="12"/>
      <c r="AO25" s="111"/>
      <c r="AP25" s="12"/>
      <c r="AQ25" s="11"/>
      <c r="AR25" s="14"/>
      <c r="AS25" s="17"/>
      <c r="AT25" s="135"/>
      <c r="AU25" s="1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97"/>
      <c r="BH25" s="97"/>
      <c r="CA25" s="84" t="str">
        <f t="shared" si="6"/>
        <v/>
      </c>
      <c r="CG25" s="88" t="str">
        <f t="shared" si="7"/>
        <v/>
      </c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</row>
    <row r="26" spans="1:98" ht="14.45" customHeight="1" x14ac:dyDescent="0.2">
      <c r="A26" s="143" t="s">
        <v>48</v>
      </c>
      <c r="B26" s="113">
        <f t="shared" si="0"/>
        <v>0</v>
      </c>
      <c r="C26" s="121">
        <f t="shared" si="5"/>
        <v>0</v>
      </c>
      <c r="D26" s="109">
        <f t="shared" si="5"/>
        <v>0</v>
      </c>
      <c r="E26" s="11"/>
      <c r="F26" s="17"/>
      <c r="G26" s="11"/>
      <c r="H26" s="12"/>
      <c r="I26" s="11"/>
      <c r="J26" s="12"/>
      <c r="K26" s="11"/>
      <c r="L26" s="12"/>
      <c r="M26" s="11"/>
      <c r="N26" s="12"/>
      <c r="O26" s="11"/>
      <c r="P26" s="12"/>
      <c r="Q26" s="11"/>
      <c r="R26" s="12"/>
      <c r="S26" s="11"/>
      <c r="T26" s="12"/>
      <c r="U26" s="11"/>
      <c r="V26" s="12"/>
      <c r="W26" s="11"/>
      <c r="X26" s="12"/>
      <c r="Y26" s="11"/>
      <c r="Z26" s="12"/>
      <c r="AA26" s="11"/>
      <c r="AB26" s="12"/>
      <c r="AC26" s="11"/>
      <c r="AD26" s="12"/>
      <c r="AE26" s="11"/>
      <c r="AF26" s="12"/>
      <c r="AG26" s="11"/>
      <c r="AH26" s="12"/>
      <c r="AI26" s="11"/>
      <c r="AJ26" s="12"/>
      <c r="AK26" s="11"/>
      <c r="AL26" s="12"/>
      <c r="AM26" s="11"/>
      <c r="AN26" s="12"/>
      <c r="AO26" s="111"/>
      <c r="AP26" s="12"/>
      <c r="AQ26" s="11"/>
      <c r="AR26" s="14"/>
      <c r="AS26" s="17"/>
      <c r="AT26" s="135"/>
      <c r="AU26" s="1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97"/>
      <c r="BH26" s="97"/>
      <c r="CA26" s="84" t="str">
        <f t="shared" si="6"/>
        <v/>
      </c>
      <c r="CG26" s="88" t="str">
        <f t="shared" si="7"/>
        <v/>
      </c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</row>
    <row r="27" spans="1:98" ht="14.45" customHeight="1" x14ac:dyDescent="0.2">
      <c r="A27" s="144" t="s">
        <v>49</v>
      </c>
      <c r="B27" s="124">
        <f t="shared" si="0"/>
        <v>0</v>
      </c>
      <c r="C27" s="131">
        <f t="shared" si="5"/>
        <v>0</v>
      </c>
      <c r="D27" s="145">
        <f t="shared" si="5"/>
        <v>0</v>
      </c>
      <c r="E27" s="38"/>
      <c r="F27" s="39"/>
      <c r="G27" s="38"/>
      <c r="H27" s="22"/>
      <c r="I27" s="38"/>
      <c r="J27" s="22"/>
      <c r="K27" s="38"/>
      <c r="L27" s="22"/>
      <c r="M27" s="38"/>
      <c r="N27" s="22"/>
      <c r="O27" s="38"/>
      <c r="P27" s="22"/>
      <c r="Q27" s="38"/>
      <c r="R27" s="22"/>
      <c r="S27" s="38"/>
      <c r="T27" s="22"/>
      <c r="U27" s="38"/>
      <c r="V27" s="22"/>
      <c r="W27" s="38"/>
      <c r="X27" s="22"/>
      <c r="Y27" s="38"/>
      <c r="Z27" s="22"/>
      <c r="AA27" s="38"/>
      <c r="AB27" s="22"/>
      <c r="AC27" s="38"/>
      <c r="AD27" s="22"/>
      <c r="AE27" s="38"/>
      <c r="AF27" s="22"/>
      <c r="AG27" s="38"/>
      <c r="AH27" s="22"/>
      <c r="AI27" s="38"/>
      <c r="AJ27" s="22"/>
      <c r="AK27" s="38"/>
      <c r="AL27" s="22"/>
      <c r="AM27" s="38"/>
      <c r="AN27" s="22"/>
      <c r="AO27" s="129"/>
      <c r="AP27" s="22"/>
      <c r="AQ27" s="38"/>
      <c r="AR27" s="54"/>
      <c r="AS27" s="39"/>
      <c r="AT27" s="22"/>
      <c r="AU27" s="1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97"/>
      <c r="BH27" s="97"/>
      <c r="CA27" s="84" t="str">
        <f t="shared" si="6"/>
        <v/>
      </c>
      <c r="CG27" s="88" t="str">
        <f t="shared" si="7"/>
        <v/>
      </c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</row>
    <row r="28" spans="1:98" ht="31.9" customHeight="1" x14ac:dyDescent="0.2">
      <c r="A28" s="146" t="s">
        <v>50</v>
      </c>
      <c r="B28" s="147"/>
      <c r="C28" s="148"/>
      <c r="D28" s="147"/>
      <c r="E28" s="147"/>
      <c r="F28" s="148"/>
      <c r="G28" s="148"/>
      <c r="H28" s="148"/>
      <c r="I28" s="148"/>
      <c r="J28" s="96"/>
      <c r="K28" s="96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</row>
    <row r="29" spans="1:98" ht="28.9" customHeight="1" x14ac:dyDescent="0.2">
      <c r="A29" s="150" t="s">
        <v>51</v>
      </c>
      <c r="B29" s="483" t="s">
        <v>52</v>
      </c>
      <c r="C29" s="484"/>
      <c r="D29" s="25" t="s">
        <v>1</v>
      </c>
      <c r="E29" s="151" t="s">
        <v>31</v>
      </c>
      <c r="F29" s="152" t="s">
        <v>53</v>
      </c>
      <c r="G29" s="152" t="s">
        <v>33</v>
      </c>
      <c r="H29" s="48" t="s">
        <v>20</v>
      </c>
      <c r="I29" s="5" t="s">
        <v>54</v>
      </c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</row>
    <row r="30" spans="1:98" ht="15.6" customHeight="1" x14ac:dyDescent="0.2">
      <c r="A30" s="505" t="s">
        <v>55</v>
      </c>
      <c r="B30" s="506"/>
      <c r="C30" s="507"/>
      <c r="D30" s="153">
        <f t="shared" ref="D30:D50" si="8">SUM(E30:H30)</f>
        <v>0</v>
      </c>
      <c r="E30" s="154"/>
      <c r="F30" s="155"/>
      <c r="G30" s="155"/>
      <c r="H30" s="156"/>
      <c r="I30" s="157"/>
      <c r="J30" s="1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CA30" s="84" t="str">
        <f>IF(E30&lt;MAX(E31:E49),"* EN RBC existen patologías que son mayores a los Ingresos-personas. ","")</f>
        <v/>
      </c>
      <c r="CB30" s="84" t="str">
        <f>IF(F30&lt;MAX(F31:F49),"* EN RI existen patologías que son mayores a los Ingresos-personas. ","")</f>
        <v/>
      </c>
      <c r="CC30" s="84" t="str">
        <f>IF(G30&lt;MAX(G31:G49),"* EN RR existen patologías que son mayores a los Ingresos-personas. ","")</f>
        <v/>
      </c>
      <c r="CD30" s="84" t="str">
        <f>IF(H30&lt;MAX(H31:H49),"* EN Otros existen patologías que son mayores a los Ingresos-personas. ","")</f>
        <v/>
      </c>
      <c r="CG30" s="88" t="str">
        <f>IF(E30&lt;MAX(E31:E49),1,"")</f>
        <v/>
      </c>
      <c r="CH30" s="88" t="str">
        <f>IF(F30&lt;MAX(F31:F49),1,"")</f>
        <v/>
      </c>
      <c r="CI30" s="88" t="str">
        <f>IF(G30&lt;MAX(G31:G49),1,"")</f>
        <v/>
      </c>
      <c r="CJ30" s="88" t="str">
        <f>IF(H30&lt;MAX(H31:H49),1,"")</f>
        <v/>
      </c>
      <c r="CK30" s="88"/>
      <c r="CL30" s="88"/>
      <c r="CM30" s="88"/>
      <c r="CN30" s="88"/>
      <c r="CO30" s="88"/>
      <c r="CP30" s="88"/>
      <c r="CQ30" s="88"/>
      <c r="CR30" s="88"/>
      <c r="CS30" s="88"/>
      <c r="CT30" s="88"/>
    </row>
    <row r="31" spans="1:98" ht="15.6" customHeight="1" x14ac:dyDescent="0.2">
      <c r="A31" s="487" t="s">
        <v>56</v>
      </c>
      <c r="B31" s="485" t="s">
        <v>57</v>
      </c>
      <c r="C31" s="486"/>
      <c r="D31" s="158">
        <f t="shared" si="8"/>
        <v>0</v>
      </c>
      <c r="E31" s="159"/>
      <c r="F31" s="160"/>
      <c r="G31" s="160"/>
      <c r="H31" s="161"/>
      <c r="I31" s="162"/>
      <c r="J31" s="24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CA31" s="84" t="str">
        <f>IF(D30&lt;&gt;B13,"* EL NÚMERO DE INGRESOS NO DEBE SER DISTINTO AL TOTAL DE INGRESOS DE LA SECCION A.1. ","")</f>
        <v/>
      </c>
      <c r="CG31" s="88" t="str">
        <f>IF(D30&lt;&gt;B13,1,"")</f>
        <v/>
      </c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</row>
    <row r="32" spans="1:98" ht="15.6" customHeight="1" x14ac:dyDescent="0.2">
      <c r="A32" s="488"/>
      <c r="B32" s="489" t="s">
        <v>58</v>
      </c>
      <c r="C32" s="490"/>
      <c r="D32" s="163">
        <f t="shared" si="8"/>
        <v>0</v>
      </c>
      <c r="E32" s="159"/>
      <c r="F32" s="160"/>
      <c r="G32" s="160"/>
      <c r="H32" s="161"/>
      <c r="I32" s="162"/>
      <c r="J32" s="24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</row>
    <row r="33" spans="1:98" ht="15.6" customHeight="1" x14ac:dyDescent="0.2">
      <c r="A33" s="488"/>
      <c r="B33" s="499" t="s">
        <v>59</v>
      </c>
      <c r="C33" s="500"/>
      <c r="D33" s="163">
        <f t="shared" si="8"/>
        <v>0</v>
      </c>
      <c r="E33" s="159"/>
      <c r="F33" s="160"/>
      <c r="G33" s="160"/>
      <c r="H33" s="161"/>
      <c r="I33" s="162"/>
      <c r="J33" s="24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</row>
    <row r="34" spans="1:98" ht="15.6" customHeight="1" x14ac:dyDescent="0.2">
      <c r="A34" s="488"/>
      <c r="B34" s="489" t="s">
        <v>60</v>
      </c>
      <c r="C34" s="490"/>
      <c r="D34" s="163">
        <f t="shared" si="8"/>
        <v>0</v>
      </c>
      <c r="E34" s="159"/>
      <c r="F34" s="160"/>
      <c r="G34" s="160"/>
      <c r="H34" s="161"/>
      <c r="I34" s="162"/>
      <c r="J34" s="24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</row>
    <row r="35" spans="1:98" ht="15.6" customHeight="1" x14ac:dyDescent="0.2">
      <c r="A35" s="488"/>
      <c r="B35" s="489" t="s">
        <v>61</v>
      </c>
      <c r="C35" s="490"/>
      <c r="D35" s="163">
        <f t="shared" si="8"/>
        <v>0</v>
      </c>
      <c r="E35" s="159"/>
      <c r="F35" s="160"/>
      <c r="G35" s="160"/>
      <c r="H35" s="161"/>
      <c r="I35" s="162"/>
      <c r="J35" s="24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</row>
    <row r="36" spans="1:98" ht="15.6" customHeight="1" x14ac:dyDescent="0.2">
      <c r="A36" s="488"/>
      <c r="B36" s="489" t="s">
        <v>62</v>
      </c>
      <c r="C36" s="490"/>
      <c r="D36" s="163">
        <f t="shared" si="8"/>
        <v>0</v>
      </c>
      <c r="E36" s="159"/>
      <c r="F36" s="160"/>
      <c r="G36" s="160"/>
      <c r="H36" s="161"/>
      <c r="I36" s="162"/>
      <c r="J36" s="2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</row>
    <row r="37" spans="1:98" ht="15.6" customHeight="1" x14ac:dyDescent="0.2">
      <c r="A37" s="488"/>
      <c r="B37" s="489" t="s">
        <v>63</v>
      </c>
      <c r="C37" s="490"/>
      <c r="D37" s="163">
        <f t="shared" si="8"/>
        <v>0</v>
      </c>
      <c r="E37" s="159"/>
      <c r="F37" s="160"/>
      <c r="G37" s="160"/>
      <c r="H37" s="161"/>
      <c r="I37" s="162"/>
      <c r="J37" s="2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</row>
    <row r="38" spans="1:98" ht="15.6" customHeight="1" x14ac:dyDescent="0.2">
      <c r="A38" s="488"/>
      <c r="B38" s="489" t="s">
        <v>64</v>
      </c>
      <c r="C38" s="490"/>
      <c r="D38" s="163">
        <f t="shared" si="8"/>
        <v>0</v>
      </c>
      <c r="E38" s="159"/>
      <c r="F38" s="160"/>
      <c r="G38" s="160"/>
      <c r="H38" s="161"/>
      <c r="I38" s="162"/>
      <c r="J38" s="2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</row>
    <row r="39" spans="1:98" ht="26.45" customHeight="1" x14ac:dyDescent="0.2">
      <c r="A39" s="488"/>
      <c r="B39" s="489" t="s">
        <v>65</v>
      </c>
      <c r="C39" s="490"/>
      <c r="D39" s="163">
        <f t="shared" si="8"/>
        <v>0</v>
      </c>
      <c r="E39" s="159"/>
      <c r="F39" s="160"/>
      <c r="G39" s="160"/>
      <c r="H39" s="161"/>
      <c r="I39" s="162"/>
      <c r="J39" s="2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</row>
    <row r="40" spans="1:98" ht="26.45" customHeight="1" x14ac:dyDescent="0.2">
      <c r="A40" s="488"/>
      <c r="B40" s="489" t="s">
        <v>66</v>
      </c>
      <c r="C40" s="490"/>
      <c r="D40" s="163">
        <f t="shared" si="8"/>
        <v>0</v>
      </c>
      <c r="E40" s="159"/>
      <c r="F40" s="160"/>
      <c r="G40" s="160"/>
      <c r="H40" s="161"/>
      <c r="I40" s="162"/>
      <c r="J40" s="2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</row>
    <row r="41" spans="1:98" ht="26.45" customHeight="1" x14ac:dyDescent="0.2">
      <c r="A41" s="488"/>
      <c r="B41" s="489" t="s">
        <v>67</v>
      </c>
      <c r="C41" s="490"/>
      <c r="D41" s="163">
        <f t="shared" si="8"/>
        <v>0</v>
      </c>
      <c r="E41" s="159"/>
      <c r="F41" s="160"/>
      <c r="G41" s="160"/>
      <c r="H41" s="161"/>
      <c r="I41" s="162"/>
      <c r="J41" s="2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</row>
    <row r="42" spans="1:98" ht="15.6" customHeight="1" x14ac:dyDescent="0.2">
      <c r="A42" s="488"/>
      <c r="B42" s="489" t="s">
        <v>68</v>
      </c>
      <c r="C42" s="490"/>
      <c r="D42" s="163">
        <f t="shared" si="8"/>
        <v>0</v>
      </c>
      <c r="E42" s="159"/>
      <c r="F42" s="160"/>
      <c r="G42" s="160"/>
      <c r="H42" s="161"/>
      <c r="I42" s="162"/>
      <c r="J42" s="2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</row>
    <row r="43" spans="1:98" ht="15.6" customHeight="1" x14ac:dyDescent="0.2">
      <c r="A43" s="493"/>
      <c r="B43" s="501" t="s">
        <v>4</v>
      </c>
      <c r="C43" s="502"/>
      <c r="D43" s="163">
        <f t="shared" si="8"/>
        <v>0</v>
      </c>
      <c r="E43" s="164"/>
      <c r="F43" s="165"/>
      <c r="G43" s="165"/>
      <c r="H43" s="166"/>
      <c r="I43" s="167"/>
      <c r="J43" s="2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</row>
    <row r="44" spans="1:98" ht="15.6" customHeight="1" x14ac:dyDescent="0.2">
      <c r="A44" s="487" t="s">
        <v>69</v>
      </c>
      <c r="B44" s="485" t="s">
        <v>70</v>
      </c>
      <c r="C44" s="486"/>
      <c r="D44" s="158">
        <f t="shared" si="8"/>
        <v>0</v>
      </c>
      <c r="E44" s="168"/>
      <c r="F44" s="169"/>
      <c r="G44" s="169"/>
      <c r="H44" s="170"/>
      <c r="I44" s="171"/>
      <c r="J44" s="2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</row>
    <row r="45" spans="1:98" ht="15.6" customHeight="1" x14ac:dyDescent="0.2">
      <c r="A45" s="488"/>
      <c r="B45" s="489" t="s">
        <v>71</v>
      </c>
      <c r="C45" s="490"/>
      <c r="D45" s="163">
        <f t="shared" si="8"/>
        <v>0</v>
      </c>
      <c r="E45" s="159"/>
      <c r="F45" s="160"/>
      <c r="G45" s="160"/>
      <c r="H45" s="161"/>
      <c r="I45" s="162"/>
      <c r="J45" s="2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</row>
    <row r="46" spans="1:98" ht="15.6" customHeight="1" x14ac:dyDescent="0.2">
      <c r="A46" s="488"/>
      <c r="B46" s="491" t="s">
        <v>4</v>
      </c>
      <c r="C46" s="492"/>
      <c r="D46" s="172">
        <f t="shared" si="8"/>
        <v>0</v>
      </c>
      <c r="E46" s="159"/>
      <c r="F46" s="160"/>
      <c r="G46" s="160"/>
      <c r="H46" s="161"/>
      <c r="I46" s="162"/>
      <c r="J46" s="2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</row>
    <row r="47" spans="1:98" ht="15.6" customHeight="1" x14ac:dyDescent="0.2">
      <c r="A47" s="487" t="s">
        <v>72</v>
      </c>
      <c r="B47" s="485" t="s">
        <v>70</v>
      </c>
      <c r="C47" s="486"/>
      <c r="D47" s="158">
        <f t="shared" si="8"/>
        <v>0</v>
      </c>
      <c r="E47" s="168"/>
      <c r="F47" s="169"/>
      <c r="G47" s="169"/>
      <c r="H47" s="170"/>
      <c r="I47" s="171"/>
      <c r="J47" s="2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</row>
    <row r="48" spans="1:98" ht="15.6" customHeight="1" x14ac:dyDescent="0.2">
      <c r="A48" s="488"/>
      <c r="B48" s="489" t="s">
        <v>71</v>
      </c>
      <c r="C48" s="490"/>
      <c r="D48" s="163">
        <f t="shared" si="8"/>
        <v>0</v>
      </c>
      <c r="E48" s="159"/>
      <c r="F48" s="160"/>
      <c r="G48" s="160"/>
      <c r="H48" s="161"/>
      <c r="I48" s="162"/>
      <c r="J48" s="2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</row>
    <row r="49" spans="1:98" ht="15.6" customHeight="1" x14ac:dyDescent="0.2">
      <c r="A49" s="493"/>
      <c r="B49" s="501" t="s">
        <v>4</v>
      </c>
      <c r="C49" s="502"/>
      <c r="D49" s="172">
        <f t="shared" si="8"/>
        <v>0</v>
      </c>
      <c r="E49" s="173"/>
      <c r="F49" s="174"/>
      <c r="G49" s="174"/>
      <c r="H49" s="175"/>
      <c r="I49" s="176"/>
      <c r="J49" s="2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</row>
    <row r="50" spans="1:98" ht="15.6" customHeight="1" x14ac:dyDescent="0.2">
      <c r="A50" s="52" t="s">
        <v>73</v>
      </c>
      <c r="B50" s="503" t="s">
        <v>74</v>
      </c>
      <c r="C50" s="504"/>
      <c r="D50" s="177">
        <f t="shared" si="8"/>
        <v>0</v>
      </c>
      <c r="E50" s="178"/>
      <c r="F50" s="179"/>
      <c r="G50" s="179"/>
      <c r="H50" s="180"/>
      <c r="I50" s="181"/>
      <c r="J50" s="2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</row>
    <row r="51" spans="1:98" ht="31.9" customHeight="1" x14ac:dyDescent="0.2">
      <c r="A51" s="182" t="s">
        <v>75</v>
      </c>
      <c r="B51" s="183"/>
      <c r="C51" s="183"/>
      <c r="D51" s="183"/>
      <c r="E51" s="183"/>
      <c r="F51" s="183"/>
      <c r="G51" s="183"/>
      <c r="H51" s="184"/>
      <c r="I51" s="184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</row>
    <row r="52" spans="1:98" x14ac:dyDescent="0.2">
      <c r="A52" s="487" t="s">
        <v>76</v>
      </c>
      <c r="B52" s="495" t="s">
        <v>77</v>
      </c>
      <c r="C52" s="496"/>
      <c r="D52" s="496"/>
      <c r="E52" s="514" t="s">
        <v>78</v>
      </c>
      <c r="F52" s="515"/>
      <c r="G52" s="515"/>
      <c r="H52" s="515"/>
      <c r="I52" s="515"/>
      <c r="J52" s="515"/>
      <c r="K52" s="515"/>
      <c r="L52" s="515"/>
      <c r="M52" s="515"/>
      <c r="N52" s="515"/>
      <c r="O52" s="515"/>
      <c r="P52" s="515"/>
      <c r="Q52" s="515"/>
      <c r="R52" s="515"/>
      <c r="S52" s="515"/>
      <c r="T52" s="515"/>
      <c r="U52" s="515"/>
      <c r="V52" s="515"/>
      <c r="W52" s="515"/>
      <c r="X52" s="515"/>
      <c r="Y52" s="515"/>
      <c r="Z52" s="515"/>
      <c r="AA52" s="515"/>
      <c r="AB52" s="515"/>
      <c r="AC52" s="515"/>
      <c r="AD52" s="515"/>
      <c r="AE52" s="515"/>
      <c r="AF52" s="515"/>
      <c r="AG52" s="515"/>
      <c r="AH52" s="515"/>
      <c r="AI52" s="515"/>
      <c r="AJ52" s="515"/>
      <c r="AK52" s="515"/>
      <c r="AL52" s="515"/>
      <c r="AM52" s="515"/>
      <c r="AN52" s="515"/>
      <c r="AO52" s="515"/>
      <c r="AP52" s="516"/>
      <c r="AQ52" s="471" t="s">
        <v>79</v>
      </c>
      <c r="AR52" s="480" t="s">
        <v>19</v>
      </c>
      <c r="AS52" s="481"/>
      <c r="AT52" s="482"/>
      <c r="AU52" s="476" t="s">
        <v>20</v>
      </c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7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</row>
    <row r="53" spans="1:98" x14ac:dyDescent="0.2">
      <c r="A53" s="488"/>
      <c r="B53" s="497"/>
      <c r="C53" s="498"/>
      <c r="D53" s="498"/>
      <c r="E53" s="483" t="s">
        <v>21</v>
      </c>
      <c r="F53" s="484"/>
      <c r="G53" s="483" t="s">
        <v>22</v>
      </c>
      <c r="H53" s="484"/>
      <c r="I53" s="483" t="s">
        <v>23</v>
      </c>
      <c r="J53" s="484"/>
      <c r="K53" s="483" t="s">
        <v>24</v>
      </c>
      <c r="L53" s="484"/>
      <c r="M53" s="483" t="s">
        <v>25</v>
      </c>
      <c r="N53" s="484"/>
      <c r="O53" s="483" t="s">
        <v>26</v>
      </c>
      <c r="P53" s="484"/>
      <c r="Q53" s="483" t="s">
        <v>27</v>
      </c>
      <c r="R53" s="484"/>
      <c r="S53" s="483" t="s">
        <v>28</v>
      </c>
      <c r="T53" s="484"/>
      <c r="U53" s="483" t="s">
        <v>29</v>
      </c>
      <c r="V53" s="484"/>
      <c r="W53" s="483" t="s">
        <v>5</v>
      </c>
      <c r="X53" s="484"/>
      <c r="Y53" s="483" t="s">
        <v>6</v>
      </c>
      <c r="Z53" s="484"/>
      <c r="AA53" s="483" t="s">
        <v>30</v>
      </c>
      <c r="AB53" s="518"/>
      <c r="AC53" s="483" t="s">
        <v>7</v>
      </c>
      <c r="AD53" s="484"/>
      <c r="AE53" s="483" t="s">
        <v>8</v>
      </c>
      <c r="AF53" s="484"/>
      <c r="AG53" s="483" t="s">
        <v>9</v>
      </c>
      <c r="AH53" s="484"/>
      <c r="AI53" s="483" t="s">
        <v>10</v>
      </c>
      <c r="AJ53" s="484"/>
      <c r="AK53" s="483" t="s">
        <v>11</v>
      </c>
      <c r="AL53" s="484"/>
      <c r="AM53" s="483" t="s">
        <v>12</v>
      </c>
      <c r="AN53" s="484"/>
      <c r="AO53" s="481" t="s">
        <v>13</v>
      </c>
      <c r="AP53" s="482"/>
      <c r="AQ53" s="472"/>
      <c r="AR53" s="508" t="s">
        <v>31</v>
      </c>
      <c r="AS53" s="510" t="s">
        <v>32</v>
      </c>
      <c r="AT53" s="519" t="s">
        <v>33</v>
      </c>
      <c r="AU53" s="479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7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</row>
    <row r="54" spans="1:98" ht="29.25" customHeight="1" x14ac:dyDescent="0.2">
      <c r="A54" s="494"/>
      <c r="B54" s="185" t="s">
        <v>34</v>
      </c>
      <c r="C54" s="186" t="s">
        <v>2</v>
      </c>
      <c r="D54" s="187" t="s">
        <v>3</v>
      </c>
      <c r="E54" s="37" t="s">
        <v>2</v>
      </c>
      <c r="F54" s="40" t="s">
        <v>3</v>
      </c>
      <c r="G54" s="37" t="s">
        <v>2</v>
      </c>
      <c r="H54" s="40" t="s">
        <v>3</v>
      </c>
      <c r="I54" s="37" t="s">
        <v>2</v>
      </c>
      <c r="J54" s="40" t="s">
        <v>3</v>
      </c>
      <c r="K54" s="37" t="s">
        <v>2</v>
      </c>
      <c r="L54" s="40" t="s">
        <v>3</v>
      </c>
      <c r="M54" s="70" t="s">
        <v>2</v>
      </c>
      <c r="N54" s="33" t="s">
        <v>3</v>
      </c>
      <c r="O54" s="37" t="s">
        <v>2</v>
      </c>
      <c r="P54" s="40" t="s">
        <v>3</v>
      </c>
      <c r="Q54" s="70" t="s">
        <v>2</v>
      </c>
      <c r="R54" s="33" t="s">
        <v>3</v>
      </c>
      <c r="S54" s="70" t="s">
        <v>2</v>
      </c>
      <c r="T54" s="33" t="s">
        <v>3</v>
      </c>
      <c r="U54" s="37" t="s">
        <v>2</v>
      </c>
      <c r="V54" s="33" t="s">
        <v>3</v>
      </c>
      <c r="W54" s="37" t="s">
        <v>2</v>
      </c>
      <c r="X54" s="40" t="s">
        <v>3</v>
      </c>
      <c r="Y54" s="70" t="s">
        <v>2</v>
      </c>
      <c r="Z54" s="33" t="s">
        <v>3</v>
      </c>
      <c r="AA54" s="37" t="s">
        <v>2</v>
      </c>
      <c r="AB54" s="72" t="s">
        <v>3</v>
      </c>
      <c r="AC54" s="37" t="s">
        <v>2</v>
      </c>
      <c r="AD54" s="40" t="s">
        <v>3</v>
      </c>
      <c r="AE54" s="37" t="s">
        <v>2</v>
      </c>
      <c r="AF54" s="40" t="s">
        <v>3</v>
      </c>
      <c r="AG54" s="37" t="s">
        <v>2</v>
      </c>
      <c r="AH54" s="40" t="s">
        <v>3</v>
      </c>
      <c r="AI54" s="70" t="s">
        <v>2</v>
      </c>
      <c r="AJ54" s="33" t="s">
        <v>3</v>
      </c>
      <c r="AK54" s="37" t="s">
        <v>2</v>
      </c>
      <c r="AL54" s="40" t="s">
        <v>3</v>
      </c>
      <c r="AM54" s="70" t="s">
        <v>2</v>
      </c>
      <c r="AN54" s="33" t="s">
        <v>3</v>
      </c>
      <c r="AO54" s="46" t="s">
        <v>2</v>
      </c>
      <c r="AP54" s="33" t="s">
        <v>3</v>
      </c>
      <c r="AQ54" s="473"/>
      <c r="AR54" s="509"/>
      <c r="AS54" s="511"/>
      <c r="AT54" s="520"/>
      <c r="AU54" s="517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7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</row>
    <row r="55" spans="1:98" ht="15" customHeight="1" x14ac:dyDescent="0.2">
      <c r="A55" s="143" t="s">
        <v>80</v>
      </c>
      <c r="B55" s="188">
        <f>SUM(C55+D55)</f>
        <v>0</v>
      </c>
      <c r="C55" s="189">
        <f t="shared" ref="C55:D59" si="9">SUM(E55+G55+I55+K55+M55+O55+Q55+S55+U55+W55+Y55+AA55+AC55+AE55+AG55+AI55+AK55+AM55+AO55)</f>
        <v>0</v>
      </c>
      <c r="D55" s="190">
        <f t="shared" si="9"/>
        <v>0</v>
      </c>
      <c r="E55" s="6"/>
      <c r="F55" s="10"/>
      <c r="G55" s="6"/>
      <c r="H55" s="8"/>
      <c r="I55" s="6"/>
      <c r="J55" s="8"/>
      <c r="K55" s="6"/>
      <c r="L55" s="8"/>
      <c r="M55" s="6"/>
      <c r="N55" s="8"/>
      <c r="O55" s="6"/>
      <c r="P55" s="8"/>
      <c r="Q55" s="6"/>
      <c r="R55" s="8"/>
      <c r="S55" s="6"/>
      <c r="T55" s="8"/>
      <c r="U55" s="6"/>
      <c r="V55" s="8"/>
      <c r="W55" s="6"/>
      <c r="X55" s="8"/>
      <c r="Y55" s="105"/>
      <c r="Z55" s="8"/>
      <c r="AA55" s="105"/>
      <c r="AB55" s="56"/>
      <c r="AC55" s="105"/>
      <c r="AD55" s="8"/>
      <c r="AE55" s="105"/>
      <c r="AF55" s="8"/>
      <c r="AG55" s="105"/>
      <c r="AH55" s="8"/>
      <c r="AI55" s="105"/>
      <c r="AJ55" s="8"/>
      <c r="AK55" s="105"/>
      <c r="AL55" s="8"/>
      <c r="AM55" s="105"/>
      <c r="AN55" s="8"/>
      <c r="AO55" s="191"/>
      <c r="AP55" s="56"/>
      <c r="AQ55" s="192"/>
      <c r="AR55" s="193"/>
      <c r="AS55" s="194"/>
      <c r="AT55" s="195"/>
      <c r="AU55" s="196"/>
      <c r="AV55" s="1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97"/>
      <c r="BI55" s="97"/>
      <c r="CA55" s="84" t="str">
        <f>IF(B55=0,"",IF(AQ55="",IF(B55="","","* No olvide digitar la columna Beneficiarios. "),""))</f>
        <v/>
      </c>
      <c r="CB55" s="84" t="str">
        <f>IF(B55&lt;AQ55,"* El número de Beneficiarios NO DEBE ser mayor que el Total. ","")</f>
        <v/>
      </c>
      <c r="CC55" s="84" t="str">
        <f>IF(B55&lt;&gt;(AR55+ AS55 + AT55 + AU55),"* Total Ingresos debe ser igual que Tipo de Estrategia más Otros. ","")</f>
        <v/>
      </c>
      <c r="CG55" s="88">
        <f>IF(B55&lt;AQ55,1,0)</f>
        <v>0</v>
      </c>
      <c r="CH55" s="88" t="str">
        <f>IF(B55=0,"",IF(AQ55="",IF(B55="","",1),0))</f>
        <v/>
      </c>
      <c r="CI55" s="88" t="str">
        <f>IF(B55&lt;&gt;(AR55+ AS55 + AT55 + AU55),1,"")</f>
        <v/>
      </c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</row>
    <row r="56" spans="1:98" ht="15" customHeight="1" x14ac:dyDescent="0.2">
      <c r="A56" s="143" t="s">
        <v>81</v>
      </c>
      <c r="B56" s="197">
        <f>SUM(C56+D56)</f>
        <v>0</v>
      </c>
      <c r="C56" s="198">
        <f t="shared" si="9"/>
        <v>0</v>
      </c>
      <c r="D56" s="199">
        <f t="shared" si="9"/>
        <v>0</v>
      </c>
      <c r="E56" s="11"/>
      <c r="F56" s="17"/>
      <c r="G56" s="11"/>
      <c r="H56" s="12"/>
      <c r="I56" s="11"/>
      <c r="J56" s="12"/>
      <c r="K56" s="11"/>
      <c r="L56" s="12"/>
      <c r="M56" s="11"/>
      <c r="N56" s="12"/>
      <c r="O56" s="11"/>
      <c r="P56" s="12"/>
      <c r="Q56" s="11"/>
      <c r="R56" s="12"/>
      <c r="S56" s="11"/>
      <c r="T56" s="12"/>
      <c r="U56" s="11"/>
      <c r="V56" s="12"/>
      <c r="W56" s="11"/>
      <c r="X56" s="12"/>
      <c r="Y56" s="111"/>
      <c r="Z56" s="12"/>
      <c r="AA56" s="111"/>
      <c r="AB56" s="43"/>
      <c r="AC56" s="111"/>
      <c r="AD56" s="12"/>
      <c r="AE56" s="111"/>
      <c r="AF56" s="12"/>
      <c r="AG56" s="111"/>
      <c r="AH56" s="12"/>
      <c r="AI56" s="111"/>
      <c r="AJ56" s="12"/>
      <c r="AK56" s="111"/>
      <c r="AL56" s="12"/>
      <c r="AM56" s="111"/>
      <c r="AN56" s="12"/>
      <c r="AO56" s="200"/>
      <c r="AP56" s="43"/>
      <c r="AQ56" s="196"/>
      <c r="AR56" s="193"/>
      <c r="AS56" s="194"/>
      <c r="AT56" s="195"/>
      <c r="AU56" s="196"/>
      <c r="AV56" s="1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97"/>
      <c r="BI56" s="97"/>
      <c r="CA56" s="84" t="str">
        <f>IF(B56=0,"",IF(AQ56="",IF(B56="","","* No olvide digitar la columna Beneficiarios. "),""))</f>
        <v/>
      </c>
      <c r="CB56" s="84" t="str">
        <f>IF(B56&lt;AQ56,"* El número de Beneficiarios NO DEBE ser mayor que el Total. ","")</f>
        <v/>
      </c>
      <c r="CC56" s="84" t="str">
        <f>IF(B56&lt;&gt;(AR56+ AS56 + AT56 + AU56),"* Total Ingresos debe ser igual que Tipo de Estrategia más Otros. ","")</f>
        <v/>
      </c>
      <c r="CG56" s="88">
        <f>IF(B56&lt;AQ56,1,0)</f>
        <v>0</v>
      </c>
      <c r="CH56" s="88" t="str">
        <f>IF(B56=0,"",IF(AQ56="",IF(B56="","",1),0))</f>
        <v/>
      </c>
      <c r="CI56" s="88" t="str">
        <f>IF(B56&lt;&gt;(AR56+ AS56 + AT56 + AU56),1,"")</f>
        <v/>
      </c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</row>
    <row r="57" spans="1:98" ht="15" customHeight="1" x14ac:dyDescent="0.2">
      <c r="A57" s="143" t="s">
        <v>82</v>
      </c>
      <c r="B57" s="197">
        <f>SUM(C57+D57)</f>
        <v>0</v>
      </c>
      <c r="C57" s="198">
        <f t="shared" si="9"/>
        <v>0</v>
      </c>
      <c r="D57" s="199">
        <f t="shared" si="9"/>
        <v>0</v>
      </c>
      <c r="E57" s="11"/>
      <c r="F57" s="17"/>
      <c r="G57" s="11"/>
      <c r="H57" s="12"/>
      <c r="I57" s="11"/>
      <c r="J57" s="12"/>
      <c r="K57" s="11"/>
      <c r="L57" s="12"/>
      <c r="M57" s="11"/>
      <c r="N57" s="12"/>
      <c r="O57" s="11"/>
      <c r="P57" s="12"/>
      <c r="Q57" s="11"/>
      <c r="R57" s="12"/>
      <c r="S57" s="11"/>
      <c r="T57" s="12"/>
      <c r="U57" s="11"/>
      <c r="V57" s="12"/>
      <c r="W57" s="11"/>
      <c r="X57" s="12"/>
      <c r="Y57" s="111"/>
      <c r="Z57" s="12"/>
      <c r="AA57" s="111"/>
      <c r="AB57" s="43"/>
      <c r="AC57" s="111"/>
      <c r="AD57" s="12"/>
      <c r="AE57" s="111"/>
      <c r="AF57" s="12"/>
      <c r="AG57" s="111"/>
      <c r="AH57" s="12"/>
      <c r="AI57" s="111"/>
      <c r="AJ57" s="12"/>
      <c r="AK57" s="111"/>
      <c r="AL57" s="12"/>
      <c r="AM57" s="111"/>
      <c r="AN57" s="12"/>
      <c r="AO57" s="200"/>
      <c r="AP57" s="43"/>
      <c r="AQ57" s="196"/>
      <c r="AR57" s="193"/>
      <c r="AS57" s="194"/>
      <c r="AT57" s="195"/>
      <c r="AU57" s="196"/>
      <c r="AV57" s="1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97"/>
      <c r="BI57" s="97"/>
      <c r="CA57" s="84" t="str">
        <f>IF(B57=0,"",IF(AQ57="",IF(B57="","","* No olvide digitar la columna Beneficiarios. "),""))</f>
        <v/>
      </c>
      <c r="CB57" s="84" t="str">
        <f>IF(B57&lt;AQ57,"* El número de Beneficiarios NO DEBE ser mayor que el Total. ","")</f>
        <v/>
      </c>
      <c r="CC57" s="84" t="str">
        <f>IF(B57&lt;&gt;(AR57+ AS57 + AT57 + AU57),"* Total Ingresos debe ser igual que Tipo de Estrategia más Otros. ","")</f>
        <v/>
      </c>
      <c r="CG57" s="88">
        <f>IF(B57&lt;AQ57,1,0)</f>
        <v>0</v>
      </c>
      <c r="CH57" s="88" t="str">
        <f>IF(B57=0,"",IF(AQ57="",IF(B57="","",1),0))</f>
        <v/>
      </c>
      <c r="CI57" s="88" t="str">
        <f>IF(B57&lt;&gt;(AR57+ AS57 + AT57 + AU57),1,"")</f>
        <v/>
      </c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</row>
    <row r="58" spans="1:98" ht="15" customHeight="1" x14ac:dyDescent="0.2">
      <c r="A58" s="143" t="s">
        <v>83</v>
      </c>
      <c r="B58" s="197">
        <f>SUM(C58+D58)</f>
        <v>0</v>
      </c>
      <c r="C58" s="198">
        <f t="shared" si="9"/>
        <v>0</v>
      </c>
      <c r="D58" s="199">
        <f t="shared" si="9"/>
        <v>0</v>
      </c>
      <c r="E58" s="11"/>
      <c r="F58" s="17"/>
      <c r="G58" s="11"/>
      <c r="H58" s="12"/>
      <c r="I58" s="11"/>
      <c r="J58" s="12"/>
      <c r="K58" s="11"/>
      <c r="L58" s="12"/>
      <c r="M58" s="11"/>
      <c r="N58" s="12"/>
      <c r="O58" s="11"/>
      <c r="P58" s="12"/>
      <c r="Q58" s="11"/>
      <c r="R58" s="12"/>
      <c r="S58" s="11"/>
      <c r="T58" s="12"/>
      <c r="U58" s="11"/>
      <c r="V58" s="12"/>
      <c r="W58" s="11"/>
      <c r="X58" s="12"/>
      <c r="Y58" s="111"/>
      <c r="Z58" s="12"/>
      <c r="AA58" s="111"/>
      <c r="AB58" s="43"/>
      <c r="AC58" s="111"/>
      <c r="AD58" s="12"/>
      <c r="AE58" s="111"/>
      <c r="AF58" s="12"/>
      <c r="AG58" s="111"/>
      <c r="AH58" s="12"/>
      <c r="AI58" s="111"/>
      <c r="AJ58" s="12"/>
      <c r="AK58" s="111"/>
      <c r="AL58" s="12"/>
      <c r="AM58" s="111"/>
      <c r="AN58" s="12"/>
      <c r="AO58" s="200"/>
      <c r="AP58" s="43"/>
      <c r="AQ58" s="196"/>
      <c r="AR58" s="193"/>
      <c r="AS58" s="194"/>
      <c r="AT58" s="195"/>
      <c r="AU58" s="196"/>
      <c r="AV58" s="1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97"/>
      <c r="BI58" s="97"/>
      <c r="CA58" s="84" t="str">
        <f>IF(B58=0,"",IF(AQ58="",IF(B58="","","* No olvide digitar la columna Beneficiarios. "),""))</f>
        <v/>
      </c>
      <c r="CB58" s="84" t="str">
        <f>IF(B58&lt;AQ58,"* El número de Beneficiarios NO DEBE ser mayor que el Total. ","")</f>
        <v/>
      </c>
      <c r="CC58" s="84" t="str">
        <f>IF(B58&lt;&gt;(AR58+ AS58 + AT58 + AU58),"* Total Ingresos debe ser igual que Tipo de Estrategia más Otros. ","")</f>
        <v/>
      </c>
      <c r="CG58" s="88">
        <f>IF(B58&lt;AQ58,1,0)</f>
        <v>0</v>
      </c>
      <c r="CH58" s="88" t="str">
        <f>IF(B58=0,"",IF(AQ58="",IF(B58="","",1),0))</f>
        <v/>
      </c>
      <c r="CI58" s="88" t="str">
        <f>IF(B58&lt;&gt;(AR58+ AS58 + AT58 + AU58),1,"")</f>
        <v/>
      </c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</row>
    <row r="59" spans="1:98" ht="15" customHeight="1" x14ac:dyDescent="0.2">
      <c r="A59" s="201" t="s">
        <v>84</v>
      </c>
      <c r="B59" s="202">
        <f>SUM(C59+D59)</f>
        <v>0</v>
      </c>
      <c r="C59" s="203">
        <f t="shared" si="9"/>
        <v>0</v>
      </c>
      <c r="D59" s="204">
        <f t="shared" si="9"/>
        <v>0</v>
      </c>
      <c r="E59" s="30"/>
      <c r="F59" s="23"/>
      <c r="G59" s="30"/>
      <c r="H59" s="205"/>
      <c r="I59" s="30"/>
      <c r="J59" s="205"/>
      <c r="K59" s="30"/>
      <c r="L59" s="205"/>
      <c r="M59" s="30"/>
      <c r="N59" s="205"/>
      <c r="O59" s="30"/>
      <c r="P59" s="205"/>
      <c r="Q59" s="30"/>
      <c r="R59" s="205"/>
      <c r="S59" s="30"/>
      <c r="T59" s="205"/>
      <c r="U59" s="30"/>
      <c r="V59" s="205"/>
      <c r="W59" s="30"/>
      <c r="X59" s="205"/>
      <c r="Y59" s="206"/>
      <c r="Z59" s="205"/>
      <c r="AA59" s="206"/>
      <c r="AB59" s="60"/>
      <c r="AC59" s="206"/>
      <c r="AD59" s="205"/>
      <c r="AE59" s="206"/>
      <c r="AF59" s="205"/>
      <c r="AG59" s="206"/>
      <c r="AH59" s="205"/>
      <c r="AI59" s="206"/>
      <c r="AJ59" s="205"/>
      <c r="AK59" s="206"/>
      <c r="AL59" s="205"/>
      <c r="AM59" s="206"/>
      <c r="AN59" s="205"/>
      <c r="AO59" s="207"/>
      <c r="AP59" s="60"/>
      <c r="AQ59" s="208"/>
      <c r="AR59" s="209"/>
      <c r="AS59" s="210"/>
      <c r="AT59" s="211"/>
      <c r="AU59" s="208"/>
      <c r="AV59" s="1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97"/>
      <c r="BI59" s="97"/>
      <c r="CA59" s="84" t="str">
        <f>IF(B59=0,"",IF(AQ59="",IF(B59="","","* No olvide digitar la columna Beneficiarios. "),""))</f>
        <v/>
      </c>
      <c r="CB59" s="84" t="str">
        <f>IF(B59&lt;AQ59,"* El número de Beneficiarios NO DEBE ser mayor que el Total. ","")</f>
        <v/>
      </c>
      <c r="CC59" s="84" t="str">
        <f>IF(B59&lt;&gt;(AR59+ AS59 + AT59 + AU59),"* Total Ingresos debe ser igual que Tipo de Estrategia más Otros. ","")</f>
        <v/>
      </c>
      <c r="CG59" s="88">
        <f>IF(B59&lt;AQ59,1,0)</f>
        <v>0</v>
      </c>
      <c r="CH59" s="88" t="str">
        <f>IF(B59=0,"",IF(AQ59="",IF(B59="","",1),0))</f>
        <v/>
      </c>
      <c r="CI59" s="88" t="str">
        <f>IF(B59&lt;&gt;(AR59+ AS59 + AT58 + AU59),1,"")</f>
        <v/>
      </c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</row>
    <row r="60" spans="1:98" ht="15" customHeight="1" x14ac:dyDescent="0.2">
      <c r="A60" s="212" t="s">
        <v>1</v>
      </c>
      <c r="B60" s="213">
        <f t="shared" ref="B60:AU60" si="10">SUM(B55:B59)</f>
        <v>0</v>
      </c>
      <c r="C60" s="214">
        <f t="shared" si="10"/>
        <v>0</v>
      </c>
      <c r="D60" s="215">
        <f t="shared" si="10"/>
        <v>0</v>
      </c>
      <c r="E60" s="216">
        <f t="shared" si="10"/>
        <v>0</v>
      </c>
      <c r="F60" s="126">
        <f t="shared" si="10"/>
        <v>0</v>
      </c>
      <c r="G60" s="216">
        <f t="shared" si="10"/>
        <v>0</v>
      </c>
      <c r="H60" s="217">
        <f t="shared" si="10"/>
        <v>0</v>
      </c>
      <c r="I60" s="216">
        <f t="shared" si="10"/>
        <v>0</v>
      </c>
      <c r="J60" s="217">
        <f t="shared" si="10"/>
        <v>0</v>
      </c>
      <c r="K60" s="216">
        <f t="shared" si="10"/>
        <v>0</v>
      </c>
      <c r="L60" s="217">
        <f t="shared" si="10"/>
        <v>0</v>
      </c>
      <c r="M60" s="216">
        <f t="shared" si="10"/>
        <v>0</v>
      </c>
      <c r="N60" s="217">
        <f t="shared" si="10"/>
        <v>0</v>
      </c>
      <c r="O60" s="216">
        <f t="shared" si="10"/>
        <v>0</v>
      </c>
      <c r="P60" s="217">
        <f t="shared" si="10"/>
        <v>0</v>
      </c>
      <c r="Q60" s="216">
        <f t="shared" si="10"/>
        <v>0</v>
      </c>
      <c r="R60" s="217">
        <f t="shared" si="10"/>
        <v>0</v>
      </c>
      <c r="S60" s="216">
        <f t="shared" si="10"/>
        <v>0</v>
      </c>
      <c r="T60" s="217">
        <f t="shared" si="10"/>
        <v>0</v>
      </c>
      <c r="U60" s="216">
        <f t="shared" si="10"/>
        <v>0</v>
      </c>
      <c r="V60" s="217">
        <f t="shared" si="10"/>
        <v>0</v>
      </c>
      <c r="W60" s="216">
        <f t="shared" si="10"/>
        <v>0</v>
      </c>
      <c r="X60" s="217">
        <f t="shared" si="10"/>
        <v>0</v>
      </c>
      <c r="Y60" s="218">
        <f t="shared" si="10"/>
        <v>0</v>
      </c>
      <c r="Z60" s="217">
        <f t="shared" si="10"/>
        <v>0</v>
      </c>
      <c r="AA60" s="219">
        <f t="shared" si="10"/>
        <v>0</v>
      </c>
      <c r="AB60" s="220">
        <f t="shared" si="10"/>
        <v>0</v>
      </c>
      <c r="AC60" s="218">
        <f t="shared" si="10"/>
        <v>0</v>
      </c>
      <c r="AD60" s="217">
        <f t="shared" si="10"/>
        <v>0</v>
      </c>
      <c r="AE60" s="218">
        <f t="shared" si="10"/>
        <v>0</v>
      </c>
      <c r="AF60" s="217">
        <f t="shared" si="10"/>
        <v>0</v>
      </c>
      <c r="AG60" s="218">
        <f t="shared" si="10"/>
        <v>0</v>
      </c>
      <c r="AH60" s="217">
        <f t="shared" si="10"/>
        <v>0</v>
      </c>
      <c r="AI60" s="218">
        <f t="shared" si="10"/>
        <v>0</v>
      </c>
      <c r="AJ60" s="217">
        <f t="shared" si="10"/>
        <v>0</v>
      </c>
      <c r="AK60" s="218">
        <f t="shared" si="10"/>
        <v>0</v>
      </c>
      <c r="AL60" s="217">
        <f t="shared" si="10"/>
        <v>0</v>
      </c>
      <c r="AM60" s="218">
        <f t="shared" si="10"/>
        <v>0</v>
      </c>
      <c r="AN60" s="217">
        <f t="shared" si="10"/>
        <v>0</v>
      </c>
      <c r="AO60" s="219">
        <f t="shared" si="10"/>
        <v>0</v>
      </c>
      <c r="AP60" s="220">
        <f t="shared" si="10"/>
        <v>0</v>
      </c>
      <c r="AQ60" s="221">
        <f t="shared" si="10"/>
        <v>0</v>
      </c>
      <c r="AR60" s="222">
        <f t="shared" si="10"/>
        <v>0</v>
      </c>
      <c r="AS60" s="223">
        <f t="shared" si="10"/>
        <v>0</v>
      </c>
      <c r="AT60" s="224">
        <f t="shared" si="10"/>
        <v>0</v>
      </c>
      <c r="AU60" s="221">
        <f t="shared" si="10"/>
        <v>0</v>
      </c>
      <c r="AV60" s="24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7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</row>
    <row r="61" spans="1:98" ht="31.9" customHeight="1" x14ac:dyDescent="0.2">
      <c r="A61" s="225" t="s">
        <v>85</v>
      </c>
      <c r="B61" s="92"/>
      <c r="C61" s="183"/>
      <c r="D61" s="183"/>
      <c r="E61" s="183"/>
      <c r="F61" s="183"/>
      <c r="G61" s="183"/>
      <c r="H61" s="183"/>
      <c r="I61" s="183"/>
      <c r="J61" s="183"/>
      <c r="K61" s="183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</row>
    <row r="62" spans="1:98" x14ac:dyDescent="0.2">
      <c r="A62" s="150" t="s">
        <v>76</v>
      </c>
      <c r="B62" s="226" t="s">
        <v>77</v>
      </c>
      <c r="C62" s="227"/>
      <c r="D62" s="227"/>
      <c r="E62" s="227"/>
      <c r="F62" s="227"/>
      <c r="G62" s="227"/>
      <c r="H62" s="227"/>
      <c r="I62" s="227"/>
      <c r="J62" s="227"/>
      <c r="K62" s="22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</row>
    <row r="63" spans="1:98" ht="15" customHeight="1" x14ac:dyDescent="0.2">
      <c r="A63" s="228" t="s">
        <v>81</v>
      </c>
      <c r="B63" s="229"/>
      <c r="C63" s="227"/>
      <c r="D63" s="227"/>
      <c r="E63" s="227"/>
      <c r="F63" s="227"/>
      <c r="G63" s="227"/>
      <c r="H63" s="227"/>
      <c r="I63" s="227"/>
      <c r="J63" s="227"/>
      <c r="K63" s="22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</row>
    <row r="64" spans="1:98" ht="15" customHeight="1" x14ac:dyDescent="0.2">
      <c r="A64" s="143" t="s">
        <v>82</v>
      </c>
      <c r="B64" s="135"/>
      <c r="C64" s="227"/>
      <c r="D64" s="227"/>
      <c r="E64" s="227"/>
      <c r="F64" s="227"/>
      <c r="G64" s="227"/>
      <c r="H64" s="227"/>
      <c r="I64" s="227"/>
      <c r="J64" s="227"/>
      <c r="K64" s="22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</row>
    <row r="65" spans="1:98" ht="15" customHeight="1" x14ac:dyDescent="0.2">
      <c r="A65" s="143" t="s">
        <v>83</v>
      </c>
      <c r="B65" s="135"/>
      <c r="C65" s="227"/>
      <c r="D65" s="227"/>
      <c r="E65" s="227"/>
      <c r="F65" s="227"/>
      <c r="G65" s="227"/>
      <c r="H65" s="227"/>
      <c r="I65" s="227"/>
      <c r="J65" s="227"/>
      <c r="K65" s="22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</row>
    <row r="66" spans="1:98" ht="15" customHeight="1" x14ac:dyDescent="0.2">
      <c r="A66" s="201" t="s">
        <v>84</v>
      </c>
      <c r="B66" s="130"/>
      <c r="C66" s="227"/>
      <c r="D66" s="227"/>
      <c r="E66" s="227"/>
      <c r="F66" s="227"/>
      <c r="G66" s="227"/>
      <c r="H66" s="227"/>
      <c r="I66" s="227"/>
      <c r="J66" s="227"/>
      <c r="K66" s="227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</row>
    <row r="67" spans="1:98" ht="15" customHeight="1" x14ac:dyDescent="0.2">
      <c r="A67" s="212" t="s">
        <v>1</v>
      </c>
      <c r="B67" s="230">
        <f>SUM(B63:B66)</f>
        <v>0</v>
      </c>
      <c r="C67" s="227"/>
      <c r="D67" s="227"/>
      <c r="E67" s="227"/>
      <c r="F67" s="227"/>
      <c r="G67" s="227"/>
      <c r="H67" s="227"/>
      <c r="I67" s="227"/>
      <c r="J67" s="227"/>
      <c r="K67" s="227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</row>
    <row r="68" spans="1:98" ht="31.9" customHeight="1" x14ac:dyDescent="0.2">
      <c r="A68" s="225" t="s">
        <v>86</v>
      </c>
      <c r="B68" s="225"/>
      <c r="C68" s="227"/>
      <c r="D68" s="227"/>
      <c r="E68" s="227"/>
      <c r="F68" s="227"/>
      <c r="G68" s="227"/>
      <c r="H68" s="227"/>
      <c r="I68" s="227"/>
      <c r="J68" s="227"/>
      <c r="K68" s="227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</row>
    <row r="69" spans="1:98" x14ac:dyDescent="0.2">
      <c r="A69" s="150" t="s">
        <v>76</v>
      </c>
      <c r="B69" s="226" t="s">
        <v>77</v>
      </c>
      <c r="C69" s="227"/>
      <c r="D69" s="227"/>
      <c r="E69" s="227"/>
      <c r="F69" s="227"/>
      <c r="G69" s="227"/>
      <c r="H69" s="227"/>
      <c r="I69" s="227"/>
      <c r="J69" s="227"/>
      <c r="K69" s="227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</row>
    <row r="70" spans="1:98" ht="15.6" customHeight="1" x14ac:dyDescent="0.2">
      <c r="A70" s="228" t="s">
        <v>81</v>
      </c>
      <c r="B70" s="229"/>
      <c r="C70" s="227"/>
      <c r="D70" s="227"/>
      <c r="E70" s="227"/>
      <c r="F70" s="227"/>
      <c r="G70" s="227"/>
      <c r="H70" s="227"/>
      <c r="I70" s="227"/>
      <c r="J70" s="227"/>
      <c r="K70" s="227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</row>
    <row r="71" spans="1:98" ht="15.6" customHeight="1" x14ac:dyDescent="0.2">
      <c r="A71" s="143" t="s">
        <v>82</v>
      </c>
      <c r="B71" s="135"/>
      <c r="C71" s="227"/>
      <c r="D71" s="227"/>
      <c r="E71" s="227"/>
      <c r="F71" s="227"/>
      <c r="G71" s="227"/>
      <c r="H71" s="227"/>
      <c r="I71" s="227"/>
      <c r="J71" s="227"/>
      <c r="K71" s="227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</row>
    <row r="72" spans="1:98" ht="15.6" customHeight="1" x14ac:dyDescent="0.2">
      <c r="A72" s="143" t="s">
        <v>83</v>
      </c>
      <c r="B72" s="135"/>
      <c r="C72" s="227"/>
      <c r="D72" s="227"/>
      <c r="E72" s="227"/>
      <c r="F72" s="227"/>
      <c r="G72" s="227"/>
      <c r="H72" s="227"/>
      <c r="I72" s="227"/>
      <c r="J72" s="227"/>
      <c r="K72" s="227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</row>
    <row r="73" spans="1:98" ht="15.6" customHeight="1" x14ac:dyDescent="0.2">
      <c r="A73" s="201" t="s">
        <v>84</v>
      </c>
      <c r="B73" s="130"/>
      <c r="C73" s="227"/>
      <c r="D73" s="227"/>
      <c r="E73" s="227"/>
      <c r="F73" s="227"/>
      <c r="G73" s="227"/>
      <c r="H73" s="227"/>
      <c r="I73" s="227"/>
      <c r="J73" s="227"/>
      <c r="K73" s="227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</row>
    <row r="74" spans="1:98" ht="15.6" customHeight="1" x14ac:dyDescent="0.2">
      <c r="A74" s="212" t="s">
        <v>1</v>
      </c>
      <c r="B74" s="230">
        <f>SUM(B70:B73)</f>
        <v>0</v>
      </c>
      <c r="C74" s="227"/>
      <c r="D74" s="227"/>
      <c r="E74" s="227"/>
      <c r="F74" s="227"/>
      <c r="G74" s="227"/>
      <c r="H74" s="227"/>
      <c r="I74" s="227"/>
      <c r="J74" s="227"/>
      <c r="K74" s="227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</row>
    <row r="75" spans="1:98" ht="31.9" customHeight="1" x14ac:dyDescent="0.2">
      <c r="A75" s="231" t="s">
        <v>87</v>
      </c>
      <c r="B75" s="232"/>
      <c r="C75" s="45"/>
      <c r="D75" s="233"/>
      <c r="E75" s="149"/>
      <c r="F75" s="149"/>
      <c r="G75" s="149"/>
      <c r="H75" s="149"/>
      <c r="I75" s="149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</row>
    <row r="76" spans="1:98" ht="28.9" customHeight="1" x14ac:dyDescent="0.2">
      <c r="A76" s="47" t="s">
        <v>88</v>
      </c>
      <c r="B76" s="234" t="s">
        <v>89</v>
      </c>
      <c r="C76" s="235" t="s">
        <v>90</v>
      </c>
      <c r="D76" s="235" t="s">
        <v>91</v>
      </c>
      <c r="E76" s="236" t="s">
        <v>20</v>
      </c>
      <c r="F76" s="149"/>
      <c r="G76" s="149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</row>
    <row r="77" spans="1:98" ht="15.6" customHeight="1" x14ac:dyDescent="0.2">
      <c r="A77" s="237" t="s">
        <v>92</v>
      </c>
      <c r="B77" s="6"/>
      <c r="C77" s="9"/>
      <c r="D77" s="9"/>
      <c r="E77" s="10"/>
      <c r="F77" s="149"/>
      <c r="G77" s="149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</row>
    <row r="78" spans="1:98" ht="15.6" customHeight="1" x14ac:dyDescent="0.2">
      <c r="A78" s="238" t="s">
        <v>93</v>
      </c>
      <c r="B78" s="11"/>
      <c r="C78" s="14"/>
      <c r="D78" s="14"/>
      <c r="E78" s="17"/>
      <c r="F78" s="149"/>
      <c r="G78" s="149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</row>
    <row r="79" spans="1:98" ht="15.6" customHeight="1" x14ac:dyDescent="0.2">
      <c r="A79" s="238" t="s">
        <v>94</v>
      </c>
      <c r="B79" s="11"/>
      <c r="C79" s="14"/>
      <c r="D79" s="14"/>
      <c r="E79" s="17"/>
      <c r="F79" s="149"/>
      <c r="G79" s="149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</row>
    <row r="80" spans="1:98" ht="15.6" customHeight="1" x14ac:dyDescent="0.2">
      <c r="A80" s="238" t="s">
        <v>95</v>
      </c>
      <c r="B80" s="11"/>
      <c r="C80" s="14"/>
      <c r="D80" s="14"/>
      <c r="E80" s="17"/>
      <c r="F80" s="149"/>
      <c r="G80" s="149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</row>
    <row r="81" spans="1:98" ht="15.6" customHeight="1" x14ac:dyDescent="0.2">
      <c r="A81" s="238" t="s">
        <v>96</v>
      </c>
      <c r="B81" s="11"/>
      <c r="C81" s="14"/>
      <c r="D81" s="14"/>
      <c r="E81" s="17"/>
      <c r="F81" s="149"/>
      <c r="G81" s="149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</row>
    <row r="82" spans="1:98" ht="15.6" customHeight="1" x14ac:dyDescent="0.2">
      <c r="A82" s="239" t="s">
        <v>97</v>
      </c>
      <c r="B82" s="11"/>
      <c r="C82" s="14"/>
      <c r="D82" s="14"/>
      <c r="E82" s="17"/>
      <c r="F82" s="149"/>
      <c r="G82" s="149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</row>
    <row r="83" spans="1:98" ht="15.6" customHeight="1" x14ac:dyDescent="0.2">
      <c r="A83" s="238" t="s">
        <v>98</v>
      </c>
      <c r="B83" s="11"/>
      <c r="C83" s="14"/>
      <c r="D83" s="14"/>
      <c r="E83" s="17"/>
      <c r="F83" s="149"/>
      <c r="G83" s="149"/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</row>
    <row r="84" spans="1:98" ht="15.6" customHeight="1" x14ac:dyDescent="0.2">
      <c r="A84" s="238" t="s">
        <v>99</v>
      </c>
      <c r="B84" s="11"/>
      <c r="C84" s="14"/>
      <c r="D84" s="14"/>
      <c r="E84" s="17"/>
      <c r="F84" s="149"/>
      <c r="G84" s="149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</row>
    <row r="85" spans="1:98" ht="15.6" customHeight="1" x14ac:dyDescent="0.2">
      <c r="A85" s="238" t="s">
        <v>100</v>
      </c>
      <c r="B85" s="11"/>
      <c r="C85" s="14"/>
      <c r="D85" s="14"/>
      <c r="E85" s="17"/>
      <c r="F85" s="149"/>
      <c r="G85" s="149"/>
      <c r="CG85" s="88"/>
      <c r="CH85" s="88"/>
      <c r="CI85" s="88"/>
      <c r="CJ85" s="88"/>
      <c r="CK85" s="88"/>
      <c r="CL85" s="88"/>
      <c r="CM85" s="88"/>
      <c r="CN85" s="88"/>
      <c r="CO85" s="88"/>
      <c r="CP85" s="88"/>
      <c r="CQ85" s="88"/>
      <c r="CR85" s="88"/>
      <c r="CS85" s="88"/>
      <c r="CT85" s="88"/>
    </row>
    <row r="86" spans="1:98" ht="15.6" customHeight="1" x14ac:dyDescent="0.2">
      <c r="A86" s="238" t="s">
        <v>101</v>
      </c>
      <c r="B86" s="11"/>
      <c r="C86" s="14"/>
      <c r="D86" s="14"/>
      <c r="E86" s="17"/>
      <c r="F86" s="149"/>
      <c r="G86" s="149"/>
      <c r="CG86" s="88"/>
      <c r="CH86" s="88"/>
      <c r="CI86" s="88"/>
      <c r="CJ86" s="88"/>
      <c r="CK86" s="88"/>
      <c r="CL86" s="88"/>
      <c r="CM86" s="88"/>
      <c r="CN86" s="88"/>
      <c r="CO86" s="88"/>
      <c r="CP86" s="88"/>
      <c r="CQ86" s="88"/>
      <c r="CR86" s="88"/>
      <c r="CS86" s="88"/>
      <c r="CT86" s="88"/>
    </row>
    <row r="87" spans="1:98" ht="15.6" customHeight="1" x14ac:dyDescent="0.2">
      <c r="A87" s="240" t="s">
        <v>102</v>
      </c>
      <c r="B87" s="11"/>
      <c r="C87" s="41"/>
      <c r="D87" s="41"/>
      <c r="E87" s="58"/>
      <c r="F87" s="149"/>
      <c r="G87" s="149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</row>
    <row r="88" spans="1:98" ht="15.6" customHeight="1" x14ac:dyDescent="0.2">
      <c r="A88" s="241" t="s">
        <v>103</v>
      </c>
      <c r="B88" s="11"/>
      <c r="C88" s="41"/>
      <c r="D88" s="41"/>
      <c r="E88" s="58"/>
      <c r="F88" s="149"/>
      <c r="G88" s="149"/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88"/>
      <c r="CT88" s="88"/>
    </row>
    <row r="89" spans="1:98" ht="15.6" customHeight="1" x14ac:dyDescent="0.2">
      <c r="A89" s="242" t="s">
        <v>104</v>
      </c>
      <c r="B89" s="123"/>
      <c r="C89" s="41"/>
      <c r="D89" s="41"/>
      <c r="E89" s="58"/>
      <c r="F89" s="149"/>
      <c r="G89" s="149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</row>
    <row r="90" spans="1:98" ht="15.6" customHeight="1" x14ac:dyDescent="0.2">
      <c r="A90" s="242" t="s">
        <v>105</v>
      </c>
      <c r="B90" s="11"/>
      <c r="C90" s="41"/>
      <c r="D90" s="41"/>
      <c r="E90" s="58"/>
      <c r="F90" s="149"/>
      <c r="G90" s="149"/>
      <c r="CG90" s="88"/>
      <c r="CH90" s="88"/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88"/>
      <c r="CT90" s="88"/>
    </row>
    <row r="91" spans="1:98" ht="15.6" customHeight="1" x14ac:dyDescent="0.2">
      <c r="A91" s="243" t="s">
        <v>106</v>
      </c>
      <c r="B91" s="38"/>
      <c r="C91" s="31"/>
      <c r="D91" s="31"/>
      <c r="E91" s="23"/>
      <c r="F91" s="149"/>
      <c r="G91" s="149"/>
      <c r="H91" s="149"/>
      <c r="I91" s="149"/>
      <c r="J91" s="149"/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</row>
    <row r="92" spans="1:98" ht="15.6" customHeight="1" x14ac:dyDescent="0.2">
      <c r="A92" s="244" t="s">
        <v>1</v>
      </c>
      <c r="B92" s="245">
        <f>SUM(B77:B91)</f>
        <v>0</v>
      </c>
      <c r="C92" s="246">
        <f>SUM(C77:C91)</f>
        <v>0</v>
      </c>
      <c r="D92" s="246">
        <f>SUM(D77:D91)</f>
        <v>0</v>
      </c>
      <c r="E92" s="247">
        <f>SUM(E77:E91)</f>
        <v>0</v>
      </c>
      <c r="F92" s="149"/>
      <c r="G92" s="149"/>
      <c r="H92" s="149"/>
      <c r="I92" s="149"/>
      <c r="J92" s="149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</row>
    <row r="93" spans="1:98" ht="31.9" customHeight="1" x14ac:dyDescent="0.2">
      <c r="A93" s="248" t="s">
        <v>107</v>
      </c>
      <c r="B93" s="249"/>
      <c r="C93" s="249"/>
      <c r="D93" s="89"/>
      <c r="E93" s="89"/>
      <c r="F93" s="32"/>
      <c r="G93" s="32"/>
      <c r="H93" s="32"/>
      <c r="I93" s="32"/>
      <c r="J93" s="32"/>
      <c r="K93" s="89"/>
      <c r="L93" s="89"/>
      <c r="M93" s="89"/>
      <c r="N93" s="89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7"/>
      <c r="AT93" s="87"/>
      <c r="AU93" s="87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</row>
    <row r="94" spans="1:98" ht="26.45" customHeight="1" x14ac:dyDescent="0.3">
      <c r="A94" s="250" t="s">
        <v>76</v>
      </c>
      <c r="B94" s="234" t="s">
        <v>89</v>
      </c>
      <c r="C94" s="235" t="s">
        <v>90</v>
      </c>
      <c r="D94" s="235" t="s">
        <v>91</v>
      </c>
      <c r="E94" s="236" t="s">
        <v>20</v>
      </c>
      <c r="F94" s="251"/>
      <c r="G94" s="251"/>
      <c r="H94" s="32"/>
      <c r="I94" s="32"/>
      <c r="J94" s="32"/>
      <c r="K94" s="32"/>
      <c r="L94" s="32"/>
      <c r="M94" s="32"/>
      <c r="N94" s="32"/>
      <c r="O94" s="252"/>
      <c r="P94" s="252"/>
      <c r="Q94" s="252"/>
      <c r="R94" s="252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7"/>
      <c r="AT94" s="87"/>
      <c r="AU94" s="87"/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8"/>
    </row>
    <row r="95" spans="1:98" ht="15" customHeight="1" x14ac:dyDescent="0.2">
      <c r="A95" s="253" t="s">
        <v>81</v>
      </c>
      <c r="B95" s="11"/>
      <c r="C95" s="14"/>
      <c r="D95" s="14"/>
      <c r="E95" s="17"/>
      <c r="F95" s="32"/>
      <c r="G95" s="32"/>
      <c r="H95" s="32"/>
      <c r="I95" s="32"/>
      <c r="J95" s="32"/>
      <c r="K95" s="32"/>
      <c r="L95" s="32"/>
      <c r="M95" s="32"/>
      <c r="N95" s="32"/>
      <c r="O95" s="252"/>
      <c r="P95" s="252"/>
      <c r="Q95" s="252"/>
      <c r="R95" s="252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7"/>
      <c r="AT95" s="87"/>
      <c r="AU95" s="87"/>
      <c r="CG95" s="88"/>
      <c r="CH95" s="88"/>
      <c r="CI95" s="88"/>
      <c r="CJ95" s="88"/>
      <c r="CK95" s="88"/>
      <c r="CL95" s="88"/>
      <c r="CM95" s="88"/>
      <c r="CN95" s="88"/>
      <c r="CO95" s="88"/>
      <c r="CP95" s="88"/>
      <c r="CQ95" s="88"/>
      <c r="CR95" s="88"/>
      <c r="CS95" s="88"/>
      <c r="CT95" s="88"/>
    </row>
    <row r="96" spans="1:98" ht="15" customHeight="1" x14ac:dyDescent="0.2">
      <c r="A96" s="254" t="s">
        <v>82</v>
      </c>
      <c r="B96" s="11"/>
      <c r="C96" s="14"/>
      <c r="D96" s="14"/>
      <c r="E96" s="17"/>
      <c r="F96" s="32"/>
      <c r="G96" s="32"/>
      <c r="H96" s="32"/>
      <c r="I96" s="32"/>
      <c r="J96" s="32"/>
      <c r="K96" s="32"/>
      <c r="L96" s="32"/>
      <c r="M96" s="32"/>
      <c r="N96" s="32"/>
      <c r="O96" s="252"/>
      <c r="P96" s="252"/>
      <c r="Q96" s="252"/>
      <c r="R96" s="252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7"/>
      <c r="AT96" s="87"/>
      <c r="AU96" s="87"/>
      <c r="CG96" s="88"/>
      <c r="CH96" s="88"/>
      <c r="CI96" s="88"/>
      <c r="CJ96" s="88"/>
      <c r="CK96" s="88"/>
      <c r="CL96" s="88"/>
      <c r="CM96" s="88"/>
      <c r="CN96" s="88"/>
      <c r="CO96" s="88"/>
      <c r="CP96" s="88"/>
      <c r="CQ96" s="88"/>
      <c r="CR96" s="88"/>
      <c r="CS96" s="88"/>
      <c r="CT96" s="88"/>
    </row>
    <row r="97" spans="1:98" ht="15" customHeight="1" x14ac:dyDescent="0.2">
      <c r="A97" s="254" t="s">
        <v>83</v>
      </c>
      <c r="B97" s="11"/>
      <c r="C97" s="14"/>
      <c r="D97" s="14"/>
      <c r="E97" s="17"/>
      <c r="F97" s="32"/>
      <c r="G97" s="32"/>
      <c r="H97" s="32"/>
      <c r="I97" s="32"/>
      <c r="J97" s="32"/>
      <c r="K97" s="32"/>
      <c r="L97" s="32"/>
      <c r="M97" s="32"/>
      <c r="N97" s="32"/>
      <c r="O97" s="252"/>
      <c r="P97" s="252"/>
      <c r="Q97" s="252"/>
      <c r="R97" s="252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7"/>
      <c r="AT97" s="87"/>
      <c r="AU97" s="87"/>
      <c r="CG97" s="88"/>
      <c r="CH97" s="88"/>
      <c r="CI97" s="88"/>
      <c r="CJ97" s="88"/>
      <c r="CK97" s="88"/>
      <c r="CL97" s="88"/>
      <c r="CM97" s="88"/>
      <c r="CN97" s="88"/>
      <c r="CO97" s="88"/>
      <c r="CP97" s="88"/>
      <c r="CQ97" s="88"/>
      <c r="CR97" s="88"/>
      <c r="CS97" s="88"/>
      <c r="CT97" s="88"/>
    </row>
    <row r="98" spans="1:98" ht="15" customHeight="1" x14ac:dyDescent="0.2">
      <c r="A98" s="254" t="s">
        <v>84</v>
      </c>
      <c r="B98" s="11"/>
      <c r="C98" s="14"/>
      <c r="D98" s="14"/>
      <c r="E98" s="17"/>
      <c r="F98" s="32"/>
      <c r="G98" s="32"/>
      <c r="H98" s="32"/>
      <c r="I98" s="32"/>
      <c r="J98" s="32"/>
      <c r="K98" s="32"/>
      <c r="L98" s="32"/>
      <c r="M98" s="32"/>
      <c r="N98" s="32"/>
      <c r="O98" s="252"/>
      <c r="P98" s="252"/>
      <c r="Q98" s="252"/>
      <c r="R98" s="252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7"/>
      <c r="AT98" s="87"/>
      <c r="AU98" s="87"/>
      <c r="CG98" s="88"/>
      <c r="CH98" s="88"/>
      <c r="CI98" s="88"/>
      <c r="CJ98" s="88"/>
      <c r="CK98" s="88"/>
      <c r="CL98" s="88"/>
      <c r="CM98" s="88"/>
      <c r="CN98" s="88"/>
      <c r="CO98" s="88"/>
      <c r="CP98" s="88"/>
      <c r="CQ98" s="88"/>
      <c r="CR98" s="88"/>
      <c r="CS98" s="88"/>
      <c r="CT98" s="88"/>
    </row>
    <row r="99" spans="1:98" ht="15" customHeight="1" x14ac:dyDescent="0.2">
      <c r="A99" s="255" t="s">
        <v>108</v>
      </c>
      <c r="B99" s="30"/>
      <c r="C99" s="31"/>
      <c r="D99" s="31"/>
      <c r="E99" s="23"/>
      <c r="F99" s="32"/>
      <c r="G99" s="32"/>
      <c r="H99" s="32"/>
      <c r="I99" s="32"/>
      <c r="J99" s="32"/>
      <c r="K99" s="32"/>
      <c r="L99" s="32"/>
      <c r="M99" s="32"/>
      <c r="N99" s="32"/>
      <c r="O99" s="252"/>
      <c r="P99" s="252"/>
      <c r="Q99" s="252"/>
      <c r="R99" s="252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7"/>
      <c r="AT99" s="87"/>
      <c r="AU99" s="87"/>
      <c r="CG99" s="88"/>
      <c r="CH99" s="88"/>
      <c r="CI99" s="88"/>
      <c r="CJ99" s="88"/>
      <c r="CK99" s="88"/>
      <c r="CL99" s="88"/>
      <c r="CM99" s="88"/>
      <c r="CN99" s="88"/>
      <c r="CO99" s="88"/>
      <c r="CP99" s="88"/>
      <c r="CQ99" s="88"/>
      <c r="CR99" s="88"/>
      <c r="CS99" s="88"/>
      <c r="CT99" s="88"/>
    </row>
    <row r="100" spans="1:98" ht="15" customHeight="1" x14ac:dyDescent="0.2">
      <c r="A100" s="212" t="s">
        <v>1</v>
      </c>
      <c r="B100" s="230">
        <f>SUM(B95:B99)</f>
        <v>0</v>
      </c>
      <c r="C100" s="230">
        <f>SUM(C95:C99)</f>
        <v>0</v>
      </c>
      <c r="D100" s="230">
        <f>SUM(D95:D99)</f>
        <v>0</v>
      </c>
      <c r="E100" s="230">
        <f>SUM(E95:E99)</f>
        <v>0</v>
      </c>
      <c r="F100" s="32"/>
      <c r="G100" s="32"/>
      <c r="H100" s="32"/>
      <c r="I100" s="32"/>
      <c r="J100" s="32"/>
      <c r="K100" s="32"/>
      <c r="L100" s="32"/>
      <c r="M100" s="32"/>
      <c r="N100" s="32"/>
      <c r="O100" s="252"/>
      <c r="P100" s="252"/>
      <c r="Q100" s="252"/>
      <c r="R100" s="252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7"/>
      <c r="AT100" s="87"/>
      <c r="AU100" s="87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88"/>
      <c r="CR100" s="88"/>
      <c r="CS100" s="88"/>
      <c r="CT100" s="88"/>
    </row>
    <row r="101" spans="1:98" ht="31.9" customHeight="1" x14ac:dyDescent="0.2">
      <c r="A101" s="248" t="s">
        <v>109</v>
      </c>
      <c r="B101" s="256"/>
      <c r="C101" s="257"/>
      <c r="D101" s="89"/>
      <c r="E101" s="89"/>
      <c r="F101" s="32"/>
      <c r="G101" s="32"/>
      <c r="H101" s="32"/>
      <c r="I101" s="32"/>
      <c r="J101" s="32"/>
      <c r="K101" s="32"/>
      <c r="L101" s="32"/>
      <c r="M101" s="32"/>
      <c r="N101" s="32"/>
      <c r="O101" s="252"/>
      <c r="P101" s="252"/>
      <c r="Q101" s="252"/>
      <c r="R101" s="252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7"/>
      <c r="AT101" s="87"/>
      <c r="AU101" s="87"/>
      <c r="CG101" s="88"/>
      <c r="CH101" s="88"/>
      <c r="CI101" s="88"/>
      <c r="CJ101" s="88"/>
      <c r="CK101" s="88"/>
      <c r="CL101" s="88"/>
      <c r="CM101" s="88"/>
      <c r="CN101" s="88"/>
      <c r="CO101" s="88"/>
      <c r="CP101" s="88"/>
      <c r="CQ101" s="88"/>
      <c r="CR101" s="88"/>
      <c r="CS101" s="88"/>
      <c r="CT101" s="88"/>
    </row>
    <row r="102" spans="1:98" ht="26.45" customHeight="1" x14ac:dyDescent="0.2">
      <c r="A102" s="250" t="s">
        <v>76</v>
      </c>
      <c r="B102" s="234" t="s">
        <v>89</v>
      </c>
      <c r="C102" s="235" t="s">
        <v>90</v>
      </c>
      <c r="D102" s="235" t="s">
        <v>91</v>
      </c>
      <c r="E102" s="236" t="s">
        <v>20</v>
      </c>
      <c r="F102" s="32"/>
      <c r="G102" s="32"/>
      <c r="H102" s="32"/>
      <c r="I102" s="32"/>
      <c r="J102" s="32"/>
      <c r="K102" s="32"/>
      <c r="L102" s="32"/>
      <c r="M102" s="32"/>
      <c r="N102" s="32"/>
      <c r="O102" s="252"/>
      <c r="P102" s="252"/>
      <c r="Q102" s="252"/>
      <c r="R102" s="252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7"/>
      <c r="AT102" s="87"/>
      <c r="AU102" s="87"/>
      <c r="CG102" s="88"/>
      <c r="CH102" s="88"/>
      <c r="CI102" s="88"/>
      <c r="CJ102" s="88"/>
      <c r="CK102" s="88"/>
      <c r="CL102" s="88"/>
      <c r="CM102" s="88"/>
      <c r="CN102" s="88"/>
      <c r="CO102" s="88"/>
      <c r="CP102" s="88"/>
      <c r="CQ102" s="88"/>
      <c r="CR102" s="88"/>
      <c r="CS102" s="88"/>
      <c r="CT102" s="88"/>
    </row>
    <row r="103" spans="1:98" x14ac:dyDescent="0.2">
      <c r="A103" s="253" t="s">
        <v>81</v>
      </c>
      <c r="B103" s="11"/>
      <c r="C103" s="14"/>
      <c r="D103" s="14"/>
      <c r="E103" s="17"/>
      <c r="F103" s="32"/>
      <c r="G103" s="32"/>
      <c r="H103" s="32"/>
      <c r="I103" s="32"/>
      <c r="J103" s="32"/>
      <c r="K103" s="32"/>
      <c r="L103" s="32"/>
      <c r="M103" s="32"/>
      <c r="N103" s="32"/>
      <c r="O103" s="252"/>
      <c r="P103" s="252"/>
      <c r="Q103" s="252"/>
      <c r="R103" s="252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7"/>
      <c r="AT103" s="87"/>
      <c r="AU103" s="87"/>
      <c r="CG103" s="88"/>
      <c r="CH103" s="88"/>
      <c r="CI103" s="88"/>
      <c r="CJ103" s="88"/>
      <c r="CK103" s="88"/>
      <c r="CL103" s="88"/>
      <c r="CM103" s="88"/>
      <c r="CN103" s="88"/>
      <c r="CO103" s="88"/>
      <c r="CP103" s="88"/>
      <c r="CQ103" s="88"/>
      <c r="CR103" s="88"/>
      <c r="CS103" s="88"/>
      <c r="CT103" s="88"/>
    </row>
    <row r="104" spans="1:98" x14ac:dyDescent="0.2">
      <c r="A104" s="254" t="s">
        <v>82</v>
      </c>
      <c r="B104" s="11"/>
      <c r="C104" s="14"/>
      <c r="D104" s="14"/>
      <c r="E104" s="17"/>
      <c r="F104" s="32"/>
      <c r="G104" s="32"/>
      <c r="H104" s="32"/>
      <c r="I104" s="32"/>
      <c r="J104" s="32"/>
      <c r="K104" s="32"/>
      <c r="L104" s="32"/>
      <c r="M104" s="32"/>
      <c r="N104" s="32"/>
      <c r="O104" s="252"/>
      <c r="P104" s="252"/>
      <c r="Q104" s="252"/>
      <c r="R104" s="252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7"/>
      <c r="AT104" s="87"/>
      <c r="AU104" s="87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</row>
    <row r="105" spans="1:98" x14ac:dyDescent="0.2">
      <c r="A105" s="254" t="s">
        <v>83</v>
      </c>
      <c r="B105" s="11"/>
      <c r="C105" s="14"/>
      <c r="D105" s="14"/>
      <c r="E105" s="17"/>
      <c r="F105" s="32"/>
      <c r="G105" s="32"/>
      <c r="H105" s="32"/>
      <c r="I105" s="32"/>
      <c r="J105" s="32"/>
      <c r="K105" s="32"/>
      <c r="L105" s="32"/>
      <c r="M105" s="32"/>
      <c r="N105" s="32"/>
      <c r="O105" s="252"/>
      <c r="P105" s="252"/>
      <c r="Q105" s="252"/>
      <c r="R105" s="252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7"/>
      <c r="AT105" s="87"/>
      <c r="AU105" s="87"/>
      <c r="CG105" s="88"/>
      <c r="CH105" s="88"/>
      <c r="CI105" s="88"/>
      <c r="CJ105" s="88"/>
      <c r="CK105" s="88"/>
      <c r="CL105" s="88"/>
      <c r="CM105" s="88"/>
      <c r="CN105" s="88"/>
      <c r="CO105" s="88"/>
      <c r="CP105" s="88"/>
      <c r="CQ105" s="88"/>
      <c r="CR105" s="88"/>
      <c r="CS105" s="88"/>
      <c r="CT105" s="88"/>
    </row>
    <row r="106" spans="1:98" x14ac:dyDescent="0.2">
      <c r="A106" s="254" t="s">
        <v>84</v>
      </c>
      <c r="B106" s="11"/>
      <c r="C106" s="14"/>
      <c r="D106" s="14"/>
      <c r="E106" s="17"/>
      <c r="F106" s="32"/>
      <c r="G106" s="32"/>
      <c r="H106" s="32"/>
      <c r="I106" s="32"/>
      <c r="J106" s="32"/>
      <c r="K106" s="32"/>
      <c r="L106" s="32"/>
      <c r="M106" s="32"/>
      <c r="N106" s="32"/>
      <c r="O106" s="252"/>
      <c r="P106" s="252"/>
      <c r="Q106" s="252"/>
      <c r="R106" s="252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7"/>
      <c r="AT106" s="87"/>
      <c r="AU106" s="87"/>
      <c r="CG106" s="88"/>
      <c r="CH106" s="88"/>
      <c r="CI106" s="88"/>
      <c r="CJ106" s="88"/>
      <c r="CK106" s="88"/>
      <c r="CL106" s="88"/>
      <c r="CM106" s="88"/>
      <c r="CN106" s="88"/>
      <c r="CO106" s="88"/>
      <c r="CP106" s="88"/>
      <c r="CQ106" s="88"/>
      <c r="CR106" s="88"/>
      <c r="CS106" s="88"/>
      <c r="CT106" s="88"/>
    </row>
    <row r="107" spans="1:98" x14ac:dyDescent="0.2">
      <c r="A107" s="255" t="s">
        <v>108</v>
      </c>
      <c r="B107" s="30"/>
      <c r="C107" s="31"/>
      <c r="D107" s="31"/>
      <c r="E107" s="23"/>
      <c r="F107" s="32"/>
      <c r="G107" s="32"/>
      <c r="H107" s="32"/>
      <c r="I107" s="32"/>
      <c r="J107" s="32"/>
      <c r="K107" s="32"/>
      <c r="L107" s="32"/>
      <c r="M107" s="32"/>
      <c r="N107" s="32"/>
      <c r="O107" s="252"/>
      <c r="P107" s="252"/>
      <c r="Q107" s="252"/>
      <c r="R107" s="252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7"/>
      <c r="AT107" s="87"/>
      <c r="AU107" s="87"/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88"/>
      <c r="CR107" s="88"/>
      <c r="CS107" s="88"/>
      <c r="CT107" s="88"/>
    </row>
    <row r="108" spans="1:98" x14ac:dyDescent="0.2">
      <c r="A108" s="212" t="s">
        <v>1</v>
      </c>
      <c r="B108" s="245">
        <f>SUM(B103:B107)</f>
        <v>0</v>
      </c>
      <c r="C108" s="246">
        <f>SUM(C103:C107)</f>
        <v>0</v>
      </c>
      <c r="D108" s="246">
        <f>SUM(D103:D107)</f>
        <v>0</v>
      </c>
      <c r="E108" s="247">
        <f>SUM(E103:E107)</f>
        <v>0</v>
      </c>
      <c r="F108" s="32"/>
      <c r="G108" s="32"/>
      <c r="H108" s="32"/>
      <c r="I108" s="32"/>
      <c r="J108" s="32"/>
      <c r="K108" s="32"/>
      <c r="L108" s="32"/>
      <c r="M108" s="32"/>
      <c r="N108" s="32"/>
      <c r="O108" s="252"/>
      <c r="P108" s="252"/>
      <c r="Q108" s="252"/>
      <c r="R108" s="252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7"/>
      <c r="AT108" s="87"/>
      <c r="AU108" s="87"/>
      <c r="CG108" s="88"/>
      <c r="CH108" s="88"/>
      <c r="CI108" s="88"/>
      <c r="CJ108" s="88"/>
      <c r="CK108" s="88"/>
      <c r="CL108" s="88"/>
      <c r="CM108" s="88"/>
      <c r="CN108" s="88"/>
      <c r="CO108" s="88"/>
      <c r="CP108" s="88"/>
      <c r="CQ108" s="88"/>
      <c r="CR108" s="88"/>
      <c r="CS108" s="88"/>
      <c r="CT108" s="88"/>
    </row>
    <row r="109" spans="1:98" ht="31.9" customHeight="1" x14ac:dyDescent="0.2">
      <c r="A109" s="248" t="s">
        <v>110</v>
      </c>
      <c r="B109" s="256"/>
      <c r="C109" s="257"/>
      <c r="D109" s="89"/>
      <c r="E109" s="89"/>
      <c r="F109" s="32"/>
      <c r="G109" s="252"/>
      <c r="H109" s="252"/>
      <c r="I109" s="252"/>
      <c r="J109" s="252"/>
      <c r="K109" s="32"/>
      <c r="L109" s="32"/>
      <c r="M109" s="32"/>
      <c r="N109" s="32"/>
      <c r="O109" s="252"/>
      <c r="P109" s="252"/>
      <c r="Q109" s="252"/>
      <c r="R109" s="252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7"/>
      <c r="AT109" s="87"/>
      <c r="AU109" s="87"/>
      <c r="CG109" s="88"/>
      <c r="CH109" s="88"/>
      <c r="CI109" s="88"/>
      <c r="CJ109" s="88"/>
      <c r="CK109" s="88"/>
      <c r="CL109" s="88"/>
      <c r="CM109" s="88"/>
      <c r="CN109" s="88"/>
      <c r="CO109" s="88"/>
      <c r="CP109" s="88"/>
      <c r="CQ109" s="88"/>
      <c r="CR109" s="88"/>
      <c r="CS109" s="88"/>
      <c r="CT109" s="88"/>
    </row>
    <row r="110" spans="1:98" x14ac:dyDescent="0.2">
      <c r="A110" s="523" t="s">
        <v>111</v>
      </c>
      <c r="B110" s="525"/>
      <c r="C110" s="529" t="s">
        <v>1</v>
      </c>
      <c r="D110" s="480" t="s">
        <v>19</v>
      </c>
      <c r="E110" s="481"/>
      <c r="F110" s="481"/>
      <c r="G110" s="471" t="s">
        <v>20</v>
      </c>
      <c r="H110" s="252"/>
      <c r="I110" s="252"/>
      <c r="J110" s="252"/>
      <c r="K110" s="32"/>
      <c r="L110" s="32"/>
      <c r="M110" s="32"/>
      <c r="N110" s="32"/>
      <c r="O110" s="252"/>
      <c r="P110" s="252"/>
      <c r="Q110" s="252"/>
      <c r="R110" s="252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7"/>
      <c r="AT110" s="87"/>
      <c r="AU110" s="87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88"/>
      <c r="CR110" s="88"/>
      <c r="CS110" s="88"/>
      <c r="CT110" s="88"/>
    </row>
    <row r="111" spans="1:98" ht="27" customHeight="1" x14ac:dyDescent="0.2">
      <c r="A111" s="526"/>
      <c r="B111" s="528"/>
      <c r="C111" s="530"/>
      <c r="D111" s="70" t="s">
        <v>31</v>
      </c>
      <c r="E111" s="46" t="s">
        <v>32</v>
      </c>
      <c r="F111" s="33" t="s">
        <v>33</v>
      </c>
      <c r="G111" s="473"/>
      <c r="H111" s="32"/>
      <c r="I111" s="32"/>
      <c r="J111" s="32"/>
      <c r="K111" s="32"/>
      <c r="L111" s="32"/>
      <c r="M111" s="32"/>
      <c r="N111" s="32"/>
      <c r="O111" s="252"/>
      <c r="P111" s="252"/>
      <c r="Q111" s="252"/>
      <c r="R111" s="252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7"/>
      <c r="AT111" s="87"/>
      <c r="AU111" s="87"/>
      <c r="CG111" s="88"/>
      <c r="CH111" s="88"/>
      <c r="CI111" s="88"/>
      <c r="CJ111" s="88"/>
      <c r="CK111" s="88"/>
      <c r="CL111" s="88"/>
      <c r="CM111" s="88"/>
      <c r="CN111" s="88"/>
      <c r="CO111" s="88"/>
      <c r="CP111" s="88"/>
      <c r="CQ111" s="88"/>
      <c r="CR111" s="88"/>
      <c r="CS111" s="88"/>
      <c r="CT111" s="88"/>
    </row>
    <row r="112" spans="1:98" ht="16.149999999999999" customHeight="1" x14ac:dyDescent="0.2">
      <c r="A112" s="531" t="s">
        <v>112</v>
      </c>
      <c r="B112" s="532"/>
      <c r="C112" s="258">
        <f>SUM(D112:G112)</f>
        <v>0</v>
      </c>
      <c r="D112" s="19"/>
      <c r="E112" s="20"/>
      <c r="F112" s="7"/>
      <c r="G112" s="7"/>
      <c r="H112" s="32"/>
      <c r="I112" s="32"/>
      <c r="J112" s="32"/>
      <c r="K112" s="32"/>
      <c r="L112" s="32"/>
      <c r="M112" s="32"/>
      <c r="N112" s="32"/>
      <c r="O112" s="252"/>
      <c r="P112" s="252"/>
      <c r="Q112" s="252"/>
      <c r="R112" s="252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7"/>
      <c r="AT112" s="87"/>
      <c r="AU112" s="87"/>
      <c r="CG112" s="88"/>
      <c r="CH112" s="88"/>
      <c r="CI112" s="88"/>
      <c r="CJ112" s="88"/>
      <c r="CK112" s="88"/>
      <c r="CL112" s="88"/>
      <c r="CM112" s="88"/>
      <c r="CN112" s="88"/>
      <c r="CO112" s="88"/>
      <c r="CP112" s="88"/>
      <c r="CQ112" s="88"/>
      <c r="CR112" s="88"/>
      <c r="CS112" s="88"/>
      <c r="CT112" s="88"/>
    </row>
    <row r="113" spans="1:98" ht="16.149999999999999" customHeight="1" x14ac:dyDescent="0.2">
      <c r="A113" s="521" t="s">
        <v>113</v>
      </c>
      <c r="B113" s="522"/>
      <c r="C113" s="53">
        <f>SUM(D113:G113)</f>
        <v>0</v>
      </c>
      <c r="D113" s="38"/>
      <c r="E113" s="54"/>
      <c r="F113" s="22"/>
      <c r="G113" s="22"/>
      <c r="H113" s="32"/>
      <c r="I113" s="32"/>
      <c r="J113" s="32"/>
      <c r="K113" s="32"/>
      <c r="L113" s="32"/>
      <c r="M113" s="32"/>
      <c r="N113" s="32"/>
      <c r="O113" s="252"/>
      <c r="P113" s="252"/>
      <c r="Q113" s="252"/>
      <c r="R113" s="252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7"/>
      <c r="AT113" s="87"/>
      <c r="AU113" s="87"/>
      <c r="CG113" s="88"/>
      <c r="CH113" s="88"/>
      <c r="CI113" s="88"/>
      <c r="CJ113" s="88"/>
      <c r="CK113" s="88"/>
      <c r="CL113" s="88"/>
      <c r="CM113" s="88"/>
      <c r="CN113" s="88"/>
      <c r="CO113" s="88"/>
      <c r="CP113" s="88"/>
      <c r="CQ113" s="88"/>
      <c r="CR113" s="88"/>
      <c r="CS113" s="88"/>
      <c r="CT113" s="88"/>
    </row>
    <row r="114" spans="1:98" ht="31.9" customHeight="1" x14ac:dyDescent="0.2">
      <c r="A114" s="231" t="s">
        <v>114</v>
      </c>
      <c r="B114" s="3"/>
      <c r="C114" s="3"/>
      <c r="D114" s="3"/>
      <c r="E114" s="89"/>
      <c r="F114" s="89"/>
      <c r="G114" s="89"/>
      <c r="H114" s="32"/>
      <c r="I114" s="32"/>
      <c r="J114" s="32"/>
      <c r="K114" s="32"/>
      <c r="L114" s="32"/>
      <c r="M114" s="32"/>
      <c r="N114" s="32"/>
      <c r="O114" s="252"/>
      <c r="P114" s="252"/>
      <c r="Q114" s="252"/>
      <c r="R114" s="252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7"/>
      <c r="AT114" s="87"/>
      <c r="AU114" s="87"/>
      <c r="CG114" s="88"/>
      <c r="CH114" s="88"/>
      <c r="CI114" s="88"/>
      <c r="CJ114" s="88"/>
      <c r="CK114" s="88"/>
      <c r="CL114" s="88"/>
      <c r="CM114" s="88"/>
      <c r="CN114" s="88"/>
      <c r="CO114" s="88"/>
      <c r="CP114" s="88"/>
      <c r="CQ114" s="88"/>
      <c r="CR114" s="88"/>
      <c r="CS114" s="88"/>
      <c r="CT114" s="88"/>
    </row>
    <row r="115" spans="1:98" x14ac:dyDescent="0.2">
      <c r="A115" s="523" t="s">
        <v>115</v>
      </c>
      <c r="B115" s="524"/>
      <c r="C115" s="525"/>
      <c r="D115" s="529" t="s">
        <v>1</v>
      </c>
      <c r="E115" s="480" t="s">
        <v>19</v>
      </c>
      <c r="F115" s="481"/>
      <c r="G115" s="481"/>
      <c r="H115" s="471" t="s">
        <v>20</v>
      </c>
      <c r="I115" s="32"/>
      <c r="J115" s="32"/>
      <c r="K115" s="32"/>
      <c r="L115" s="32"/>
      <c r="M115" s="32"/>
      <c r="N115" s="32"/>
      <c r="O115" s="252"/>
      <c r="P115" s="252"/>
      <c r="Q115" s="252"/>
      <c r="R115" s="252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7"/>
      <c r="AT115" s="87"/>
      <c r="AU115" s="87"/>
      <c r="CG115" s="88"/>
      <c r="CH115" s="88"/>
      <c r="CI115" s="88"/>
      <c r="CJ115" s="88"/>
      <c r="CK115" s="88"/>
      <c r="CL115" s="88"/>
      <c r="CM115" s="88"/>
      <c r="CN115" s="88"/>
      <c r="CO115" s="88"/>
      <c r="CP115" s="88"/>
      <c r="CQ115" s="88"/>
      <c r="CR115" s="88"/>
      <c r="CS115" s="88"/>
      <c r="CT115" s="88"/>
    </row>
    <row r="116" spans="1:98" ht="36" customHeight="1" x14ac:dyDescent="0.2">
      <c r="A116" s="526"/>
      <c r="B116" s="527"/>
      <c r="C116" s="528"/>
      <c r="D116" s="530"/>
      <c r="E116" s="70" t="s">
        <v>31</v>
      </c>
      <c r="F116" s="71" t="s">
        <v>32</v>
      </c>
      <c r="G116" s="33" t="s">
        <v>33</v>
      </c>
      <c r="H116" s="473"/>
      <c r="I116" s="32"/>
      <c r="J116" s="32"/>
      <c r="K116" s="32"/>
      <c r="L116" s="32"/>
      <c r="M116" s="32"/>
      <c r="N116" s="32"/>
      <c r="O116" s="252"/>
      <c r="P116" s="252"/>
      <c r="Q116" s="252"/>
      <c r="R116" s="252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7"/>
      <c r="AT116" s="87"/>
      <c r="AU116" s="87"/>
      <c r="CG116" s="88"/>
      <c r="CH116" s="88"/>
      <c r="CI116" s="88"/>
      <c r="CJ116" s="88"/>
      <c r="CK116" s="88"/>
      <c r="CL116" s="88"/>
      <c r="CM116" s="88"/>
      <c r="CN116" s="88"/>
      <c r="CO116" s="88"/>
      <c r="CP116" s="88"/>
      <c r="CQ116" s="88"/>
      <c r="CR116" s="88"/>
      <c r="CS116" s="88"/>
      <c r="CT116" s="88"/>
    </row>
    <row r="117" spans="1:98" ht="15.6" customHeight="1" x14ac:dyDescent="0.2">
      <c r="A117" s="259" t="s">
        <v>116</v>
      </c>
      <c r="B117" s="260"/>
      <c r="C117" s="261"/>
      <c r="D117" s="258">
        <f>SUM(E117:H117)</f>
        <v>0</v>
      </c>
      <c r="E117" s="19"/>
      <c r="F117" s="20"/>
      <c r="G117" s="7"/>
      <c r="H117" s="7"/>
      <c r="I117" s="32"/>
      <c r="J117" s="32"/>
      <c r="K117" s="32"/>
      <c r="L117" s="32"/>
      <c r="M117" s="32"/>
      <c r="N117" s="32"/>
      <c r="O117" s="252"/>
      <c r="P117" s="252"/>
      <c r="Q117" s="252"/>
      <c r="R117" s="252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7"/>
      <c r="AT117" s="87"/>
      <c r="AU117" s="87"/>
      <c r="CG117" s="88"/>
      <c r="CH117" s="88"/>
      <c r="CI117" s="88"/>
      <c r="CJ117" s="88"/>
      <c r="CK117" s="88"/>
      <c r="CL117" s="88"/>
      <c r="CM117" s="88"/>
      <c r="CN117" s="88"/>
      <c r="CO117" s="88"/>
      <c r="CP117" s="88"/>
      <c r="CQ117" s="88"/>
      <c r="CR117" s="88"/>
      <c r="CS117" s="88"/>
      <c r="CT117" s="88"/>
    </row>
    <row r="118" spans="1:98" ht="15.6" customHeight="1" x14ac:dyDescent="0.2">
      <c r="A118" s="262" t="s">
        <v>117</v>
      </c>
      <c r="B118" s="263"/>
      <c r="C118" s="264"/>
      <c r="D118" s="265">
        <f>SUM(E118:H118)</f>
        <v>0</v>
      </c>
      <c r="E118" s="38"/>
      <c r="F118" s="54"/>
      <c r="G118" s="22"/>
      <c r="H118" s="22"/>
      <c r="I118" s="32"/>
      <c r="J118" s="32"/>
      <c r="K118" s="32"/>
      <c r="L118" s="32"/>
      <c r="M118" s="266"/>
      <c r="N118" s="266"/>
      <c r="O118" s="267"/>
      <c r="P118" s="267"/>
      <c r="Q118" s="267"/>
      <c r="R118" s="267"/>
      <c r="S118" s="268"/>
      <c r="T118" s="268"/>
      <c r="U118" s="268"/>
      <c r="V118" s="268"/>
      <c r="W118" s="268"/>
      <c r="X118" s="268"/>
      <c r="Y118" s="268"/>
      <c r="Z118" s="268"/>
      <c r="AA118" s="268"/>
      <c r="AB118" s="268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7"/>
      <c r="AT118" s="87"/>
      <c r="AU118" s="87"/>
      <c r="CG118" s="88"/>
      <c r="CH118" s="88"/>
      <c r="CI118" s="88"/>
      <c r="CJ118" s="88"/>
      <c r="CK118" s="88"/>
      <c r="CL118" s="88"/>
      <c r="CM118" s="88"/>
      <c r="CN118" s="88"/>
      <c r="CO118" s="88"/>
      <c r="CP118" s="88"/>
      <c r="CQ118" s="88"/>
      <c r="CR118" s="88"/>
      <c r="CS118" s="88"/>
      <c r="CT118" s="88"/>
    </row>
    <row r="119" spans="1:98" ht="31.9" customHeight="1" x14ac:dyDescent="0.2">
      <c r="A119" s="91" t="s">
        <v>118</v>
      </c>
      <c r="B119" s="269"/>
      <c r="C119" s="270"/>
      <c r="D119" s="271"/>
      <c r="E119" s="272"/>
      <c r="F119" s="273"/>
      <c r="G119" s="274"/>
      <c r="H119" s="275"/>
      <c r="I119" s="276"/>
      <c r="J119" s="276"/>
      <c r="K119" s="276"/>
      <c r="L119" s="277"/>
      <c r="M119" s="96"/>
      <c r="N119" s="96"/>
      <c r="O119" s="96"/>
      <c r="P119" s="96"/>
      <c r="Q119" s="96"/>
      <c r="R119" s="96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CG119" s="88"/>
      <c r="CH119" s="88"/>
      <c r="CI119" s="88"/>
      <c r="CJ119" s="88"/>
      <c r="CK119" s="88"/>
      <c r="CL119" s="88"/>
      <c r="CM119" s="88"/>
      <c r="CN119" s="88"/>
      <c r="CO119" s="88"/>
      <c r="CP119" s="88"/>
      <c r="CQ119" s="88"/>
      <c r="CR119" s="88"/>
      <c r="CS119" s="88"/>
      <c r="CT119" s="88"/>
    </row>
    <row r="120" spans="1:98" ht="16.899999999999999" customHeight="1" x14ac:dyDescent="0.2">
      <c r="A120" s="487" t="s">
        <v>119</v>
      </c>
      <c r="B120" s="471" t="s">
        <v>1</v>
      </c>
      <c r="C120" s="534" t="s">
        <v>120</v>
      </c>
      <c r="D120" s="534"/>
      <c r="E120" s="534"/>
      <c r="F120" s="534" t="s">
        <v>121</v>
      </c>
      <c r="G120" s="537" t="s">
        <v>122</v>
      </c>
      <c r="H120" s="482" t="s">
        <v>19</v>
      </c>
      <c r="I120" s="533"/>
      <c r="J120" s="533"/>
      <c r="K120" s="534" t="s">
        <v>20</v>
      </c>
      <c r="L120" s="535" t="s">
        <v>123</v>
      </c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CG120" s="88"/>
      <c r="CH120" s="88"/>
      <c r="CI120" s="88"/>
      <c r="CJ120" s="88"/>
      <c r="CK120" s="88"/>
      <c r="CL120" s="88"/>
      <c r="CM120" s="88"/>
      <c r="CN120" s="88"/>
      <c r="CO120" s="88"/>
      <c r="CP120" s="88"/>
      <c r="CQ120" s="88"/>
      <c r="CR120" s="88"/>
      <c r="CS120" s="88"/>
      <c r="CT120" s="88"/>
    </row>
    <row r="121" spans="1:98" ht="60.75" customHeight="1" x14ac:dyDescent="0.2">
      <c r="A121" s="493"/>
      <c r="B121" s="473"/>
      <c r="C121" s="234" t="s">
        <v>124</v>
      </c>
      <c r="D121" s="279" t="s">
        <v>125</v>
      </c>
      <c r="E121" s="33" t="s">
        <v>126</v>
      </c>
      <c r="F121" s="534"/>
      <c r="G121" s="537"/>
      <c r="H121" s="33" t="s">
        <v>31</v>
      </c>
      <c r="I121" s="44" t="s">
        <v>32</v>
      </c>
      <c r="J121" s="44" t="s">
        <v>33</v>
      </c>
      <c r="K121" s="534"/>
      <c r="L121" s="536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CG121" s="88"/>
      <c r="CH121" s="88"/>
      <c r="CI121" s="88"/>
      <c r="CJ121" s="88"/>
      <c r="CK121" s="88"/>
      <c r="CL121" s="88"/>
      <c r="CM121" s="88"/>
      <c r="CN121" s="88"/>
      <c r="CO121" s="88"/>
      <c r="CP121" s="88"/>
      <c r="CQ121" s="88"/>
      <c r="CR121" s="88"/>
      <c r="CS121" s="88"/>
      <c r="CT121" s="88"/>
    </row>
    <row r="122" spans="1:98" ht="15.6" customHeight="1" x14ac:dyDescent="0.2">
      <c r="A122" s="280" t="s">
        <v>56</v>
      </c>
      <c r="B122" s="28">
        <f>SUM(C122:G122)</f>
        <v>0</v>
      </c>
      <c r="C122" s="19"/>
      <c r="D122" s="281"/>
      <c r="E122" s="21"/>
      <c r="F122" s="281"/>
      <c r="G122" s="282"/>
      <c r="H122" s="21"/>
      <c r="I122" s="281"/>
      <c r="J122" s="281"/>
      <c r="K122" s="281"/>
      <c r="L122" s="21"/>
      <c r="M122" s="1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97"/>
      <c r="Z122" s="97"/>
      <c r="AA122" s="97"/>
      <c r="AB122" s="97"/>
      <c r="CA122" s="84" t="str">
        <f>IF(B122&lt;&gt;SUM(H122:K122),"* Total personas  debe ser igual que según Tipo estrategia + otros. ","")</f>
        <v/>
      </c>
      <c r="CG122" s="88">
        <f>IF(B122&lt;&gt;SUM(H122:K122),1,0)</f>
        <v>0</v>
      </c>
      <c r="CH122" s="88"/>
      <c r="CI122" s="88"/>
      <c r="CJ122" s="88"/>
      <c r="CK122" s="88"/>
      <c r="CL122" s="88"/>
      <c r="CM122" s="88"/>
      <c r="CN122" s="88"/>
      <c r="CO122" s="88"/>
      <c r="CP122" s="88"/>
      <c r="CQ122" s="88"/>
      <c r="CR122" s="88"/>
      <c r="CS122" s="88"/>
      <c r="CT122" s="88"/>
    </row>
    <row r="123" spans="1:98" ht="15.6" customHeight="1" x14ac:dyDescent="0.2">
      <c r="A123" s="283" t="s">
        <v>69</v>
      </c>
      <c r="B123" s="50">
        <f>SUM(C123:G123)</f>
        <v>0</v>
      </c>
      <c r="C123" s="11"/>
      <c r="D123" s="135"/>
      <c r="E123" s="17"/>
      <c r="F123" s="135"/>
      <c r="G123" s="284"/>
      <c r="H123" s="17"/>
      <c r="I123" s="135"/>
      <c r="J123" s="135"/>
      <c r="K123" s="135"/>
      <c r="L123" s="17"/>
      <c r="M123" s="1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97"/>
      <c r="Z123" s="97"/>
      <c r="AA123" s="97"/>
      <c r="AB123" s="97"/>
      <c r="CA123" s="84" t="str">
        <f>IF(B123&lt;&gt;SUM(H123:K123),"* Total personas  debe ser igual que según Tipo estrategia + otros. ","")</f>
        <v/>
      </c>
      <c r="CG123" s="88">
        <f>IF(B123&lt;&gt;SUM(H123:K123),1,0)</f>
        <v>0</v>
      </c>
      <c r="CH123" s="88"/>
      <c r="CI123" s="88"/>
      <c r="CJ123" s="88"/>
      <c r="CK123" s="88"/>
      <c r="CL123" s="88"/>
      <c r="CM123" s="88"/>
      <c r="CN123" s="88"/>
      <c r="CO123" s="88"/>
      <c r="CP123" s="88"/>
      <c r="CQ123" s="88"/>
      <c r="CR123" s="88"/>
      <c r="CS123" s="88"/>
      <c r="CT123" s="88"/>
    </row>
    <row r="124" spans="1:98" ht="15.6" customHeight="1" x14ac:dyDescent="0.2">
      <c r="A124" s="285" t="s">
        <v>72</v>
      </c>
      <c r="B124" s="29">
        <f>SUM(C124:G124)</f>
        <v>0</v>
      </c>
      <c r="C124" s="30"/>
      <c r="D124" s="130"/>
      <c r="E124" s="23"/>
      <c r="F124" s="130"/>
      <c r="G124" s="286"/>
      <c r="H124" s="23"/>
      <c r="I124" s="130"/>
      <c r="J124" s="130"/>
      <c r="K124" s="130"/>
      <c r="L124" s="23"/>
      <c r="M124" s="1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97"/>
      <c r="Z124" s="97"/>
      <c r="AA124" s="97"/>
      <c r="AB124" s="97"/>
      <c r="CA124" s="84" t="str">
        <f>IF(B124&lt;&gt;SUM(H124:K124),"* Total personas  debe ser igual que según Tipo estrategia + otros. ","")</f>
        <v/>
      </c>
      <c r="CG124" s="88">
        <f>IF(B124&lt;&gt;SUM(H124:K124),1,0)</f>
        <v>0</v>
      </c>
      <c r="CH124" s="88"/>
      <c r="CI124" s="88"/>
      <c r="CJ124" s="88"/>
      <c r="CK124" s="88"/>
      <c r="CL124" s="88"/>
      <c r="CM124" s="88"/>
      <c r="CN124" s="88"/>
      <c r="CO124" s="88"/>
      <c r="CP124" s="88"/>
      <c r="CQ124" s="88"/>
      <c r="CR124" s="88"/>
      <c r="CS124" s="88"/>
      <c r="CT124" s="88"/>
    </row>
    <row r="125" spans="1:98" ht="31.9" customHeight="1" x14ac:dyDescent="0.2">
      <c r="A125" s="248" t="s">
        <v>127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CG125" s="88"/>
      <c r="CH125" s="88"/>
      <c r="CI125" s="88"/>
      <c r="CJ125" s="88"/>
      <c r="CK125" s="88"/>
      <c r="CL125" s="88"/>
      <c r="CM125" s="88"/>
      <c r="CN125" s="88"/>
      <c r="CO125" s="88"/>
      <c r="CP125" s="88"/>
      <c r="CQ125" s="88"/>
      <c r="CR125" s="88"/>
      <c r="CS125" s="88"/>
      <c r="CT125" s="88"/>
    </row>
    <row r="126" spans="1:98" ht="15" x14ac:dyDescent="0.2">
      <c r="A126" s="487" t="s">
        <v>128</v>
      </c>
      <c r="B126" s="471" t="s">
        <v>129</v>
      </c>
      <c r="C126" s="483" t="s">
        <v>130</v>
      </c>
      <c r="D126" s="484"/>
      <c r="E126" s="518" t="s">
        <v>131</v>
      </c>
      <c r="F126" s="484"/>
      <c r="G126" s="518" t="s">
        <v>132</v>
      </c>
      <c r="H126" s="484"/>
      <c r="I126" s="483" t="s">
        <v>133</v>
      </c>
      <c r="J126" s="484"/>
      <c r="K126" s="3"/>
      <c r="L126" s="3"/>
      <c r="M126" s="287"/>
      <c r="N126" s="288"/>
      <c r="O126" s="268"/>
      <c r="P126" s="268"/>
      <c r="Q126" s="268"/>
      <c r="R126" s="268"/>
      <c r="S126" s="268"/>
      <c r="T126" s="268"/>
      <c r="U126" s="268"/>
      <c r="V126" s="268"/>
      <c r="W126" s="268"/>
      <c r="X126" s="268"/>
      <c r="Y126" s="268"/>
      <c r="Z126" s="268"/>
      <c r="AA126" s="268"/>
      <c r="AB126" s="268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7"/>
      <c r="AT126" s="87"/>
      <c r="AU126" s="87"/>
      <c r="CG126" s="88"/>
      <c r="CH126" s="88"/>
      <c r="CI126" s="88"/>
      <c r="CJ126" s="88"/>
      <c r="CK126" s="88"/>
      <c r="CL126" s="88"/>
      <c r="CM126" s="88"/>
      <c r="CN126" s="88"/>
      <c r="CO126" s="88"/>
      <c r="CP126" s="88"/>
      <c r="CQ126" s="88"/>
      <c r="CR126" s="88"/>
      <c r="CS126" s="88"/>
      <c r="CT126" s="88"/>
    </row>
    <row r="127" spans="1:98" ht="15" x14ac:dyDescent="0.2">
      <c r="A127" s="493"/>
      <c r="B127" s="473"/>
      <c r="C127" s="70" t="s">
        <v>134</v>
      </c>
      <c r="D127" s="33" t="s">
        <v>135</v>
      </c>
      <c r="E127" s="70" t="s">
        <v>134</v>
      </c>
      <c r="F127" s="5" t="s">
        <v>135</v>
      </c>
      <c r="G127" s="70" t="s">
        <v>134</v>
      </c>
      <c r="H127" s="33" t="s">
        <v>135</v>
      </c>
      <c r="I127" s="70" t="s">
        <v>134</v>
      </c>
      <c r="J127" s="33" t="s">
        <v>135</v>
      </c>
      <c r="K127" s="3"/>
      <c r="L127" s="3"/>
      <c r="M127" s="3"/>
      <c r="N127" s="32"/>
      <c r="O127" s="252"/>
      <c r="P127" s="252"/>
      <c r="Q127" s="252"/>
      <c r="R127" s="252"/>
      <c r="S127" s="252"/>
      <c r="T127" s="252"/>
      <c r="U127" s="252"/>
      <c r="V127" s="252"/>
      <c r="W127" s="252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7"/>
      <c r="AT127" s="87"/>
      <c r="AU127" s="87"/>
      <c r="CG127" s="88"/>
      <c r="CH127" s="88"/>
      <c r="CI127" s="88"/>
      <c r="CJ127" s="88"/>
      <c r="CK127" s="88"/>
      <c r="CL127" s="88"/>
      <c r="CM127" s="88"/>
      <c r="CN127" s="88"/>
      <c r="CO127" s="88"/>
      <c r="CP127" s="88"/>
      <c r="CQ127" s="88"/>
      <c r="CR127" s="88"/>
      <c r="CS127" s="88"/>
      <c r="CT127" s="88"/>
    </row>
    <row r="128" spans="1:98" ht="18.75" customHeight="1" x14ac:dyDescent="0.2">
      <c r="A128" s="471" t="s">
        <v>136</v>
      </c>
      <c r="B128" s="280" t="s">
        <v>137</v>
      </c>
      <c r="C128" s="19"/>
      <c r="D128" s="21"/>
      <c r="E128" s="19"/>
      <c r="F128" s="21"/>
      <c r="G128" s="19"/>
      <c r="H128" s="21"/>
      <c r="I128" s="19"/>
      <c r="J128" s="21"/>
      <c r="K128" s="3"/>
      <c r="L128" s="3"/>
      <c r="M128" s="3"/>
      <c r="N128" s="32"/>
      <c r="O128" s="252"/>
      <c r="P128" s="252"/>
      <c r="Q128" s="252"/>
      <c r="R128" s="252"/>
      <c r="S128" s="252"/>
      <c r="T128" s="252"/>
      <c r="U128" s="252"/>
      <c r="V128" s="252"/>
      <c r="W128" s="252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7"/>
      <c r="AT128" s="87"/>
      <c r="AU128" s="87"/>
      <c r="CG128" s="88"/>
      <c r="CH128" s="88"/>
      <c r="CI128" s="88"/>
      <c r="CJ128" s="88"/>
      <c r="CK128" s="88"/>
      <c r="CL128" s="88"/>
      <c r="CM128" s="88"/>
      <c r="CN128" s="88"/>
      <c r="CO128" s="88"/>
      <c r="CP128" s="88"/>
      <c r="CQ128" s="88"/>
      <c r="CR128" s="88"/>
      <c r="CS128" s="88"/>
      <c r="CT128" s="88"/>
    </row>
    <row r="129" spans="1:98" ht="24" customHeight="1" x14ac:dyDescent="0.2">
      <c r="A129" s="472"/>
      <c r="B129" s="283" t="s">
        <v>138</v>
      </c>
      <c r="C129" s="11"/>
      <c r="D129" s="17"/>
      <c r="E129" s="11"/>
      <c r="F129" s="17"/>
      <c r="G129" s="11"/>
      <c r="H129" s="17"/>
      <c r="I129" s="11"/>
      <c r="J129" s="17"/>
      <c r="K129" s="3"/>
      <c r="L129" s="3"/>
      <c r="M129" s="3"/>
      <c r="N129" s="32"/>
      <c r="O129" s="252"/>
      <c r="P129" s="252"/>
      <c r="Q129" s="252"/>
      <c r="R129" s="252"/>
      <c r="S129" s="252"/>
      <c r="T129" s="252"/>
      <c r="U129" s="252"/>
      <c r="V129" s="252"/>
      <c r="W129" s="252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7"/>
      <c r="AT129" s="87"/>
      <c r="AU129" s="87"/>
      <c r="CG129" s="88"/>
      <c r="CH129" s="88"/>
      <c r="CI129" s="88"/>
      <c r="CJ129" s="88"/>
      <c r="CK129" s="88"/>
      <c r="CL129" s="88"/>
      <c r="CM129" s="88"/>
      <c r="CN129" s="88"/>
      <c r="CO129" s="88"/>
      <c r="CP129" s="88"/>
      <c r="CQ129" s="88"/>
      <c r="CR129" s="88"/>
      <c r="CS129" s="88"/>
      <c r="CT129" s="88"/>
    </row>
    <row r="130" spans="1:98" ht="18.75" customHeight="1" x14ac:dyDescent="0.2">
      <c r="A130" s="472"/>
      <c r="B130" s="283" t="s">
        <v>139</v>
      </c>
      <c r="C130" s="11"/>
      <c r="D130" s="17"/>
      <c r="E130" s="11"/>
      <c r="F130" s="17"/>
      <c r="G130" s="11"/>
      <c r="H130" s="17"/>
      <c r="I130" s="11"/>
      <c r="J130" s="17"/>
      <c r="K130" s="3"/>
      <c r="L130" s="3"/>
      <c r="M130" s="3"/>
      <c r="N130" s="32"/>
      <c r="O130" s="252"/>
      <c r="P130" s="252"/>
      <c r="Q130" s="252"/>
      <c r="R130" s="252"/>
      <c r="S130" s="252"/>
      <c r="T130" s="252"/>
      <c r="U130" s="252"/>
      <c r="V130" s="252"/>
      <c r="W130" s="252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7"/>
      <c r="AT130" s="87"/>
      <c r="AU130" s="87"/>
      <c r="CG130" s="88"/>
      <c r="CH130" s="88"/>
      <c r="CI130" s="88"/>
      <c r="CJ130" s="88"/>
      <c r="CK130" s="88"/>
      <c r="CL130" s="88"/>
      <c r="CM130" s="88"/>
      <c r="CN130" s="88"/>
      <c r="CO130" s="88"/>
      <c r="CP130" s="88"/>
      <c r="CQ130" s="88"/>
      <c r="CR130" s="88"/>
      <c r="CS130" s="88"/>
      <c r="CT130" s="88"/>
    </row>
    <row r="131" spans="1:98" ht="18.75" customHeight="1" x14ac:dyDescent="0.2">
      <c r="A131" s="473"/>
      <c r="B131" s="283" t="s">
        <v>140</v>
      </c>
      <c r="C131" s="30"/>
      <c r="D131" s="23"/>
      <c r="E131" s="30"/>
      <c r="F131" s="23"/>
      <c r="G131" s="30"/>
      <c r="H131" s="23"/>
      <c r="I131" s="30"/>
      <c r="J131" s="23"/>
      <c r="K131" s="3"/>
      <c r="L131" s="3"/>
      <c r="M131" s="3"/>
      <c r="N131" s="32"/>
      <c r="O131" s="252"/>
      <c r="P131" s="252"/>
      <c r="Q131" s="252"/>
      <c r="R131" s="252"/>
      <c r="S131" s="252"/>
      <c r="T131" s="252"/>
      <c r="U131" s="252"/>
      <c r="V131" s="252"/>
      <c r="W131" s="252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7"/>
      <c r="AT131" s="87"/>
      <c r="AU131" s="87"/>
      <c r="CG131" s="88"/>
      <c r="CH131" s="88"/>
      <c r="CI131" s="88"/>
      <c r="CJ131" s="88"/>
      <c r="CK131" s="88"/>
      <c r="CL131" s="88"/>
      <c r="CM131" s="88"/>
      <c r="CN131" s="88"/>
      <c r="CO131" s="88"/>
      <c r="CP131" s="88"/>
      <c r="CQ131" s="88"/>
      <c r="CR131" s="88"/>
      <c r="CS131" s="88"/>
      <c r="CT131" s="88"/>
    </row>
    <row r="132" spans="1:98" ht="15" x14ac:dyDescent="0.2">
      <c r="A132" s="534" t="s">
        <v>141</v>
      </c>
      <c r="B132" s="280" t="s">
        <v>142</v>
      </c>
      <c r="C132" s="19"/>
      <c r="D132" s="21"/>
      <c r="E132" s="19"/>
      <c r="F132" s="21"/>
      <c r="G132" s="19"/>
      <c r="H132" s="21"/>
      <c r="I132" s="19"/>
      <c r="J132" s="21"/>
      <c r="K132" s="3"/>
      <c r="L132" s="3"/>
      <c r="M132" s="3"/>
      <c r="N132" s="32"/>
      <c r="O132" s="252"/>
      <c r="P132" s="252"/>
      <c r="Q132" s="252"/>
      <c r="R132" s="252"/>
      <c r="S132" s="252"/>
      <c r="T132" s="252"/>
      <c r="U132" s="252"/>
      <c r="V132" s="252"/>
      <c r="W132" s="252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7"/>
      <c r="AT132" s="87"/>
      <c r="AU132" s="87"/>
      <c r="CG132" s="88"/>
      <c r="CH132" s="88"/>
      <c r="CI132" s="88"/>
      <c r="CJ132" s="88"/>
      <c r="CK132" s="88"/>
      <c r="CL132" s="88"/>
      <c r="CM132" s="88"/>
      <c r="CN132" s="88"/>
      <c r="CO132" s="88"/>
      <c r="CP132" s="88"/>
      <c r="CQ132" s="88"/>
      <c r="CR132" s="88"/>
      <c r="CS132" s="88"/>
      <c r="CT132" s="88"/>
    </row>
    <row r="133" spans="1:98" ht="27" customHeight="1" x14ac:dyDescent="0.2">
      <c r="A133" s="533"/>
      <c r="B133" s="283" t="s">
        <v>143</v>
      </c>
      <c r="C133" s="11"/>
      <c r="D133" s="17"/>
      <c r="E133" s="11"/>
      <c r="F133" s="17"/>
      <c r="G133" s="11"/>
      <c r="H133" s="17"/>
      <c r="I133" s="11"/>
      <c r="J133" s="17"/>
      <c r="K133" s="3"/>
      <c r="L133" s="3"/>
      <c r="M133" s="3"/>
      <c r="N133" s="32"/>
      <c r="O133" s="252"/>
      <c r="P133" s="252"/>
      <c r="Q133" s="252"/>
      <c r="R133" s="252"/>
      <c r="S133" s="252"/>
      <c r="T133" s="252"/>
      <c r="U133" s="252"/>
      <c r="V133" s="252"/>
      <c r="W133" s="252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7"/>
      <c r="AT133" s="87"/>
      <c r="AU133" s="87"/>
      <c r="CG133" s="88"/>
      <c r="CH133" s="88"/>
      <c r="CI133" s="88"/>
      <c r="CJ133" s="88"/>
      <c r="CK133" s="88"/>
      <c r="CL133" s="88"/>
      <c r="CM133" s="88"/>
      <c r="CN133" s="88"/>
      <c r="CO133" s="88"/>
      <c r="CP133" s="88"/>
      <c r="CQ133" s="88"/>
      <c r="CR133" s="88"/>
      <c r="CS133" s="88"/>
      <c r="CT133" s="88"/>
    </row>
    <row r="134" spans="1:98" ht="15" x14ac:dyDescent="0.2">
      <c r="A134" s="533"/>
      <c r="B134" s="283" t="s">
        <v>140</v>
      </c>
      <c r="C134" s="11"/>
      <c r="D134" s="17"/>
      <c r="E134" s="11"/>
      <c r="F134" s="17"/>
      <c r="G134" s="11"/>
      <c r="H134" s="17"/>
      <c r="I134" s="11"/>
      <c r="J134" s="17"/>
      <c r="K134" s="3"/>
      <c r="L134" s="3"/>
      <c r="M134" s="3"/>
      <c r="N134" s="32"/>
      <c r="O134" s="252"/>
      <c r="P134" s="252"/>
      <c r="Q134" s="252"/>
      <c r="R134" s="252"/>
      <c r="S134" s="252"/>
      <c r="T134" s="252"/>
      <c r="U134" s="252"/>
      <c r="V134" s="252"/>
      <c r="W134" s="252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7"/>
      <c r="AT134" s="87"/>
      <c r="AU134" s="87"/>
      <c r="CG134" s="88"/>
      <c r="CH134" s="88"/>
      <c r="CI134" s="88"/>
      <c r="CJ134" s="88"/>
      <c r="CK134" s="88"/>
      <c r="CL134" s="88"/>
      <c r="CM134" s="88"/>
      <c r="CN134" s="88"/>
      <c r="CO134" s="88"/>
      <c r="CP134" s="88"/>
      <c r="CQ134" s="88"/>
      <c r="CR134" s="88"/>
      <c r="CS134" s="88"/>
      <c r="CT134" s="88"/>
    </row>
    <row r="135" spans="1:98" ht="15" x14ac:dyDescent="0.2">
      <c r="A135" s="533"/>
      <c r="B135" s="289" t="s">
        <v>144</v>
      </c>
      <c r="C135" s="34"/>
      <c r="D135" s="58"/>
      <c r="E135" s="34"/>
      <c r="F135" s="58"/>
      <c r="G135" s="34"/>
      <c r="H135" s="58"/>
      <c r="I135" s="34"/>
      <c r="J135" s="58"/>
      <c r="K135" s="3"/>
      <c r="L135" s="3"/>
      <c r="M135" s="3"/>
      <c r="N135" s="32"/>
      <c r="O135" s="252"/>
      <c r="P135" s="252"/>
      <c r="Q135" s="252"/>
      <c r="R135" s="252"/>
      <c r="S135" s="252"/>
      <c r="T135" s="252"/>
      <c r="U135" s="252"/>
      <c r="V135" s="252"/>
      <c r="W135" s="252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7"/>
      <c r="AT135" s="87"/>
      <c r="AU135" s="87"/>
      <c r="CG135" s="88"/>
      <c r="CH135" s="88"/>
      <c r="CI135" s="88"/>
      <c r="CJ135" s="88"/>
      <c r="CK135" s="88"/>
      <c r="CL135" s="88"/>
      <c r="CM135" s="88"/>
      <c r="CN135" s="88"/>
      <c r="CO135" s="88"/>
      <c r="CP135" s="88"/>
      <c r="CQ135" s="88"/>
      <c r="CR135" s="88"/>
      <c r="CS135" s="88"/>
      <c r="CT135" s="88"/>
    </row>
    <row r="136" spans="1:98" ht="15" x14ac:dyDescent="0.2">
      <c r="A136" s="533"/>
      <c r="B136" s="285" t="s">
        <v>74</v>
      </c>
      <c r="C136" s="30"/>
      <c r="D136" s="23"/>
      <c r="E136" s="30"/>
      <c r="F136" s="23"/>
      <c r="G136" s="30"/>
      <c r="H136" s="23"/>
      <c r="I136" s="30"/>
      <c r="J136" s="23"/>
      <c r="K136" s="3"/>
      <c r="L136" s="3"/>
      <c r="M136" s="3"/>
      <c r="N136" s="32"/>
      <c r="O136" s="252"/>
      <c r="P136" s="252"/>
      <c r="Q136" s="252"/>
      <c r="R136" s="252"/>
      <c r="S136" s="252"/>
      <c r="T136" s="252"/>
      <c r="U136" s="252"/>
      <c r="V136" s="252"/>
      <c r="W136" s="252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7"/>
      <c r="AT136" s="87"/>
      <c r="AU136" s="87"/>
      <c r="CG136" s="88"/>
      <c r="CH136" s="88"/>
      <c r="CI136" s="88"/>
      <c r="CJ136" s="88"/>
      <c r="CK136" s="88"/>
      <c r="CL136" s="88"/>
      <c r="CM136" s="88"/>
      <c r="CN136" s="88"/>
      <c r="CO136" s="88"/>
      <c r="CP136" s="88"/>
      <c r="CQ136" s="88"/>
      <c r="CR136" s="88"/>
      <c r="CS136" s="88"/>
      <c r="CT136" s="88"/>
    </row>
    <row r="137" spans="1:98" ht="15" x14ac:dyDescent="0.2">
      <c r="A137" s="471" t="s">
        <v>145</v>
      </c>
      <c r="B137" s="280" t="s">
        <v>146</v>
      </c>
      <c r="C137" s="19"/>
      <c r="D137" s="21"/>
      <c r="E137" s="19"/>
      <c r="F137" s="21"/>
      <c r="G137" s="19"/>
      <c r="H137" s="21"/>
      <c r="I137" s="19"/>
      <c r="J137" s="21"/>
      <c r="K137" s="3"/>
      <c r="L137" s="3"/>
      <c r="M137" s="3"/>
      <c r="N137" s="32"/>
      <c r="O137" s="252"/>
      <c r="P137" s="252"/>
      <c r="Q137" s="252"/>
      <c r="R137" s="252"/>
      <c r="S137" s="252"/>
      <c r="T137" s="252"/>
      <c r="U137" s="252"/>
      <c r="V137" s="252"/>
      <c r="W137" s="252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7"/>
      <c r="AT137" s="87"/>
      <c r="AU137" s="87"/>
      <c r="CG137" s="88"/>
      <c r="CH137" s="88"/>
      <c r="CI137" s="88"/>
      <c r="CJ137" s="88"/>
      <c r="CK137" s="88"/>
      <c r="CL137" s="88"/>
      <c r="CM137" s="88"/>
      <c r="CN137" s="88"/>
      <c r="CO137" s="88"/>
      <c r="CP137" s="88"/>
      <c r="CQ137" s="88"/>
      <c r="CR137" s="88"/>
      <c r="CS137" s="88"/>
      <c r="CT137" s="88"/>
    </row>
    <row r="138" spans="1:98" ht="27.6" customHeight="1" x14ac:dyDescent="0.2">
      <c r="A138" s="472"/>
      <c r="B138" s="283" t="s">
        <v>143</v>
      </c>
      <c r="C138" s="11"/>
      <c r="D138" s="17"/>
      <c r="E138" s="11"/>
      <c r="F138" s="17"/>
      <c r="G138" s="11"/>
      <c r="H138" s="17"/>
      <c r="I138" s="11"/>
      <c r="J138" s="17"/>
      <c r="K138" s="3"/>
      <c r="L138" s="3"/>
      <c r="M138" s="3"/>
      <c r="N138" s="32"/>
      <c r="O138" s="252"/>
      <c r="P138" s="252"/>
      <c r="Q138" s="252"/>
      <c r="R138" s="252"/>
      <c r="S138" s="252"/>
      <c r="T138" s="252"/>
      <c r="U138" s="252"/>
      <c r="V138" s="252"/>
      <c r="W138" s="252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7"/>
      <c r="AT138" s="87"/>
      <c r="AU138" s="87"/>
      <c r="CG138" s="88"/>
      <c r="CH138" s="88"/>
      <c r="CI138" s="88"/>
      <c r="CJ138" s="88"/>
      <c r="CK138" s="88"/>
      <c r="CL138" s="88"/>
      <c r="CM138" s="88"/>
      <c r="CN138" s="88"/>
      <c r="CO138" s="88"/>
      <c r="CP138" s="88"/>
      <c r="CQ138" s="88"/>
      <c r="CR138" s="88"/>
      <c r="CS138" s="88"/>
      <c r="CT138" s="88"/>
    </row>
    <row r="139" spans="1:98" x14ac:dyDescent="0.2">
      <c r="A139" s="472"/>
      <c r="B139" s="283" t="s">
        <v>140</v>
      </c>
      <c r="C139" s="11"/>
      <c r="D139" s="17"/>
      <c r="E139" s="11"/>
      <c r="F139" s="17"/>
      <c r="G139" s="11"/>
      <c r="H139" s="17"/>
      <c r="I139" s="11"/>
      <c r="J139" s="17"/>
      <c r="K139" s="32"/>
      <c r="L139" s="32"/>
      <c r="M139" s="32"/>
      <c r="N139" s="32"/>
      <c r="O139" s="252"/>
      <c r="P139" s="252"/>
      <c r="Q139" s="252"/>
      <c r="R139" s="252"/>
      <c r="S139" s="252"/>
      <c r="T139" s="252"/>
      <c r="U139" s="252"/>
      <c r="V139" s="252"/>
      <c r="W139" s="252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7"/>
      <c r="AT139" s="87"/>
      <c r="AU139" s="87"/>
      <c r="CG139" s="88"/>
      <c r="CH139" s="88"/>
      <c r="CI139" s="88"/>
      <c r="CJ139" s="88"/>
      <c r="CK139" s="88"/>
      <c r="CL139" s="88"/>
      <c r="CM139" s="88"/>
      <c r="CN139" s="88"/>
      <c r="CO139" s="88"/>
      <c r="CP139" s="88"/>
      <c r="CQ139" s="88"/>
      <c r="CR139" s="88"/>
      <c r="CS139" s="88"/>
      <c r="CT139" s="88"/>
    </row>
    <row r="140" spans="1:98" ht="15.6" customHeight="1" x14ac:dyDescent="0.2">
      <c r="A140" s="472"/>
      <c r="B140" s="289" t="s">
        <v>147</v>
      </c>
      <c r="C140" s="11"/>
      <c r="D140" s="17"/>
      <c r="E140" s="11"/>
      <c r="F140" s="17"/>
      <c r="G140" s="11"/>
      <c r="H140" s="17"/>
      <c r="I140" s="11"/>
      <c r="J140" s="17"/>
      <c r="K140" s="32"/>
      <c r="L140" s="32"/>
      <c r="M140" s="32"/>
      <c r="N140" s="32"/>
      <c r="O140" s="252"/>
      <c r="P140" s="252"/>
      <c r="Q140" s="252"/>
      <c r="R140" s="252"/>
      <c r="S140" s="252"/>
      <c r="T140" s="252"/>
      <c r="U140" s="252"/>
      <c r="V140" s="252"/>
      <c r="W140" s="252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7"/>
      <c r="AT140" s="87"/>
      <c r="AU140" s="87"/>
      <c r="CG140" s="88"/>
      <c r="CH140" s="88"/>
      <c r="CI140" s="88"/>
      <c r="CJ140" s="88"/>
      <c r="CK140" s="88"/>
      <c r="CL140" s="88"/>
      <c r="CM140" s="88"/>
      <c r="CN140" s="88"/>
      <c r="CO140" s="88"/>
      <c r="CP140" s="88"/>
      <c r="CQ140" s="88"/>
      <c r="CR140" s="88"/>
      <c r="CS140" s="88"/>
      <c r="CT140" s="88"/>
    </row>
    <row r="141" spans="1:98" ht="15.6" customHeight="1" x14ac:dyDescent="0.2">
      <c r="A141" s="472"/>
      <c r="B141" s="289" t="s">
        <v>144</v>
      </c>
      <c r="C141" s="11"/>
      <c r="D141" s="17"/>
      <c r="E141" s="11"/>
      <c r="F141" s="17"/>
      <c r="G141" s="11"/>
      <c r="H141" s="17"/>
      <c r="I141" s="11"/>
      <c r="J141" s="17"/>
      <c r="K141" s="32"/>
      <c r="L141" s="32"/>
      <c r="M141" s="32"/>
      <c r="N141" s="32"/>
      <c r="O141" s="252"/>
      <c r="P141" s="252"/>
      <c r="Q141" s="252"/>
      <c r="R141" s="252"/>
      <c r="S141" s="252"/>
      <c r="T141" s="252"/>
      <c r="U141" s="252"/>
      <c r="V141" s="252"/>
      <c r="W141" s="252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7"/>
      <c r="AT141" s="87"/>
      <c r="AU141" s="87"/>
      <c r="CG141" s="88"/>
      <c r="CH141" s="88"/>
      <c r="CI141" s="88"/>
      <c r="CJ141" s="88"/>
      <c r="CK141" s="88"/>
      <c r="CL141" s="88"/>
      <c r="CM141" s="88"/>
      <c r="CN141" s="88"/>
      <c r="CO141" s="88"/>
      <c r="CP141" s="88"/>
      <c r="CQ141" s="88"/>
      <c r="CR141" s="88"/>
      <c r="CS141" s="88"/>
      <c r="CT141" s="88"/>
    </row>
    <row r="142" spans="1:98" ht="15.6" customHeight="1" x14ac:dyDescent="0.2">
      <c r="A142" s="473"/>
      <c r="B142" s="285" t="s">
        <v>74</v>
      </c>
      <c r="C142" s="123"/>
      <c r="D142" s="119"/>
      <c r="E142" s="123"/>
      <c r="F142" s="119"/>
      <c r="G142" s="123"/>
      <c r="H142" s="119"/>
      <c r="I142" s="123"/>
      <c r="J142" s="119"/>
      <c r="K142" s="32"/>
      <c r="L142" s="32"/>
      <c r="M142" s="32"/>
      <c r="N142" s="32"/>
      <c r="O142" s="252"/>
      <c r="P142" s="252"/>
      <c r="Q142" s="252"/>
      <c r="R142" s="252"/>
      <c r="S142" s="252"/>
      <c r="T142" s="252"/>
      <c r="U142" s="252"/>
      <c r="V142" s="252"/>
      <c r="W142" s="252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7"/>
      <c r="AT142" s="87"/>
      <c r="AU142" s="87"/>
      <c r="CG142" s="88"/>
      <c r="CH142" s="88"/>
      <c r="CI142" s="88"/>
      <c r="CJ142" s="88"/>
      <c r="CK142" s="88"/>
      <c r="CL142" s="88"/>
      <c r="CM142" s="88"/>
      <c r="CN142" s="88"/>
      <c r="CO142" s="88"/>
      <c r="CP142" s="88"/>
      <c r="CQ142" s="88"/>
      <c r="CR142" s="88"/>
      <c r="CS142" s="88"/>
      <c r="CT142" s="88"/>
    </row>
    <row r="143" spans="1:98" ht="15.6" customHeight="1" x14ac:dyDescent="0.2">
      <c r="A143" s="534" t="s">
        <v>148</v>
      </c>
      <c r="B143" s="280" t="s">
        <v>149</v>
      </c>
      <c r="C143" s="19"/>
      <c r="D143" s="21"/>
      <c r="E143" s="19"/>
      <c r="F143" s="21"/>
      <c r="G143" s="19"/>
      <c r="H143" s="21"/>
      <c r="I143" s="19"/>
      <c r="J143" s="21"/>
      <c r="K143" s="32"/>
      <c r="L143" s="32"/>
      <c r="M143" s="32"/>
      <c r="N143" s="32"/>
      <c r="O143" s="252"/>
      <c r="P143" s="252"/>
      <c r="Q143" s="252"/>
      <c r="R143" s="252"/>
      <c r="S143" s="252"/>
      <c r="T143" s="252"/>
      <c r="U143" s="252"/>
      <c r="V143" s="252"/>
      <c r="W143" s="252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7"/>
      <c r="AT143" s="87"/>
      <c r="AU143" s="87"/>
      <c r="CG143" s="88"/>
      <c r="CH143" s="88"/>
      <c r="CI143" s="88"/>
      <c r="CJ143" s="88"/>
      <c r="CK143" s="88"/>
      <c r="CL143" s="88"/>
      <c r="CM143" s="88"/>
      <c r="CN143" s="88"/>
      <c r="CO143" s="88"/>
      <c r="CP143" s="88"/>
      <c r="CQ143" s="88"/>
      <c r="CR143" s="88"/>
      <c r="CS143" s="88"/>
      <c r="CT143" s="88"/>
    </row>
    <row r="144" spans="1:98" ht="15.6" customHeight="1" x14ac:dyDescent="0.2">
      <c r="A144" s="533"/>
      <c r="B144" s="285" t="s">
        <v>150</v>
      </c>
      <c r="C144" s="30"/>
      <c r="D144" s="23"/>
      <c r="E144" s="30"/>
      <c r="F144" s="23"/>
      <c r="G144" s="30"/>
      <c r="H144" s="23"/>
      <c r="I144" s="30"/>
      <c r="J144" s="23"/>
      <c r="K144" s="32"/>
      <c r="L144" s="32"/>
      <c r="M144" s="32"/>
      <c r="N144" s="32"/>
      <c r="O144" s="252"/>
      <c r="P144" s="252"/>
      <c r="Q144" s="252"/>
      <c r="R144" s="252"/>
      <c r="S144" s="252"/>
      <c r="T144" s="252"/>
      <c r="U144" s="252"/>
      <c r="V144" s="252"/>
      <c r="W144" s="252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7"/>
      <c r="AT144" s="87"/>
      <c r="AU144" s="87"/>
      <c r="CG144" s="88"/>
      <c r="CH144" s="88"/>
      <c r="CI144" s="88"/>
      <c r="CJ144" s="88"/>
      <c r="CK144" s="88"/>
      <c r="CL144" s="88"/>
      <c r="CM144" s="88"/>
      <c r="CN144" s="88"/>
      <c r="CO144" s="88"/>
      <c r="CP144" s="88"/>
      <c r="CQ144" s="88"/>
      <c r="CR144" s="88"/>
      <c r="CS144" s="88"/>
      <c r="CT144" s="88"/>
    </row>
    <row r="145" spans="1:104" ht="31.9" customHeight="1" x14ac:dyDescent="0.2">
      <c r="A145" s="290" t="s">
        <v>151</v>
      </c>
      <c r="B145" s="291"/>
      <c r="C145" s="292"/>
      <c r="D145" s="292"/>
      <c r="E145" s="292"/>
      <c r="F145" s="292"/>
      <c r="G145" s="292"/>
      <c r="H145" s="292"/>
      <c r="I145" s="292"/>
      <c r="J145" s="292"/>
      <c r="K145" s="293"/>
      <c r="L145" s="293"/>
      <c r="M145" s="293"/>
      <c r="N145" s="293"/>
      <c r="O145" s="294"/>
      <c r="P145" s="294"/>
      <c r="Q145" s="294"/>
      <c r="R145" s="294"/>
      <c r="S145" s="294"/>
      <c r="T145" s="294"/>
      <c r="U145" s="294"/>
      <c r="V145" s="294"/>
      <c r="W145" s="294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BY145" s="82"/>
      <c r="BZ145" s="82"/>
      <c r="CG145" s="88"/>
      <c r="CH145" s="88"/>
      <c r="CI145" s="88"/>
      <c r="CJ145" s="88"/>
      <c r="CK145" s="88"/>
      <c r="CL145" s="88"/>
      <c r="CM145" s="88"/>
      <c r="CN145" s="88"/>
      <c r="CO145" s="88"/>
      <c r="CP145" s="88"/>
      <c r="CQ145" s="88"/>
      <c r="CR145" s="88"/>
      <c r="CS145" s="88"/>
      <c r="CT145" s="88"/>
    </row>
    <row r="146" spans="1:104" s="309" customFormat="1" ht="31.9" customHeight="1" x14ac:dyDescent="0.2">
      <c r="A146" s="91" t="s">
        <v>152</v>
      </c>
      <c r="B146" s="295"/>
      <c r="C146" s="296"/>
      <c r="D146" s="296"/>
      <c r="E146" s="297"/>
      <c r="F146" s="296"/>
      <c r="G146" s="297"/>
      <c r="H146" s="297"/>
      <c r="I146" s="296"/>
      <c r="J146" s="298"/>
      <c r="K146" s="299"/>
      <c r="L146" s="299"/>
      <c r="M146" s="299"/>
      <c r="N146" s="299"/>
      <c r="O146" s="300"/>
      <c r="P146" s="300"/>
      <c r="Q146" s="300"/>
      <c r="R146" s="301"/>
      <c r="S146" s="302"/>
      <c r="T146" s="300"/>
      <c r="U146" s="300"/>
      <c r="V146" s="301"/>
      <c r="W146" s="301"/>
      <c r="X146" s="303"/>
      <c r="Y146" s="304"/>
      <c r="Z146" s="305"/>
      <c r="AA146" s="305"/>
      <c r="AB146" s="303"/>
      <c r="AC146" s="304"/>
      <c r="AD146" s="304"/>
      <c r="AE146" s="304"/>
      <c r="AF146" s="304"/>
      <c r="AG146" s="305"/>
      <c r="AH146" s="306"/>
      <c r="AI146" s="303"/>
      <c r="AJ146" s="305"/>
      <c r="AK146" s="305"/>
      <c r="AL146" s="305"/>
      <c r="AM146" s="305"/>
      <c r="AN146" s="305"/>
      <c r="AO146" s="306"/>
      <c r="AP146" s="303"/>
      <c r="AQ146" s="305"/>
      <c r="AR146" s="305"/>
      <c r="AS146" s="305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82"/>
      <c r="BI146" s="82"/>
      <c r="BJ146" s="82"/>
      <c r="BK146" s="82"/>
      <c r="BL146" s="82"/>
      <c r="BM146" s="82"/>
      <c r="BN146" s="8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4"/>
      <c r="CB146" s="84"/>
      <c r="CC146" s="84"/>
      <c r="CD146" s="84"/>
      <c r="CE146" s="84"/>
      <c r="CF146" s="84"/>
      <c r="CG146" s="88"/>
      <c r="CH146" s="307"/>
      <c r="CI146" s="307"/>
      <c r="CJ146" s="307"/>
      <c r="CK146" s="307"/>
      <c r="CL146" s="307"/>
      <c r="CM146" s="307"/>
      <c r="CN146" s="307"/>
      <c r="CO146" s="307"/>
      <c r="CP146" s="307"/>
      <c r="CQ146" s="307"/>
      <c r="CR146" s="307"/>
      <c r="CS146" s="307"/>
      <c r="CT146" s="307"/>
      <c r="CU146" s="308"/>
      <c r="CV146" s="308"/>
      <c r="CW146" s="308"/>
      <c r="CX146" s="308"/>
      <c r="CY146" s="308"/>
      <c r="CZ146" s="308"/>
    </row>
    <row r="147" spans="1:104" x14ac:dyDescent="0.2">
      <c r="A147" s="538" t="s">
        <v>35</v>
      </c>
      <c r="B147" s="474" t="s">
        <v>1</v>
      </c>
      <c r="C147" s="475"/>
      <c r="D147" s="476"/>
      <c r="E147" s="514" t="s">
        <v>78</v>
      </c>
      <c r="F147" s="515"/>
      <c r="G147" s="515"/>
      <c r="H147" s="515"/>
      <c r="I147" s="515"/>
      <c r="J147" s="515"/>
      <c r="K147" s="515"/>
      <c r="L147" s="515"/>
      <c r="M147" s="515"/>
      <c r="N147" s="515"/>
      <c r="O147" s="515"/>
      <c r="P147" s="515"/>
      <c r="Q147" s="515"/>
      <c r="R147" s="515"/>
      <c r="S147" s="515"/>
      <c r="T147" s="515"/>
      <c r="U147" s="515"/>
      <c r="V147" s="515"/>
      <c r="W147" s="515"/>
      <c r="X147" s="515"/>
      <c r="Y147" s="515"/>
      <c r="Z147" s="515"/>
      <c r="AA147" s="515"/>
      <c r="AB147" s="515"/>
      <c r="AC147" s="515"/>
      <c r="AD147" s="515"/>
      <c r="AE147" s="515"/>
      <c r="AF147" s="515"/>
      <c r="AG147" s="515"/>
      <c r="AH147" s="515"/>
      <c r="AI147" s="515"/>
      <c r="AJ147" s="515"/>
      <c r="AK147" s="515"/>
      <c r="AL147" s="515"/>
      <c r="AM147" s="515"/>
      <c r="AN147" s="515"/>
      <c r="AO147" s="515"/>
      <c r="AP147" s="551"/>
      <c r="AQ147" s="552" t="s">
        <v>153</v>
      </c>
      <c r="AR147" s="552"/>
      <c r="AS147" s="553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Y147" s="82"/>
      <c r="BZ147" s="82"/>
      <c r="CG147" s="88"/>
      <c r="CH147" s="88"/>
      <c r="CI147" s="88"/>
      <c r="CJ147" s="88"/>
      <c r="CK147" s="88"/>
      <c r="CL147" s="88"/>
      <c r="CM147" s="88"/>
      <c r="CN147" s="88"/>
      <c r="CO147" s="88"/>
      <c r="CP147" s="88"/>
      <c r="CQ147" s="88"/>
      <c r="CR147" s="88"/>
      <c r="CS147" s="88"/>
      <c r="CT147" s="88"/>
    </row>
    <row r="148" spans="1:104" x14ac:dyDescent="0.2">
      <c r="A148" s="539"/>
      <c r="B148" s="549"/>
      <c r="C148" s="550"/>
      <c r="D148" s="517"/>
      <c r="E148" s="483" t="s">
        <v>21</v>
      </c>
      <c r="F148" s="484"/>
      <c r="G148" s="483" t="s">
        <v>22</v>
      </c>
      <c r="H148" s="484"/>
      <c r="I148" s="483" t="s">
        <v>23</v>
      </c>
      <c r="J148" s="484"/>
      <c r="K148" s="483" t="s">
        <v>24</v>
      </c>
      <c r="L148" s="484"/>
      <c r="M148" s="483" t="s">
        <v>25</v>
      </c>
      <c r="N148" s="484"/>
      <c r="O148" s="483" t="s">
        <v>26</v>
      </c>
      <c r="P148" s="484"/>
      <c r="Q148" s="483" t="s">
        <v>27</v>
      </c>
      <c r="R148" s="484"/>
      <c r="S148" s="483" t="s">
        <v>28</v>
      </c>
      <c r="T148" s="484"/>
      <c r="U148" s="483" t="s">
        <v>29</v>
      </c>
      <c r="V148" s="484"/>
      <c r="W148" s="483" t="s">
        <v>5</v>
      </c>
      <c r="X148" s="484"/>
      <c r="Y148" s="483" t="s">
        <v>6</v>
      </c>
      <c r="Z148" s="484"/>
      <c r="AA148" s="483" t="s">
        <v>30</v>
      </c>
      <c r="AB148" s="484"/>
      <c r="AC148" s="483" t="s">
        <v>7</v>
      </c>
      <c r="AD148" s="484"/>
      <c r="AE148" s="483" t="s">
        <v>8</v>
      </c>
      <c r="AF148" s="484"/>
      <c r="AG148" s="483" t="s">
        <v>9</v>
      </c>
      <c r="AH148" s="484"/>
      <c r="AI148" s="483" t="s">
        <v>10</v>
      </c>
      <c r="AJ148" s="484"/>
      <c r="AK148" s="483" t="s">
        <v>11</v>
      </c>
      <c r="AL148" s="484"/>
      <c r="AM148" s="483" t="s">
        <v>12</v>
      </c>
      <c r="AN148" s="484"/>
      <c r="AO148" s="480" t="s">
        <v>13</v>
      </c>
      <c r="AP148" s="541"/>
      <c r="AQ148" s="542" t="s">
        <v>154</v>
      </c>
      <c r="AR148" s="480" t="s">
        <v>155</v>
      </c>
      <c r="AS148" s="481"/>
      <c r="AT148" s="310"/>
      <c r="AU148" s="311"/>
      <c r="AV148" s="97"/>
      <c r="AW148" s="97"/>
      <c r="AX148" s="97"/>
      <c r="AY148" s="97"/>
      <c r="AZ148" s="97"/>
      <c r="BA148" s="97"/>
      <c r="BB148" s="97"/>
      <c r="BC148" s="97"/>
      <c r="BD148" s="97"/>
      <c r="BE148" s="97"/>
      <c r="BF148" s="97"/>
      <c r="BG148" s="97"/>
      <c r="CG148" s="88"/>
      <c r="CH148" s="88"/>
      <c r="CI148" s="88"/>
      <c r="CJ148" s="88"/>
      <c r="CK148" s="88"/>
      <c r="CL148" s="88"/>
      <c r="CM148" s="88"/>
      <c r="CN148" s="88"/>
      <c r="CO148" s="88"/>
      <c r="CP148" s="88"/>
      <c r="CQ148" s="88"/>
      <c r="CR148" s="88"/>
      <c r="CS148" s="88"/>
      <c r="CT148" s="88"/>
    </row>
    <row r="149" spans="1:104" ht="31.5" x14ac:dyDescent="0.2">
      <c r="A149" s="540"/>
      <c r="B149" s="312" t="s">
        <v>34</v>
      </c>
      <c r="C149" s="313" t="s">
        <v>2</v>
      </c>
      <c r="D149" s="314" t="s">
        <v>3</v>
      </c>
      <c r="E149" s="36" t="s">
        <v>2</v>
      </c>
      <c r="F149" s="5" t="s">
        <v>3</v>
      </c>
      <c r="G149" s="36" t="s">
        <v>2</v>
      </c>
      <c r="H149" s="5" t="s">
        <v>3</v>
      </c>
      <c r="I149" s="36" t="s">
        <v>2</v>
      </c>
      <c r="J149" s="5" t="s">
        <v>3</v>
      </c>
      <c r="K149" s="36" t="s">
        <v>2</v>
      </c>
      <c r="L149" s="5" t="s">
        <v>3</v>
      </c>
      <c r="M149" s="36" t="s">
        <v>2</v>
      </c>
      <c r="N149" s="5" t="s">
        <v>3</v>
      </c>
      <c r="O149" s="36" t="s">
        <v>2</v>
      </c>
      <c r="P149" s="5" t="s">
        <v>3</v>
      </c>
      <c r="Q149" s="36" t="s">
        <v>2</v>
      </c>
      <c r="R149" s="5" t="s">
        <v>3</v>
      </c>
      <c r="S149" s="36" t="s">
        <v>2</v>
      </c>
      <c r="T149" s="5" t="s">
        <v>3</v>
      </c>
      <c r="U149" s="36" t="s">
        <v>2</v>
      </c>
      <c r="V149" s="5" t="s">
        <v>3</v>
      </c>
      <c r="W149" s="36" t="s">
        <v>2</v>
      </c>
      <c r="X149" s="5" t="s">
        <v>3</v>
      </c>
      <c r="Y149" s="36" t="s">
        <v>2</v>
      </c>
      <c r="Z149" s="5" t="s">
        <v>3</v>
      </c>
      <c r="AA149" s="36" t="s">
        <v>2</v>
      </c>
      <c r="AB149" s="5" t="s">
        <v>3</v>
      </c>
      <c r="AC149" s="36" t="s">
        <v>2</v>
      </c>
      <c r="AD149" s="5" t="s">
        <v>3</v>
      </c>
      <c r="AE149" s="36" t="s">
        <v>2</v>
      </c>
      <c r="AF149" s="5" t="s">
        <v>3</v>
      </c>
      <c r="AG149" s="36" t="s">
        <v>2</v>
      </c>
      <c r="AH149" s="5" t="s">
        <v>3</v>
      </c>
      <c r="AI149" s="36" t="s">
        <v>2</v>
      </c>
      <c r="AJ149" s="5" t="s">
        <v>3</v>
      </c>
      <c r="AK149" s="36" t="s">
        <v>2</v>
      </c>
      <c r="AL149" s="5" t="s">
        <v>3</v>
      </c>
      <c r="AM149" s="36" t="s">
        <v>2</v>
      </c>
      <c r="AN149" s="5" t="s">
        <v>3</v>
      </c>
      <c r="AO149" s="36" t="s">
        <v>2</v>
      </c>
      <c r="AP149" s="315" t="s">
        <v>3</v>
      </c>
      <c r="AQ149" s="543"/>
      <c r="AR149" s="44" t="s">
        <v>156</v>
      </c>
      <c r="AS149" s="33" t="s">
        <v>157</v>
      </c>
      <c r="AT149" s="148"/>
      <c r="AU149" s="148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CG149" s="88"/>
      <c r="CH149" s="88"/>
      <c r="CI149" s="88"/>
      <c r="CJ149" s="88"/>
      <c r="CK149" s="88"/>
      <c r="CL149" s="88"/>
      <c r="CM149" s="88"/>
      <c r="CN149" s="88"/>
      <c r="CO149" s="88"/>
      <c r="CP149" s="88"/>
      <c r="CQ149" s="88"/>
      <c r="CR149" s="88"/>
      <c r="CS149" s="88"/>
      <c r="CT149" s="88"/>
    </row>
    <row r="150" spans="1:104" ht="15" customHeight="1" x14ac:dyDescent="0.2">
      <c r="A150" s="316" t="s">
        <v>55</v>
      </c>
      <c r="B150" s="213">
        <f t="shared" ref="B150:B168" si="11">SUM(C150+D150)</f>
        <v>3082</v>
      </c>
      <c r="C150" s="214">
        <f t="shared" ref="C150:C168" si="12">SUM(E150+G150+I150+K150+M150+O150+Q150+S150+U150+W150+Y150+AA150+AC150+AE150+AG150+AI150+AK150+AM150+AO150)</f>
        <v>1434</v>
      </c>
      <c r="D150" s="317">
        <f t="shared" ref="D150:D168" si="13">SUM(F150+H150+J150+L150+N150+P150+R150+T150+V150+X150+Z150+AB150+AD150+AF150+AH150+AJ150+AL150+AN150+AP150)</f>
        <v>1648</v>
      </c>
      <c r="E150" s="26">
        <f>SUM(ENERO:DICIEMBRE!E150)</f>
        <v>68</v>
      </c>
      <c r="F150" s="26">
        <f>SUM(ENERO:DICIEMBRE!F150)</f>
        <v>49</v>
      </c>
      <c r="G150" s="26">
        <f>SUM(ENERO:DICIEMBRE!G150)</f>
        <v>26</v>
      </c>
      <c r="H150" s="26">
        <f>SUM(ENERO:DICIEMBRE!H150)</f>
        <v>15</v>
      </c>
      <c r="I150" s="26">
        <f>SUM(ENERO:DICIEMBRE!I150)</f>
        <v>19</v>
      </c>
      <c r="J150" s="26">
        <f>SUM(ENERO:DICIEMBRE!J150)</f>
        <v>16</v>
      </c>
      <c r="K150" s="26">
        <f>SUM(ENERO:DICIEMBRE!K150)</f>
        <v>27</v>
      </c>
      <c r="L150" s="26">
        <f>SUM(ENERO:DICIEMBRE!L150)</f>
        <v>35</v>
      </c>
      <c r="M150" s="26">
        <f>SUM(ENERO:DICIEMBRE!M150)</f>
        <v>42</v>
      </c>
      <c r="N150" s="26">
        <f>SUM(ENERO:DICIEMBRE!N150)</f>
        <v>36</v>
      </c>
      <c r="O150" s="26">
        <f>SUM(ENERO:DICIEMBRE!O150)</f>
        <v>44</v>
      </c>
      <c r="P150" s="26">
        <f>SUM(ENERO:DICIEMBRE!P150)</f>
        <v>23</v>
      </c>
      <c r="Q150" s="26">
        <f>SUM(ENERO:DICIEMBRE!Q150)</f>
        <v>13</v>
      </c>
      <c r="R150" s="26">
        <f>SUM(ENERO:DICIEMBRE!R150)</f>
        <v>22</v>
      </c>
      <c r="S150" s="26">
        <f>SUM(ENERO:DICIEMBRE!S150)</f>
        <v>25</v>
      </c>
      <c r="T150" s="26">
        <f>SUM(ENERO:DICIEMBRE!T150)</f>
        <v>22</v>
      </c>
      <c r="U150" s="26">
        <f>SUM(ENERO:DICIEMBRE!U150)</f>
        <v>34</v>
      </c>
      <c r="V150" s="26">
        <f>SUM(ENERO:DICIEMBRE!V150)</f>
        <v>28</v>
      </c>
      <c r="W150" s="26">
        <f>SUM(ENERO:DICIEMBRE!W150)</f>
        <v>43</v>
      </c>
      <c r="X150" s="26">
        <f>SUM(ENERO:DICIEMBRE!X150)</f>
        <v>47</v>
      </c>
      <c r="Y150" s="26">
        <f>SUM(ENERO:DICIEMBRE!Y150)</f>
        <v>44</v>
      </c>
      <c r="Z150" s="26">
        <f>SUM(ENERO:DICIEMBRE!Z150)</f>
        <v>61</v>
      </c>
      <c r="AA150" s="26">
        <f>SUM(ENERO:DICIEMBRE!AA150)</f>
        <v>59</v>
      </c>
      <c r="AB150" s="26">
        <f>SUM(ENERO:DICIEMBRE!AB150)</f>
        <v>82</v>
      </c>
      <c r="AC150" s="26">
        <f>SUM(ENERO:DICIEMBRE!AC150)</f>
        <v>79</v>
      </c>
      <c r="AD150" s="26">
        <f>SUM(ENERO:DICIEMBRE!AD150)</f>
        <v>110</v>
      </c>
      <c r="AE150" s="26">
        <f>SUM(ENERO:DICIEMBRE!AE150)</f>
        <v>98</v>
      </c>
      <c r="AF150" s="26">
        <f>SUM(ENERO:DICIEMBRE!AF150)</f>
        <v>125</v>
      </c>
      <c r="AG150" s="26">
        <f>SUM(ENERO:DICIEMBRE!AG150)</f>
        <v>102</v>
      </c>
      <c r="AH150" s="26">
        <f>SUM(ENERO:DICIEMBRE!AH150)</f>
        <v>110</v>
      </c>
      <c r="AI150" s="26">
        <f>SUM(ENERO:DICIEMBRE!AI150)</f>
        <v>119</v>
      </c>
      <c r="AJ150" s="26">
        <f>SUM(ENERO:DICIEMBRE!AJ150)</f>
        <v>201</v>
      </c>
      <c r="AK150" s="26">
        <f>SUM(ENERO:DICIEMBRE!AK150)</f>
        <v>177</v>
      </c>
      <c r="AL150" s="26">
        <f>SUM(ENERO:DICIEMBRE!AL150)</f>
        <v>151</v>
      </c>
      <c r="AM150" s="26">
        <f>SUM(ENERO:DICIEMBRE!AM150)</f>
        <v>157</v>
      </c>
      <c r="AN150" s="26">
        <f>SUM(ENERO:DICIEMBRE!AN150)</f>
        <v>158</v>
      </c>
      <c r="AO150" s="26">
        <f>SUM(ENERO:DICIEMBRE!AO150)</f>
        <v>258</v>
      </c>
      <c r="AP150" s="26">
        <f>SUM(ENERO:DICIEMBRE!AP150)</f>
        <v>357</v>
      </c>
      <c r="AQ150" s="26">
        <f>SUM(ENERO:DICIEMBRE!AQ150)</f>
        <v>1469</v>
      </c>
      <c r="AR150" s="26">
        <f>SUM(ENERO:DICIEMBRE!AR150)</f>
        <v>292</v>
      </c>
      <c r="AS150" s="26">
        <f>SUM(ENERO:DICIEMBRE!AS150)</f>
        <v>1321</v>
      </c>
      <c r="AT150" s="1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97"/>
      <c r="BG150" s="97"/>
      <c r="CA150" s="84" t="str">
        <f t="shared" ref="CA150:CA168" si="14">IF(B150&lt;&gt;SUM(AQ150+AR150+AS150),"* El número de consultas según tipo atención NO DEBE ser diferente al Total. ","")</f>
        <v/>
      </c>
      <c r="CB150" s="84" t="str">
        <f>IF(AND(E150&lt;=SUM(E152:E168),F150&lt;=SUM(F152:F168),G150&lt;=SUM(G152:G168),H150&lt;=SUM(H152:H168),I150&lt;=SUM(I152:I168),J150&lt;=SUM(J152:J168),K150&lt;=SUM(K152:K168),L150&lt;=SUM(L152:L168),M150&lt;=SUM(M152:M168),N150&lt;=SUM(N152:N168),O150&lt;=SUM(O152:O168),P150&lt;=SUM(P152:P168),W150&lt;=SUM(W152:W168),X150&lt;=SUM(X152:X168),Y150&lt;=SUM(Y152:Y168),Z150&lt;=SUM(Z152:Z168),AA150&lt;=SUM(AA152:AA168),AB150&lt;=SUM(AB152:AB168),AC150&lt;=SUM(AC152:AC168),AD150&lt;=SUM(AD152:AD168),AE150&lt;=SUM(AE152:AE168),AF150&lt;=SUM(AF152:AF168),AG150&lt;=SUM(AG152:AG168),AH150&lt;=SUM(AH152:AH168),AI150&lt;=SUM(AI152:AI168),AJ150&lt;=SUM(AJ152:AJ168),AK150&lt;=SUM(AK152:AK168),AL150&lt;=SUM(AL152:AL168),AM150&lt;=SUM(AM152:AM168),AN150&lt;=SUM(AN152:AN168),AO150&lt;=SUM(AO152:AO168),AP150&lt;=SUM(AP152:AP168)),"","Total de ingreso debe ser igual o menor al desagregado por condición")</f>
        <v/>
      </c>
      <c r="CG150" s="88">
        <f t="shared" ref="CG150:CG168" si="15">IF(B150&lt;&gt;SUM(AQ150+AR150+AS150),1,0)</f>
        <v>0</v>
      </c>
      <c r="CH150" s="88"/>
      <c r="CI150" s="88"/>
      <c r="CJ150" s="88"/>
      <c r="CK150" s="88"/>
      <c r="CL150" s="88"/>
      <c r="CM150" s="88"/>
      <c r="CN150" s="88"/>
      <c r="CO150" s="88"/>
      <c r="CP150" s="88"/>
      <c r="CQ150" s="88"/>
      <c r="CR150" s="88"/>
      <c r="CS150" s="88"/>
      <c r="CT150" s="88"/>
    </row>
    <row r="151" spans="1:104" ht="15" customHeight="1" x14ac:dyDescent="0.2">
      <c r="A151" s="321" t="s">
        <v>36</v>
      </c>
      <c r="B151" s="322">
        <f t="shared" si="11"/>
        <v>0</v>
      </c>
      <c r="C151" s="323">
        <f t="shared" si="12"/>
        <v>0</v>
      </c>
      <c r="D151" s="324">
        <f t="shared" si="13"/>
        <v>0</v>
      </c>
      <c r="E151" s="26">
        <f>SUM(ENERO:DICIEMBRE!E151)</f>
        <v>0</v>
      </c>
      <c r="F151" s="26">
        <f>SUM(ENERO:DICIEMBRE!F151)</f>
        <v>0</v>
      </c>
      <c r="G151" s="26">
        <f>SUM(ENERO:DICIEMBRE!G151)</f>
        <v>0</v>
      </c>
      <c r="H151" s="26">
        <f>SUM(ENERO:DICIEMBRE!H151)</f>
        <v>0</v>
      </c>
      <c r="I151" s="26">
        <f>SUM(ENERO:DICIEMBRE!I151)</f>
        <v>0</v>
      </c>
      <c r="J151" s="26">
        <f>SUM(ENERO:DICIEMBRE!J151)</f>
        <v>0</v>
      </c>
      <c r="K151" s="26">
        <f>SUM(ENERO:DICIEMBRE!K151)</f>
        <v>0</v>
      </c>
      <c r="L151" s="26">
        <f>SUM(ENERO:DICIEMBRE!L151)</f>
        <v>0</v>
      </c>
      <c r="M151" s="26">
        <f>SUM(ENERO:DICIEMBRE!M151)</f>
        <v>0</v>
      </c>
      <c r="N151" s="26">
        <f>SUM(ENERO:DICIEMBRE!N151)</f>
        <v>0</v>
      </c>
      <c r="O151" s="26">
        <f>SUM(ENERO:DICIEMBRE!O151)</f>
        <v>0</v>
      </c>
      <c r="P151" s="26">
        <f>SUM(ENERO:DICIEMBRE!P151)</f>
        <v>0</v>
      </c>
      <c r="Q151" s="26">
        <f>SUM(ENERO:DICIEMBRE!Q151)</f>
        <v>0</v>
      </c>
      <c r="R151" s="26">
        <f>SUM(ENERO:DICIEMBRE!R151)</f>
        <v>0</v>
      </c>
      <c r="S151" s="26">
        <f>SUM(ENERO:DICIEMBRE!S151)</f>
        <v>0</v>
      </c>
      <c r="T151" s="26">
        <f>SUM(ENERO:DICIEMBRE!T151)</f>
        <v>0</v>
      </c>
      <c r="U151" s="26">
        <f>SUM(ENERO:DICIEMBRE!U151)</f>
        <v>0</v>
      </c>
      <c r="V151" s="26">
        <f>SUM(ENERO:DICIEMBRE!V151)</f>
        <v>0</v>
      </c>
      <c r="W151" s="26">
        <f>SUM(ENERO:DICIEMBRE!W151)</f>
        <v>0</v>
      </c>
      <c r="X151" s="26">
        <f>SUM(ENERO:DICIEMBRE!X151)</f>
        <v>0</v>
      </c>
      <c r="Y151" s="26">
        <f>SUM(ENERO:DICIEMBRE!Y151)</f>
        <v>0</v>
      </c>
      <c r="Z151" s="26">
        <f>SUM(ENERO:DICIEMBRE!Z151)</f>
        <v>0</v>
      </c>
      <c r="AA151" s="26">
        <f>SUM(ENERO:DICIEMBRE!AA151)</f>
        <v>0</v>
      </c>
      <c r="AB151" s="26">
        <f>SUM(ENERO:DICIEMBRE!AB151)</f>
        <v>0</v>
      </c>
      <c r="AC151" s="26">
        <f>SUM(ENERO:DICIEMBRE!AC151)</f>
        <v>0</v>
      </c>
      <c r="AD151" s="26">
        <f>SUM(ENERO:DICIEMBRE!AD151)</f>
        <v>0</v>
      </c>
      <c r="AE151" s="26">
        <f>SUM(ENERO:DICIEMBRE!AE151)</f>
        <v>0</v>
      </c>
      <c r="AF151" s="26">
        <f>SUM(ENERO:DICIEMBRE!AF151)</f>
        <v>0</v>
      </c>
      <c r="AG151" s="26">
        <f>SUM(ENERO:DICIEMBRE!AG151)</f>
        <v>0</v>
      </c>
      <c r="AH151" s="26">
        <f>SUM(ENERO:DICIEMBRE!AH151)</f>
        <v>0</v>
      </c>
      <c r="AI151" s="26">
        <f>SUM(ENERO:DICIEMBRE!AI151)</f>
        <v>0</v>
      </c>
      <c r="AJ151" s="26">
        <f>SUM(ENERO:DICIEMBRE!AJ151)</f>
        <v>0</v>
      </c>
      <c r="AK151" s="26">
        <f>SUM(ENERO:DICIEMBRE!AK151)</f>
        <v>0</v>
      </c>
      <c r="AL151" s="26">
        <f>SUM(ENERO:DICIEMBRE!AL151)</f>
        <v>0</v>
      </c>
      <c r="AM151" s="26">
        <f>SUM(ENERO:DICIEMBRE!AM151)</f>
        <v>0</v>
      </c>
      <c r="AN151" s="26">
        <f>SUM(ENERO:DICIEMBRE!AN151)</f>
        <v>0</v>
      </c>
      <c r="AO151" s="26">
        <f>SUM(ENERO:DICIEMBRE!AO151)</f>
        <v>0</v>
      </c>
      <c r="AP151" s="26">
        <f>SUM(ENERO:DICIEMBRE!AP151)</f>
        <v>0</v>
      </c>
      <c r="AQ151" s="26">
        <f>SUM(ENERO:DICIEMBRE!AQ151)</f>
        <v>0</v>
      </c>
      <c r="AR151" s="26">
        <f>SUM(ENERO:DICIEMBRE!AR151)</f>
        <v>0</v>
      </c>
      <c r="AS151" s="26">
        <f>SUM(ENERO:DICIEMBRE!AS151)</f>
        <v>0</v>
      </c>
      <c r="AT151" s="1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97"/>
      <c r="BG151" s="97"/>
      <c r="CA151" s="84" t="str">
        <f t="shared" si="14"/>
        <v/>
      </c>
      <c r="CG151" s="88">
        <f t="shared" si="15"/>
        <v>0</v>
      </c>
      <c r="CH151" s="88"/>
      <c r="CI151" s="88"/>
      <c r="CJ151" s="88"/>
      <c r="CK151" s="88"/>
      <c r="CL151" s="88"/>
      <c r="CM151" s="88"/>
      <c r="CN151" s="88"/>
      <c r="CO151" s="88"/>
      <c r="CP151" s="88"/>
      <c r="CQ151" s="88"/>
      <c r="CR151" s="88"/>
      <c r="CS151" s="88"/>
      <c r="CT151" s="88"/>
    </row>
    <row r="152" spans="1:104" ht="15" customHeight="1" x14ac:dyDescent="0.2">
      <c r="A152" s="327" t="s">
        <v>158</v>
      </c>
      <c r="B152" s="328">
        <f t="shared" si="11"/>
        <v>15</v>
      </c>
      <c r="C152" s="329">
        <f t="shared" si="12"/>
        <v>12</v>
      </c>
      <c r="D152" s="330">
        <f t="shared" si="13"/>
        <v>3</v>
      </c>
      <c r="E152" s="26">
        <f>SUM(ENERO:DICIEMBRE!E152)</f>
        <v>0</v>
      </c>
      <c r="F152" s="26">
        <f>SUM(ENERO:DICIEMBRE!F152)</f>
        <v>0</v>
      </c>
      <c r="G152" s="26">
        <f>SUM(ENERO:DICIEMBRE!G152)</f>
        <v>0</v>
      </c>
      <c r="H152" s="26">
        <f>SUM(ENERO:DICIEMBRE!H152)</f>
        <v>0</v>
      </c>
      <c r="I152" s="26">
        <f>SUM(ENERO:DICIEMBRE!I152)</f>
        <v>0</v>
      </c>
      <c r="J152" s="26">
        <f>SUM(ENERO:DICIEMBRE!J152)</f>
        <v>0</v>
      </c>
      <c r="K152" s="26">
        <f>SUM(ENERO:DICIEMBRE!K152)</f>
        <v>0</v>
      </c>
      <c r="L152" s="26">
        <f>SUM(ENERO:DICIEMBRE!L152)</f>
        <v>0</v>
      </c>
      <c r="M152" s="26">
        <f>SUM(ENERO:DICIEMBRE!M152)</f>
        <v>0</v>
      </c>
      <c r="N152" s="26">
        <f>SUM(ENERO:DICIEMBRE!N152)</f>
        <v>0</v>
      </c>
      <c r="O152" s="26">
        <f>SUM(ENERO:DICIEMBRE!O152)</f>
        <v>0</v>
      </c>
      <c r="P152" s="26">
        <f>SUM(ENERO:DICIEMBRE!P152)</f>
        <v>0</v>
      </c>
      <c r="Q152" s="26">
        <f>SUM(ENERO:DICIEMBRE!Q152)</f>
        <v>2</v>
      </c>
      <c r="R152" s="26">
        <f>SUM(ENERO:DICIEMBRE!R152)</f>
        <v>0</v>
      </c>
      <c r="S152" s="26">
        <f>SUM(ENERO:DICIEMBRE!S152)</f>
        <v>3</v>
      </c>
      <c r="T152" s="26">
        <f>SUM(ENERO:DICIEMBRE!T152)</f>
        <v>0</v>
      </c>
      <c r="U152" s="26">
        <f>SUM(ENERO:DICIEMBRE!U152)</f>
        <v>0</v>
      </c>
      <c r="V152" s="26">
        <f>SUM(ENERO:DICIEMBRE!V152)</f>
        <v>0</v>
      </c>
      <c r="W152" s="26">
        <f>SUM(ENERO:DICIEMBRE!W152)</f>
        <v>1</v>
      </c>
      <c r="X152" s="26">
        <f>SUM(ENERO:DICIEMBRE!X152)</f>
        <v>0</v>
      </c>
      <c r="Y152" s="26">
        <f>SUM(ENERO:DICIEMBRE!Y152)</f>
        <v>2</v>
      </c>
      <c r="Z152" s="26">
        <f>SUM(ENERO:DICIEMBRE!Z152)</f>
        <v>0</v>
      </c>
      <c r="AA152" s="26">
        <f>SUM(ENERO:DICIEMBRE!AA152)</f>
        <v>0</v>
      </c>
      <c r="AB152" s="26">
        <f>SUM(ENERO:DICIEMBRE!AB152)</f>
        <v>0</v>
      </c>
      <c r="AC152" s="26">
        <f>SUM(ENERO:DICIEMBRE!AC152)</f>
        <v>1</v>
      </c>
      <c r="AD152" s="26">
        <f>SUM(ENERO:DICIEMBRE!AD152)</f>
        <v>0</v>
      </c>
      <c r="AE152" s="26">
        <f>SUM(ENERO:DICIEMBRE!AE152)</f>
        <v>0</v>
      </c>
      <c r="AF152" s="26">
        <f>SUM(ENERO:DICIEMBRE!AF152)</f>
        <v>1</v>
      </c>
      <c r="AG152" s="26">
        <f>SUM(ENERO:DICIEMBRE!AG152)</f>
        <v>1</v>
      </c>
      <c r="AH152" s="26">
        <f>SUM(ENERO:DICIEMBRE!AH152)</f>
        <v>0</v>
      </c>
      <c r="AI152" s="26">
        <f>SUM(ENERO:DICIEMBRE!AI152)</f>
        <v>0</v>
      </c>
      <c r="AJ152" s="26">
        <f>SUM(ENERO:DICIEMBRE!AJ152)</f>
        <v>1</v>
      </c>
      <c r="AK152" s="26">
        <f>SUM(ENERO:DICIEMBRE!AK152)</f>
        <v>0</v>
      </c>
      <c r="AL152" s="26">
        <f>SUM(ENERO:DICIEMBRE!AL152)</f>
        <v>0</v>
      </c>
      <c r="AM152" s="26">
        <f>SUM(ENERO:DICIEMBRE!AM152)</f>
        <v>1</v>
      </c>
      <c r="AN152" s="26">
        <f>SUM(ENERO:DICIEMBRE!AN152)</f>
        <v>1</v>
      </c>
      <c r="AO152" s="26">
        <f>SUM(ENERO:DICIEMBRE!AO152)</f>
        <v>1</v>
      </c>
      <c r="AP152" s="26">
        <f>SUM(ENERO:DICIEMBRE!AP152)</f>
        <v>0</v>
      </c>
      <c r="AQ152" s="26">
        <f>SUM(ENERO:DICIEMBRE!AQ152)</f>
        <v>3</v>
      </c>
      <c r="AR152" s="26">
        <f>SUM(ENERO:DICIEMBRE!AR152)</f>
        <v>0</v>
      </c>
      <c r="AS152" s="26">
        <f>SUM(ENERO:DICIEMBRE!AS152)</f>
        <v>12</v>
      </c>
      <c r="AT152" s="1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97"/>
      <c r="BG152" s="97"/>
      <c r="CA152" s="84" t="str">
        <f t="shared" si="14"/>
        <v/>
      </c>
      <c r="CG152" s="88">
        <f t="shared" si="15"/>
        <v>0</v>
      </c>
      <c r="CH152" s="88"/>
      <c r="CI152" s="88"/>
      <c r="CJ152" s="88"/>
      <c r="CK152" s="88"/>
      <c r="CL152" s="88"/>
      <c r="CM152" s="88"/>
      <c r="CN152" s="88"/>
      <c r="CO152" s="88"/>
      <c r="CP152" s="88"/>
      <c r="CQ152" s="88"/>
      <c r="CR152" s="88"/>
      <c r="CS152" s="88"/>
      <c r="CT152" s="88"/>
    </row>
    <row r="153" spans="1:104" ht="15" customHeight="1" x14ac:dyDescent="0.2">
      <c r="A153" s="331" t="s">
        <v>159</v>
      </c>
      <c r="B153" s="332">
        <f t="shared" si="11"/>
        <v>0</v>
      </c>
      <c r="C153" s="333">
        <f t="shared" si="12"/>
        <v>0</v>
      </c>
      <c r="D153" s="334">
        <f t="shared" si="13"/>
        <v>0</v>
      </c>
      <c r="E153" s="26">
        <f>SUM(ENERO:DICIEMBRE!E153)</f>
        <v>0</v>
      </c>
      <c r="F153" s="26">
        <f>SUM(ENERO:DICIEMBRE!F153)</f>
        <v>0</v>
      </c>
      <c r="G153" s="26">
        <f>SUM(ENERO:DICIEMBRE!G153)</f>
        <v>0</v>
      </c>
      <c r="H153" s="26">
        <f>SUM(ENERO:DICIEMBRE!H153)</f>
        <v>0</v>
      </c>
      <c r="I153" s="26">
        <f>SUM(ENERO:DICIEMBRE!I153)</f>
        <v>0</v>
      </c>
      <c r="J153" s="26">
        <f>SUM(ENERO:DICIEMBRE!J153)</f>
        <v>0</v>
      </c>
      <c r="K153" s="26">
        <f>SUM(ENERO:DICIEMBRE!K153)</f>
        <v>0</v>
      </c>
      <c r="L153" s="26">
        <f>SUM(ENERO:DICIEMBRE!L153)</f>
        <v>0</v>
      </c>
      <c r="M153" s="26">
        <f>SUM(ENERO:DICIEMBRE!M153)</f>
        <v>0</v>
      </c>
      <c r="N153" s="26">
        <f>SUM(ENERO:DICIEMBRE!N153)</f>
        <v>0</v>
      </c>
      <c r="O153" s="26">
        <f>SUM(ENERO:DICIEMBRE!O153)</f>
        <v>0</v>
      </c>
      <c r="P153" s="26">
        <f>SUM(ENERO:DICIEMBRE!P153)</f>
        <v>0</v>
      </c>
      <c r="Q153" s="26">
        <f>SUM(ENERO:DICIEMBRE!Q153)</f>
        <v>0</v>
      </c>
      <c r="R153" s="26">
        <f>SUM(ENERO:DICIEMBRE!R153)</f>
        <v>0</v>
      </c>
      <c r="S153" s="26">
        <f>SUM(ENERO:DICIEMBRE!S153)</f>
        <v>0</v>
      </c>
      <c r="T153" s="26">
        <f>SUM(ENERO:DICIEMBRE!T153)</f>
        <v>0</v>
      </c>
      <c r="U153" s="26">
        <f>SUM(ENERO:DICIEMBRE!U153)</f>
        <v>0</v>
      </c>
      <c r="V153" s="26">
        <f>SUM(ENERO:DICIEMBRE!V153)</f>
        <v>0</v>
      </c>
      <c r="W153" s="26">
        <f>SUM(ENERO:DICIEMBRE!W153)</f>
        <v>0</v>
      </c>
      <c r="X153" s="26">
        <f>SUM(ENERO:DICIEMBRE!X153)</f>
        <v>0</v>
      </c>
      <c r="Y153" s="26">
        <f>SUM(ENERO:DICIEMBRE!Y153)</f>
        <v>0</v>
      </c>
      <c r="Z153" s="26">
        <f>SUM(ENERO:DICIEMBRE!Z153)</f>
        <v>0</v>
      </c>
      <c r="AA153" s="26">
        <f>SUM(ENERO:DICIEMBRE!AA153)</f>
        <v>0</v>
      </c>
      <c r="AB153" s="26">
        <f>SUM(ENERO:DICIEMBRE!AB153)</f>
        <v>0</v>
      </c>
      <c r="AC153" s="26">
        <f>SUM(ENERO:DICIEMBRE!AC153)</f>
        <v>0</v>
      </c>
      <c r="AD153" s="26">
        <f>SUM(ENERO:DICIEMBRE!AD153)</f>
        <v>0</v>
      </c>
      <c r="AE153" s="26">
        <f>SUM(ENERO:DICIEMBRE!AE153)</f>
        <v>0</v>
      </c>
      <c r="AF153" s="26">
        <f>SUM(ENERO:DICIEMBRE!AF153)</f>
        <v>0</v>
      </c>
      <c r="AG153" s="26">
        <f>SUM(ENERO:DICIEMBRE!AG153)</f>
        <v>0</v>
      </c>
      <c r="AH153" s="26">
        <f>SUM(ENERO:DICIEMBRE!AH153)</f>
        <v>0</v>
      </c>
      <c r="AI153" s="26">
        <f>SUM(ENERO:DICIEMBRE!AI153)</f>
        <v>0</v>
      </c>
      <c r="AJ153" s="26">
        <f>SUM(ENERO:DICIEMBRE!AJ153)</f>
        <v>0</v>
      </c>
      <c r="AK153" s="26">
        <f>SUM(ENERO:DICIEMBRE!AK153)</f>
        <v>0</v>
      </c>
      <c r="AL153" s="26">
        <f>SUM(ENERO:DICIEMBRE!AL153)</f>
        <v>0</v>
      </c>
      <c r="AM153" s="26">
        <f>SUM(ENERO:DICIEMBRE!AM153)</f>
        <v>0</v>
      </c>
      <c r="AN153" s="26">
        <f>SUM(ENERO:DICIEMBRE!AN153)</f>
        <v>0</v>
      </c>
      <c r="AO153" s="26">
        <f>SUM(ENERO:DICIEMBRE!AO153)</f>
        <v>0</v>
      </c>
      <c r="AP153" s="26">
        <f>SUM(ENERO:DICIEMBRE!AP153)</f>
        <v>0</v>
      </c>
      <c r="AQ153" s="26">
        <f>SUM(ENERO:DICIEMBRE!AQ153)</f>
        <v>0</v>
      </c>
      <c r="AR153" s="26">
        <f>SUM(ENERO:DICIEMBRE!AR153)</f>
        <v>0</v>
      </c>
      <c r="AS153" s="26">
        <f>SUM(ENERO:DICIEMBRE!AS153)</f>
        <v>0</v>
      </c>
      <c r="AT153" s="1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97"/>
      <c r="BG153" s="97"/>
      <c r="CA153" s="84" t="str">
        <f t="shared" si="14"/>
        <v/>
      </c>
      <c r="CG153" s="88">
        <f t="shared" si="15"/>
        <v>0</v>
      </c>
      <c r="CH153" s="88"/>
      <c r="CI153" s="88"/>
      <c r="CJ153" s="88"/>
      <c r="CK153" s="88"/>
      <c r="CL153" s="88"/>
      <c r="CM153" s="88"/>
      <c r="CN153" s="88"/>
      <c r="CO153" s="88"/>
      <c r="CP153" s="88"/>
      <c r="CQ153" s="88"/>
      <c r="CR153" s="88"/>
      <c r="CS153" s="88"/>
      <c r="CT153" s="88"/>
    </row>
    <row r="154" spans="1:104" ht="15" customHeight="1" x14ac:dyDescent="0.2">
      <c r="A154" s="331" t="s">
        <v>160</v>
      </c>
      <c r="B154" s="332">
        <f t="shared" si="11"/>
        <v>459</v>
      </c>
      <c r="C154" s="333">
        <f t="shared" si="12"/>
        <v>245</v>
      </c>
      <c r="D154" s="334">
        <f t="shared" si="13"/>
        <v>214</v>
      </c>
      <c r="E154" s="26">
        <f>SUM(ENERO:DICIEMBRE!E154)</f>
        <v>0</v>
      </c>
      <c r="F154" s="26">
        <f>SUM(ENERO:DICIEMBRE!F154)</f>
        <v>0</v>
      </c>
      <c r="G154" s="26">
        <f>SUM(ENERO:DICIEMBRE!G154)</f>
        <v>0</v>
      </c>
      <c r="H154" s="26">
        <f>SUM(ENERO:DICIEMBRE!H154)</f>
        <v>0</v>
      </c>
      <c r="I154" s="26">
        <f>SUM(ENERO:DICIEMBRE!I154)</f>
        <v>0</v>
      </c>
      <c r="J154" s="26">
        <f>SUM(ENERO:DICIEMBRE!J154)</f>
        <v>0</v>
      </c>
      <c r="K154" s="26">
        <f>SUM(ENERO:DICIEMBRE!K154)</f>
        <v>0</v>
      </c>
      <c r="L154" s="26">
        <f>SUM(ENERO:DICIEMBRE!L154)</f>
        <v>0</v>
      </c>
      <c r="M154" s="26">
        <f>SUM(ENERO:DICIEMBRE!M154)</f>
        <v>0</v>
      </c>
      <c r="N154" s="26">
        <f>SUM(ENERO:DICIEMBRE!N154)</f>
        <v>0</v>
      </c>
      <c r="O154" s="26">
        <f>SUM(ENERO:DICIEMBRE!O154)</f>
        <v>0</v>
      </c>
      <c r="P154" s="26">
        <f>SUM(ENERO:DICIEMBRE!P154)</f>
        <v>0</v>
      </c>
      <c r="Q154" s="26">
        <f>SUM(ENERO:DICIEMBRE!Q154)</f>
        <v>0</v>
      </c>
      <c r="R154" s="26">
        <f>SUM(ENERO:DICIEMBRE!R154)</f>
        <v>0</v>
      </c>
      <c r="S154" s="26">
        <f>SUM(ENERO:DICIEMBRE!S154)</f>
        <v>1</v>
      </c>
      <c r="T154" s="26">
        <f>SUM(ENERO:DICIEMBRE!T154)</f>
        <v>0</v>
      </c>
      <c r="U154" s="26">
        <f>SUM(ENERO:DICIEMBRE!U154)</f>
        <v>0</v>
      </c>
      <c r="V154" s="26">
        <f>SUM(ENERO:DICIEMBRE!V154)</f>
        <v>2</v>
      </c>
      <c r="W154" s="26">
        <f>SUM(ENERO:DICIEMBRE!W154)</f>
        <v>2</v>
      </c>
      <c r="X154" s="26">
        <f>SUM(ENERO:DICIEMBRE!X154)</f>
        <v>2</v>
      </c>
      <c r="Y154" s="26">
        <f>SUM(ENERO:DICIEMBRE!Y154)</f>
        <v>1</v>
      </c>
      <c r="Z154" s="26">
        <f>SUM(ENERO:DICIEMBRE!Z154)</f>
        <v>2</v>
      </c>
      <c r="AA154" s="26">
        <f>SUM(ENERO:DICIEMBRE!AA154)</f>
        <v>3</v>
      </c>
      <c r="AB154" s="26">
        <f>SUM(ENERO:DICIEMBRE!AB154)</f>
        <v>16</v>
      </c>
      <c r="AC154" s="26">
        <f>SUM(ENERO:DICIEMBRE!AC154)</f>
        <v>17</v>
      </c>
      <c r="AD154" s="26">
        <f>SUM(ENERO:DICIEMBRE!AD154)</f>
        <v>11</v>
      </c>
      <c r="AE154" s="26">
        <f>SUM(ENERO:DICIEMBRE!AE154)</f>
        <v>20</v>
      </c>
      <c r="AF154" s="26">
        <f>SUM(ENERO:DICIEMBRE!AF154)</f>
        <v>10</v>
      </c>
      <c r="AG154" s="26">
        <f>SUM(ENERO:DICIEMBRE!AG154)</f>
        <v>24</v>
      </c>
      <c r="AH154" s="26">
        <f>SUM(ENERO:DICIEMBRE!AH154)</f>
        <v>9</v>
      </c>
      <c r="AI154" s="26">
        <f>SUM(ENERO:DICIEMBRE!AI154)</f>
        <v>29</v>
      </c>
      <c r="AJ154" s="26">
        <f>SUM(ENERO:DICIEMBRE!AJ154)</f>
        <v>26</v>
      </c>
      <c r="AK154" s="26">
        <f>SUM(ENERO:DICIEMBRE!AK154)</f>
        <v>41</v>
      </c>
      <c r="AL154" s="26">
        <f>SUM(ENERO:DICIEMBRE!AL154)</f>
        <v>28</v>
      </c>
      <c r="AM154" s="26">
        <f>SUM(ENERO:DICIEMBRE!AM154)</f>
        <v>52</v>
      </c>
      <c r="AN154" s="26">
        <f>SUM(ENERO:DICIEMBRE!AN154)</f>
        <v>35</v>
      </c>
      <c r="AO154" s="26">
        <f>SUM(ENERO:DICIEMBRE!AO154)</f>
        <v>55</v>
      </c>
      <c r="AP154" s="26">
        <f>SUM(ENERO:DICIEMBRE!AP154)</f>
        <v>73</v>
      </c>
      <c r="AQ154" s="26">
        <f>SUM(ENERO:DICIEMBRE!AQ154)</f>
        <v>155</v>
      </c>
      <c r="AR154" s="26">
        <f>SUM(ENERO:DICIEMBRE!AR154)</f>
        <v>7</v>
      </c>
      <c r="AS154" s="26">
        <f>SUM(ENERO:DICIEMBRE!AS154)</f>
        <v>297</v>
      </c>
      <c r="AT154" s="1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97"/>
      <c r="BG154" s="97"/>
      <c r="CA154" s="84" t="str">
        <f t="shared" si="14"/>
        <v/>
      </c>
      <c r="CG154" s="88">
        <f t="shared" si="15"/>
        <v>0</v>
      </c>
      <c r="CH154" s="88"/>
      <c r="CI154" s="88"/>
      <c r="CJ154" s="88"/>
      <c r="CK154" s="88"/>
      <c r="CL154" s="88"/>
      <c r="CM154" s="88"/>
      <c r="CN154" s="88"/>
      <c r="CO154" s="88"/>
      <c r="CP154" s="88"/>
      <c r="CQ154" s="88"/>
      <c r="CR154" s="88"/>
      <c r="CS154" s="88"/>
      <c r="CT154" s="88"/>
    </row>
    <row r="155" spans="1:104" ht="15" customHeight="1" x14ac:dyDescent="0.2">
      <c r="A155" s="331" t="s">
        <v>161</v>
      </c>
      <c r="B155" s="332">
        <f t="shared" si="11"/>
        <v>10</v>
      </c>
      <c r="C155" s="333">
        <f t="shared" si="12"/>
        <v>3</v>
      </c>
      <c r="D155" s="334">
        <f t="shared" si="13"/>
        <v>7</v>
      </c>
      <c r="E155" s="26">
        <f>SUM(ENERO:DICIEMBRE!E155)</f>
        <v>0</v>
      </c>
      <c r="F155" s="26">
        <f>SUM(ENERO:DICIEMBRE!F155)</f>
        <v>0</v>
      </c>
      <c r="G155" s="26">
        <f>SUM(ENERO:DICIEMBRE!G155)</f>
        <v>0</v>
      </c>
      <c r="H155" s="26">
        <f>SUM(ENERO:DICIEMBRE!H155)</f>
        <v>0</v>
      </c>
      <c r="I155" s="26">
        <f>SUM(ENERO:DICIEMBRE!I155)</f>
        <v>0</v>
      </c>
      <c r="J155" s="26">
        <f>SUM(ENERO:DICIEMBRE!J155)</f>
        <v>0</v>
      </c>
      <c r="K155" s="26">
        <f>SUM(ENERO:DICIEMBRE!K155)</f>
        <v>0</v>
      </c>
      <c r="L155" s="26">
        <f>SUM(ENERO:DICIEMBRE!L155)</f>
        <v>0</v>
      </c>
      <c r="M155" s="26">
        <f>SUM(ENERO:DICIEMBRE!M155)</f>
        <v>0</v>
      </c>
      <c r="N155" s="26">
        <f>SUM(ENERO:DICIEMBRE!N155)</f>
        <v>0</v>
      </c>
      <c r="O155" s="26">
        <f>SUM(ENERO:DICIEMBRE!O155)</f>
        <v>0</v>
      </c>
      <c r="P155" s="26">
        <f>SUM(ENERO:DICIEMBRE!P155)</f>
        <v>0</v>
      </c>
      <c r="Q155" s="26">
        <f>SUM(ENERO:DICIEMBRE!Q155)</f>
        <v>0</v>
      </c>
      <c r="R155" s="26">
        <f>SUM(ENERO:DICIEMBRE!R155)</f>
        <v>0</v>
      </c>
      <c r="S155" s="26">
        <f>SUM(ENERO:DICIEMBRE!S155)</f>
        <v>0</v>
      </c>
      <c r="T155" s="26">
        <f>SUM(ENERO:DICIEMBRE!T155)</f>
        <v>0</v>
      </c>
      <c r="U155" s="26">
        <f>SUM(ENERO:DICIEMBRE!U155)</f>
        <v>0</v>
      </c>
      <c r="V155" s="26">
        <f>SUM(ENERO:DICIEMBRE!V155)</f>
        <v>0</v>
      </c>
      <c r="W155" s="26">
        <f>SUM(ENERO:DICIEMBRE!W155)</f>
        <v>0</v>
      </c>
      <c r="X155" s="26">
        <f>SUM(ENERO:DICIEMBRE!X155)</f>
        <v>0</v>
      </c>
      <c r="Y155" s="26">
        <f>SUM(ENERO:DICIEMBRE!Y155)</f>
        <v>0</v>
      </c>
      <c r="Z155" s="26">
        <f>SUM(ENERO:DICIEMBRE!Z155)</f>
        <v>1</v>
      </c>
      <c r="AA155" s="26">
        <f>SUM(ENERO:DICIEMBRE!AA155)</f>
        <v>0</v>
      </c>
      <c r="AB155" s="26">
        <f>SUM(ENERO:DICIEMBRE!AB155)</f>
        <v>0</v>
      </c>
      <c r="AC155" s="26">
        <f>SUM(ENERO:DICIEMBRE!AC155)</f>
        <v>0</v>
      </c>
      <c r="AD155" s="26">
        <f>SUM(ENERO:DICIEMBRE!AD155)</f>
        <v>0</v>
      </c>
      <c r="AE155" s="26">
        <f>SUM(ENERO:DICIEMBRE!AE155)</f>
        <v>0</v>
      </c>
      <c r="AF155" s="26">
        <f>SUM(ENERO:DICIEMBRE!AF155)</f>
        <v>0</v>
      </c>
      <c r="AG155" s="26">
        <f>SUM(ENERO:DICIEMBRE!AG155)</f>
        <v>1</v>
      </c>
      <c r="AH155" s="26">
        <f>SUM(ENERO:DICIEMBRE!AH155)</f>
        <v>0</v>
      </c>
      <c r="AI155" s="26">
        <f>SUM(ENERO:DICIEMBRE!AI155)</f>
        <v>0</v>
      </c>
      <c r="AJ155" s="26">
        <f>SUM(ENERO:DICIEMBRE!AJ155)</f>
        <v>2</v>
      </c>
      <c r="AK155" s="26">
        <f>SUM(ENERO:DICIEMBRE!AK155)</f>
        <v>0</v>
      </c>
      <c r="AL155" s="26">
        <f>SUM(ENERO:DICIEMBRE!AL155)</f>
        <v>1</v>
      </c>
      <c r="AM155" s="26">
        <f>SUM(ENERO:DICIEMBRE!AM155)</f>
        <v>2</v>
      </c>
      <c r="AN155" s="26">
        <f>SUM(ENERO:DICIEMBRE!AN155)</f>
        <v>3</v>
      </c>
      <c r="AO155" s="26">
        <f>SUM(ENERO:DICIEMBRE!AO155)</f>
        <v>0</v>
      </c>
      <c r="AP155" s="26">
        <f>SUM(ENERO:DICIEMBRE!AP155)</f>
        <v>0</v>
      </c>
      <c r="AQ155" s="26">
        <f>SUM(ENERO:DICIEMBRE!AQ155)</f>
        <v>10</v>
      </c>
      <c r="AR155" s="26">
        <f>SUM(ENERO:DICIEMBRE!AR155)</f>
        <v>0</v>
      </c>
      <c r="AS155" s="26">
        <f>SUM(ENERO:DICIEMBRE!AS155)</f>
        <v>0</v>
      </c>
      <c r="AT155" s="1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97"/>
      <c r="BG155" s="97"/>
      <c r="CA155" s="84" t="str">
        <f t="shared" si="14"/>
        <v/>
      </c>
      <c r="CG155" s="88">
        <f t="shared" si="15"/>
        <v>0</v>
      </c>
      <c r="CH155" s="88"/>
      <c r="CI155" s="88"/>
      <c r="CJ155" s="88"/>
      <c r="CK155" s="88"/>
      <c r="CL155" s="88"/>
      <c r="CM155" s="88"/>
      <c r="CN155" s="88"/>
      <c r="CO155" s="88"/>
      <c r="CP155" s="88"/>
      <c r="CQ155" s="88"/>
      <c r="CR155" s="88"/>
      <c r="CS155" s="88"/>
      <c r="CT155" s="88"/>
    </row>
    <row r="156" spans="1:104" ht="15" customHeight="1" x14ac:dyDescent="0.2">
      <c r="A156" s="331" t="s">
        <v>162</v>
      </c>
      <c r="B156" s="332">
        <f t="shared" si="11"/>
        <v>0</v>
      </c>
      <c r="C156" s="333">
        <f t="shared" si="12"/>
        <v>0</v>
      </c>
      <c r="D156" s="334">
        <f t="shared" si="13"/>
        <v>0</v>
      </c>
      <c r="E156" s="26">
        <f>SUM(ENERO:DICIEMBRE!E156)</f>
        <v>0</v>
      </c>
      <c r="F156" s="26">
        <f>SUM(ENERO:DICIEMBRE!F156)</f>
        <v>0</v>
      </c>
      <c r="G156" s="26">
        <f>SUM(ENERO:DICIEMBRE!G156)</f>
        <v>0</v>
      </c>
      <c r="H156" s="26">
        <f>SUM(ENERO:DICIEMBRE!H156)</f>
        <v>0</v>
      </c>
      <c r="I156" s="26">
        <f>SUM(ENERO:DICIEMBRE!I156)</f>
        <v>0</v>
      </c>
      <c r="J156" s="26">
        <f>SUM(ENERO:DICIEMBRE!J156)</f>
        <v>0</v>
      </c>
      <c r="K156" s="26">
        <f>SUM(ENERO:DICIEMBRE!K156)</f>
        <v>0</v>
      </c>
      <c r="L156" s="26">
        <f>SUM(ENERO:DICIEMBRE!L156)</f>
        <v>0</v>
      </c>
      <c r="M156" s="26">
        <f>SUM(ENERO:DICIEMBRE!M156)</f>
        <v>0</v>
      </c>
      <c r="N156" s="26">
        <f>SUM(ENERO:DICIEMBRE!N156)</f>
        <v>0</v>
      </c>
      <c r="O156" s="26">
        <f>SUM(ENERO:DICIEMBRE!O156)</f>
        <v>0</v>
      </c>
      <c r="P156" s="26">
        <f>SUM(ENERO:DICIEMBRE!P156)</f>
        <v>0</v>
      </c>
      <c r="Q156" s="26">
        <f>SUM(ENERO:DICIEMBRE!Q156)</f>
        <v>0</v>
      </c>
      <c r="R156" s="26">
        <f>SUM(ENERO:DICIEMBRE!R156)</f>
        <v>0</v>
      </c>
      <c r="S156" s="26">
        <f>SUM(ENERO:DICIEMBRE!S156)</f>
        <v>0</v>
      </c>
      <c r="T156" s="26">
        <f>SUM(ENERO:DICIEMBRE!T156)</f>
        <v>0</v>
      </c>
      <c r="U156" s="26">
        <f>SUM(ENERO:DICIEMBRE!U156)</f>
        <v>0</v>
      </c>
      <c r="V156" s="26">
        <f>SUM(ENERO:DICIEMBRE!V156)</f>
        <v>0</v>
      </c>
      <c r="W156" s="26">
        <f>SUM(ENERO:DICIEMBRE!W156)</f>
        <v>0</v>
      </c>
      <c r="X156" s="26">
        <f>SUM(ENERO:DICIEMBRE!X156)</f>
        <v>0</v>
      </c>
      <c r="Y156" s="26">
        <f>SUM(ENERO:DICIEMBRE!Y156)</f>
        <v>0</v>
      </c>
      <c r="Z156" s="26">
        <f>SUM(ENERO:DICIEMBRE!Z156)</f>
        <v>0</v>
      </c>
      <c r="AA156" s="26">
        <f>SUM(ENERO:DICIEMBRE!AA156)</f>
        <v>0</v>
      </c>
      <c r="AB156" s="26">
        <f>SUM(ENERO:DICIEMBRE!AB156)</f>
        <v>0</v>
      </c>
      <c r="AC156" s="26">
        <f>SUM(ENERO:DICIEMBRE!AC156)</f>
        <v>0</v>
      </c>
      <c r="AD156" s="26">
        <f>SUM(ENERO:DICIEMBRE!AD156)</f>
        <v>0</v>
      </c>
      <c r="AE156" s="26">
        <f>SUM(ENERO:DICIEMBRE!AE156)</f>
        <v>0</v>
      </c>
      <c r="AF156" s="26">
        <f>SUM(ENERO:DICIEMBRE!AF156)</f>
        <v>0</v>
      </c>
      <c r="AG156" s="26">
        <f>SUM(ENERO:DICIEMBRE!AG156)</f>
        <v>0</v>
      </c>
      <c r="AH156" s="26">
        <f>SUM(ENERO:DICIEMBRE!AH156)</f>
        <v>0</v>
      </c>
      <c r="AI156" s="26">
        <f>SUM(ENERO:DICIEMBRE!AI156)</f>
        <v>0</v>
      </c>
      <c r="AJ156" s="26">
        <f>SUM(ENERO:DICIEMBRE!AJ156)</f>
        <v>0</v>
      </c>
      <c r="AK156" s="26">
        <f>SUM(ENERO:DICIEMBRE!AK156)</f>
        <v>0</v>
      </c>
      <c r="AL156" s="26">
        <f>SUM(ENERO:DICIEMBRE!AL156)</f>
        <v>0</v>
      </c>
      <c r="AM156" s="26">
        <f>SUM(ENERO:DICIEMBRE!AM156)</f>
        <v>0</v>
      </c>
      <c r="AN156" s="26">
        <f>SUM(ENERO:DICIEMBRE!AN156)</f>
        <v>0</v>
      </c>
      <c r="AO156" s="26">
        <f>SUM(ENERO:DICIEMBRE!AO156)</f>
        <v>0</v>
      </c>
      <c r="AP156" s="26">
        <f>SUM(ENERO:DICIEMBRE!AP156)</f>
        <v>0</v>
      </c>
      <c r="AQ156" s="26">
        <f>SUM(ENERO:DICIEMBRE!AQ156)</f>
        <v>0</v>
      </c>
      <c r="AR156" s="26">
        <f>SUM(ENERO:DICIEMBRE!AR156)</f>
        <v>0</v>
      </c>
      <c r="AS156" s="26">
        <f>SUM(ENERO:DICIEMBRE!AS156)</f>
        <v>0</v>
      </c>
      <c r="AT156" s="1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97"/>
      <c r="BG156" s="97"/>
      <c r="CA156" s="84" t="str">
        <f t="shared" si="14"/>
        <v/>
      </c>
      <c r="CG156" s="88">
        <f t="shared" si="15"/>
        <v>0</v>
      </c>
      <c r="CH156" s="88"/>
      <c r="CI156" s="88"/>
      <c r="CJ156" s="88"/>
      <c r="CK156" s="88"/>
      <c r="CL156" s="88"/>
      <c r="CM156" s="88"/>
      <c r="CN156" s="88"/>
      <c r="CO156" s="88"/>
      <c r="CP156" s="88"/>
      <c r="CQ156" s="88"/>
      <c r="CR156" s="88"/>
      <c r="CS156" s="88"/>
      <c r="CT156" s="88"/>
    </row>
    <row r="157" spans="1:104" ht="15" customHeight="1" x14ac:dyDescent="0.2">
      <c r="A157" s="331" t="s">
        <v>163</v>
      </c>
      <c r="B157" s="332">
        <f t="shared" si="11"/>
        <v>3</v>
      </c>
      <c r="C157" s="333">
        <f t="shared" si="12"/>
        <v>0</v>
      </c>
      <c r="D157" s="334">
        <f t="shared" si="13"/>
        <v>3</v>
      </c>
      <c r="E157" s="26">
        <f>SUM(ENERO:DICIEMBRE!E157)</f>
        <v>0</v>
      </c>
      <c r="F157" s="26">
        <f>SUM(ENERO:DICIEMBRE!F157)</f>
        <v>0</v>
      </c>
      <c r="G157" s="26">
        <f>SUM(ENERO:DICIEMBRE!G157)</f>
        <v>0</v>
      </c>
      <c r="H157" s="26">
        <f>SUM(ENERO:DICIEMBRE!H157)</f>
        <v>0</v>
      </c>
      <c r="I157" s="26">
        <f>SUM(ENERO:DICIEMBRE!I157)</f>
        <v>0</v>
      </c>
      <c r="J157" s="26">
        <f>SUM(ENERO:DICIEMBRE!J157)</f>
        <v>0</v>
      </c>
      <c r="K157" s="26">
        <f>SUM(ENERO:DICIEMBRE!K157)</f>
        <v>0</v>
      </c>
      <c r="L157" s="26">
        <f>SUM(ENERO:DICIEMBRE!L157)</f>
        <v>0</v>
      </c>
      <c r="M157" s="26">
        <f>SUM(ENERO:DICIEMBRE!M157)</f>
        <v>0</v>
      </c>
      <c r="N157" s="26">
        <f>SUM(ENERO:DICIEMBRE!N157)</f>
        <v>0</v>
      </c>
      <c r="O157" s="26">
        <f>SUM(ENERO:DICIEMBRE!O157)</f>
        <v>0</v>
      </c>
      <c r="P157" s="26">
        <f>SUM(ENERO:DICIEMBRE!P157)</f>
        <v>0</v>
      </c>
      <c r="Q157" s="26">
        <f>SUM(ENERO:DICIEMBRE!Q157)</f>
        <v>0</v>
      </c>
      <c r="R157" s="26">
        <f>SUM(ENERO:DICIEMBRE!R157)</f>
        <v>0</v>
      </c>
      <c r="S157" s="26">
        <f>SUM(ENERO:DICIEMBRE!S157)</f>
        <v>0</v>
      </c>
      <c r="T157" s="26">
        <f>SUM(ENERO:DICIEMBRE!T157)</f>
        <v>0</v>
      </c>
      <c r="U157" s="26">
        <f>SUM(ENERO:DICIEMBRE!U157)</f>
        <v>0</v>
      </c>
      <c r="V157" s="26">
        <f>SUM(ENERO:DICIEMBRE!V157)</f>
        <v>0</v>
      </c>
      <c r="W157" s="26">
        <f>SUM(ENERO:DICIEMBRE!W157)</f>
        <v>0</v>
      </c>
      <c r="X157" s="26">
        <f>SUM(ENERO:DICIEMBRE!X157)</f>
        <v>0</v>
      </c>
      <c r="Y157" s="26">
        <f>SUM(ENERO:DICIEMBRE!Y157)</f>
        <v>0</v>
      </c>
      <c r="Z157" s="26">
        <f>SUM(ENERO:DICIEMBRE!Z157)</f>
        <v>0</v>
      </c>
      <c r="AA157" s="26">
        <f>SUM(ENERO:DICIEMBRE!AA157)</f>
        <v>0</v>
      </c>
      <c r="AB157" s="26">
        <f>SUM(ENERO:DICIEMBRE!AB157)</f>
        <v>0</v>
      </c>
      <c r="AC157" s="26">
        <f>SUM(ENERO:DICIEMBRE!AC157)</f>
        <v>0</v>
      </c>
      <c r="AD157" s="26">
        <f>SUM(ENERO:DICIEMBRE!AD157)</f>
        <v>0</v>
      </c>
      <c r="AE157" s="26">
        <f>SUM(ENERO:DICIEMBRE!AE157)</f>
        <v>0</v>
      </c>
      <c r="AF157" s="26">
        <f>SUM(ENERO:DICIEMBRE!AF157)</f>
        <v>0</v>
      </c>
      <c r="AG157" s="26">
        <f>SUM(ENERO:DICIEMBRE!AG157)</f>
        <v>0</v>
      </c>
      <c r="AH157" s="26">
        <f>SUM(ENERO:DICIEMBRE!AH157)</f>
        <v>0</v>
      </c>
      <c r="AI157" s="26">
        <f>SUM(ENERO:DICIEMBRE!AI157)</f>
        <v>0</v>
      </c>
      <c r="AJ157" s="26">
        <f>SUM(ENERO:DICIEMBRE!AJ157)</f>
        <v>1</v>
      </c>
      <c r="AK157" s="26">
        <f>SUM(ENERO:DICIEMBRE!AK157)</f>
        <v>0</v>
      </c>
      <c r="AL157" s="26">
        <f>SUM(ENERO:DICIEMBRE!AL157)</f>
        <v>0</v>
      </c>
      <c r="AM157" s="26">
        <f>SUM(ENERO:DICIEMBRE!AM157)</f>
        <v>0</v>
      </c>
      <c r="AN157" s="26">
        <f>SUM(ENERO:DICIEMBRE!AN157)</f>
        <v>1</v>
      </c>
      <c r="AO157" s="26">
        <f>SUM(ENERO:DICIEMBRE!AO157)</f>
        <v>0</v>
      </c>
      <c r="AP157" s="26">
        <f>SUM(ENERO:DICIEMBRE!AP157)</f>
        <v>1</v>
      </c>
      <c r="AQ157" s="26">
        <f>SUM(ENERO:DICIEMBRE!AQ157)</f>
        <v>1</v>
      </c>
      <c r="AR157" s="26">
        <f>SUM(ENERO:DICIEMBRE!AR157)</f>
        <v>0</v>
      </c>
      <c r="AS157" s="26">
        <f>SUM(ENERO:DICIEMBRE!AS157)</f>
        <v>2</v>
      </c>
      <c r="AT157" s="1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97"/>
      <c r="BG157" s="97"/>
      <c r="CA157" s="84" t="str">
        <f t="shared" si="14"/>
        <v/>
      </c>
      <c r="CG157" s="88">
        <f t="shared" si="15"/>
        <v>0</v>
      </c>
      <c r="CH157" s="88"/>
      <c r="CI157" s="88"/>
      <c r="CJ157" s="88"/>
      <c r="CK157" s="88"/>
      <c r="CL157" s="88"/>
      <c r="CM157" s="88"/>
      <c r="CN157" s="88"/>
      <c r="CO157" s="88"/>
      <c r="CP157" s="88"/>
      <c r="CQ157" s="88"/>
      <c r="CR157" s="88"/>
      <c r="CS157" s="88"/>
      <c r="CT157" s="88"/>
    </row>
    <row r="158" spans="1:104" ht="15" customHeight="1" x14ac:dyDescent="0.2">
      <c r="A158" s="331" t="s">
        <v>164</v>
      </c>
      <c r="B158" s="332">
        <f t="shared" si="11"/>
        <v>0</v>
      </c>
      <c r="C158" s="333">
        <f t="shared" si="12"/>
        <v>0</v>
      </c>
      <c r="D158" s="334">
        <f t="shared" si="13"/>
        <v>0</v>
      </c>
      <c r="E158" s="26">
        <f>SUM(ENERO:DICIEMBRE!E158)</f>
        <v>0</v>
      </c>
      <c r="F158" s="26">
        <f>SUM(ENERO:DICIEMBRE!F158)</f>
        <v>0</v>
      </c>
      <c r="G158" s="26">
        <f>SUM(ENERO:DICIEMBRE!G158)</f>
        <v>0</v>
      </c>
      <c r="H158" s="26">
        <f>SUM(ENERO:DICIEMBRE!H158)</f>
        <v>0</v>
      </c>
      <c r="I158" s="26">
        <f>SUM(ENERO:DICIEMBRE!I158)</f>
        <v>0</v>
      </c>
      <c r="J158" s="26">
        <f>SUM(ENERO:DICIEMBRE!J158)</f>
        <v>0</v>
      </c>
      <c r="K158" s="26">
        <f>SUM(ENERO:DICIEMBRE!K158)</f>
        <v>0</v>
      </c>
      <c r="L158" s="26">
        <f>SUM(ENERO:DICIEMBRE!L158)</f>
        <v>0</v>
      </c>
      <c r="M158" s="26">
        <f>SUM(ENERO:DICIEMBRE!M158)</f>
        <v>0</v>
      </c>
      <c r="N158" s="26">
        <f>SUM(ENERO:DICIEMBRE!N158)</f>
        <v>0</v>
      </c>
      <c r="O158" s="26">
        <f>SUM(ENERO:DICIEMBRE!O158)</f>
        <v>0</v>
      </c>
      <c r="P158" s="26">
        <f>SUM(ENERO:DICIEMBRE!P158)</f>
        <v>0</v>
      </c>
      <c r="Q158" s="26">
        <f>SUM(ENERO:DICIEMBRE!Q158)</f>
        <v>0</v>
      </c>
      <c r="R158" s="26">
        <f>SUM(ENERO:DICIEMBRE!R158)</f>
        <v>0</v>
      </c>
      <c r="S158" s="26">
        <f>SUM(ENERO:DICIEMBRE!S158)</f>
        <v>0</v>
      </c>
      <c r="T158" s="26">
        <f>SUM(ENERO:DICIEMBRE!T158)</f>
        <v>0</v>
      </c>
      <c r="U158" s="26">
        <f>SUM(ENERO:DICIEMBRE!U158)</f>
        <v>0</v>
      </c>
      <c r="V158" s="26">
        <f>SUM(ENERO:DICIEMBRE!V158)</f>
        <v>0</v>
      </c>
      <c r="W158" s="26">
        <f>SUM(ENERO:DICIEMBRE!W158)</f>
        <v>0</v>
      </c>
      <c r="X158" s="26">
        <f>SUM(ENERO:DICIEMBRE!X158)</f>
        <v>0</v>
      </c>
      <c r="Y158" s="26">
        <f>SUM(ENERO:DICIEMBRE!Y158)</f>
        <v>0</v>
      </c>
      <c r="Z158" s="26">
        <f>SUM(ENERO:DICIEMBRE!Z158)</f>
        <v>0</v>
      </c>
      <c r="AA158" s="26">
        <f>SUM(ENERO:DICIEMBRE!AA158)</f>
        <v>0</v>
      </c>
      <c r="AB158" s="26">
        <f>SUM(ENERO:DICIEMBRE!AB158)</f>
        <v>0</v>
      </c>
      <c r="AC158" s="26">
        <f>SUM(ENERO:DICIEMBRE!AC158)</f>
        <v>0</v>
      </c>
      <c r="AD158" s="26">
        <f>SUM(ENERO:DICIEMBRE!AD158)</f>
        <v>0</v>
      </c>
      <c r="AE158" s="26">
        <f>SUM(ENERO:DICIEMBRE!AE158)</f>
        <v>0</v>
      </c>
      <c r="AF158" s="26">
        <f>SUM(ENERO:DICIEMBRE!AF158)</f>
        <v>0</v>
      </c>
      <c r="AG158" s="26">
        <f>SUM(ENERO:DICIEMBRE!AG158)</f>
        <v>0</v>
      </c>
      <c r="AH158" s="26">
        <f>SUM(ENERO:DICIEMBRE!AH158)</f>
        <v>0</v>
      </c>
      <c r="AI158" s="26">
        <f>SUM(ENERO:DICIEMBRE!AI158)</f>
        <v>0</v>
      </c>
      <c r="AJ158" s="26">
        <f>SUM(ENERO:DICIEMBRE!AJ158)</f>
        <v>0</v>
      </c>
      <c r="AK158" s="26">
        <f>SUM(ENERO:DICIEMBRE!AK158)</f>
        <v>0</v>
      </c>
      <c r="AL158" s="26">
        <f>SUM(ENERO:DICIEMBRE!AL158)</f>
        <v>0</v>
      </c>
      <c r="AM158" s="26">
        <f>SUM(ENERO:DICIEMBRE!AM158)</f>
        <v>0</v>
      </c>
      <c r="AN158" s="26">
        <f>SUM(ENERO:DICIEMBRE!AN158)</f>
        <v>0</v>
      </c>
      <c r="AO158" s="26">
        <f>SUM(ENERO:DICIEMBRE!AO158)</f>
        <v>0</v>
      </c>
      <c r="AP158" s="26">
        <f>SUM(ENERO:DICIEMBRE!AP158)</f>
        <v>0</v>
      </c>
      <c r="AQ158" s="26">
        <f>SUM(ENERO:DICIEMBRE!AQ158)</f>
        <v>0</v>
      </c>
      <c r="AR158" s="26">
        <f>SUM(ENERO:DICIEMBRE!AR158)</f>
        <v>0</v>
      </c>
      <c r="AS158" s="26">
        <f>SUM(ENERO:DICIEMBRE!AS158)</f>
        <v>0</v>
      </c>
      <c r="AT158" s="1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97"/>
      <c r="BG158" s="97"/>
      <c r="CA158" s="84" t="str">
        <f t="shared" si="14"/>
        <v/>
      </c>
      <c r="CG158" s="88">
        <f t="shared" si="15"/>
        <v>0</v>
      </c>
      <c r="CH158" s="88"/>
      <c r="CI158" s="88"/>
      <c r="CJ158" s="88"/>
      <c r="CK158" s="88"/>
      <c r="CL158" s="88"/>
      <c r="CM158" s="88"/>
      <c r="CN158" s="88"/>
      <c r="CO158" s="88"/>
      <c r="CP158" s="88"/>
      <c r="CQ158" s="88"/>
      <c r="CR158" s="88"/>
      <c r="CS158" s="88"/>
      <c r="CT158" s="88"/>
    </row>
    <row r="159" spans="1:104" ht="15" customHeight="1" x14ac:dyDescent="0.2">
      <c r="A159" s="331" t="s">
        <v>165</v>
      </c>
      <c r="B159" s="332">
        <f t="shared" si="11"/>
        <v>0</v>
      </c>
      <c r="C159" s="333">
        <f t="shared" si="12"/>
        <v>0</v>
      </c>
      <c r="D159" s="334">
        <f t="shared" si="13"/>
        <v>0</v>
      </c>
      <c r="E159" s="26">
        <f>SUM(ENERO:DICIEMBRE!E159)</f>
        <v>0</v>
      </c>
      <c r="F159" s="26">
        <f>SUM(ENERO:DICIEMBRE!F159)</f>
        <v>0</v>
      </c>
      <c r="G159" s="26">
        <f>SUM(ENERO:DICIEMBRE!G159)</f>
        <v>0</v>
      </c>
      <c r="H159" s="26">
        <f>SUM(ENERO:DICIEMBRE!H159)</f>
        <v>0</v>
      </c>
      <c r="I159" s="26">
        <f>SUM(ENERO:DICIEMBRE!I159)</f>
        <v>0</v>
      </c>
      <c r="J159" s="26">
        <f>SUM(ENERO:DICIEMBRE!J159)</f>
        <v>0</v>
      </c>
      <c r="K159" s="26">
        <f>SUM(ENERO:DICIEMBRE!K159)</f>
        <v>0</v>
      </c>
      <c r="L159" s="26">
        <f>SUM(ENERO:DICIEMBRE!L159)</f>
        <v>0</v>
      </c>
      <c r="M159" s="26">
        <f>SUM(ENERO:DICIEMBRE!M159)</f>
        <v>0</v>
      </c>
      <c r="N159" s="26">
        <f>SUM(ENERO:DICIEMBRE!N159)</f>
        <v>0</v>
      </c>
      <c r="O159" s="26">
        <f>SUM(ENERO:DICIEMBRE!O159)</f>
        <v>0</v>
      </c>
      <c r="P159" s="26">
        <f>SUM(ENERO:DICIEMBRE!P159)</f>
        <v>0</v>
      </c>
      <c r="Q159" s="26">
        <f>SUM(ENERO:DICIEMBRE!Q159)</f>
        <v>0</v>
      </c>
      <c r="R159" s="26">
        <f>SUM(ENERO:DICIEMBRE!R159)</f>
        <v>0</v>
      </c>
      <c r="S159" s="26">
        <f>SUM(ENERO:DICIEMBRE!S159)</f>
        <v>0</v>
      </c>
      <c r="T159" s="26">
        <f>SUM(ENERO:DICIEMBRE!T159)</f>
        <v>0</v>
      </c>
      <c r="U159" s="26">
        <f>SUM(ENERO:DICIEMBRE!U159)</f>
        <v>0</v>
      </c>
      <c r="V159" s="26">
        <f>SUM(ENERO:DICIEMBRE!V159)</f>
        <v>0</v>
      </c>
      <c r="W159" s="26">
        <f>SUM(ENERO:DICIEMBRE!W159)</f>
        <v>0</v>
      </c>
      <c r="X159" s="26">
        <f>SUM(ENERO:DICIEMBRE!X159)</f>
        <v>0</v>
      </c>
      <c r="Y159" s="26">
        <f>SUM(ENERO:DICIEMBRE!Y159)</f>
        <v>0</v>
      </c>
      <c r="Z159" s="26">
        <f>SUM(ENERO:DICIEMBRE!Z159)</f>
        <v>0</v>
      </c>
      <c r="AA159" s="26">
        <f>SUM(ENERO:DICIEMBRE!AA159)</f>
        <v>0</v>
      </c>
      <c r="AB159" s="26">
        <f>SUM(ENERO:DICIEMBRE!AB159)</f>
        <v>0</v>
      </c>
      <c r="AC159" s="26">
        <f>SUM(ENERO:DICIEMBRE!AC159)</f>
        <v>0</v>
      </c>
      <c r="AD159" s="26">
        <f>SUM(ENERO:DICIEMBRE!AD159)</f>
        <v>0</v>
      </c>
      <c r="AE159" s="26">
        <f>SUM(ENERO:DICIEMBRE!AE159)</f>
        <v>0</v>
      </c>
      <c r="AF159" s="26">
        <f>SUM(ENERO:DICIEMBRE!AF159)</f>
        <v>0</v>
      </c>
      <c r="AG159" s="26">
        <f>SUM(ENERO:DICIEMBRE!AG159)</f>
        <v>0</v>
      </c>
      <c r="AH159" s="26">
        <f>SUM(ENERO:DICIEMBRE!AH159)</f>
        <v>0</v>
      </c>
      <c r="AI159" s="26">
        <f>SUM(ENERO:DICIEMBRE!AI159)</f>
        <v>0</v>
      </c>
      <c r="AJ159" s="26">
        <f>SUM(ENERO:DICIEMBRE!AJ159)</f>
        <v>0</v>
      </c>
      <c r="AK159" s="26">
        <f>SUM(ENERO:DICIEMBRE!AK159)</f>
        <v>0</v>
      </c>
      <c r="AL159" s="26">
        <f>SUM(ENERO:DICIEMBRE!AL159)</f>
        <v>0</v>
      </c>
      <c r="AM159" s="26">
        <f>SUM(ENERO:DICIEMBRE!AM159)</f>
        <v>0</v>
      </c>
      <c r="AN159" s="26">
        <f>SUM(ENERO:DICIEMBRE!AN159)</f>
        <v>0</v>
      </c>
      <c r="AO159" s="26">
        <f>SUM(ENERO:DICIEMBRE!AO159)</f>
        <v>0</v>
      </c>
      <c r="AP159" s="26">
        <f>SUM(ENERO:DICIEMBRE!AP159)</f>
        <v>0</v>
      </c>
      <c r="AQ159" s="26">
        <f>SUM(ENERO:DICIEMBRE!AQ159)</f>
        <v>0</v>
      </c>
      <c r="AR159" s="26">
        <f>SUM(ENERO:DICIEMBRE!AR159)</f>
        <v>0</v>
      </c>
      <c r="AS159" s="26">
        <f>SUM(ENERO:DICIEMBRE!AS159)</f>
        <v>0</v>
      </c>
      <c r="AT159" s="1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97"/>
      <c r="BG159" s="97"/>
      <c r="CA159" s="84" t="str">
        <f t="shared" si="14"/>
        <v/>
      </c>
      <c r="CG159" s="88">
        <f t="shared" si="15"/>
        <v>0</v>
      </c>
      <c r="CH159" s="88"/>
      <c r="CI159" s="88"/>
      <c r="CJ159" s="88"/>
      <c r="CK159" s="88"/>
      <c r="CL159" s="88"/>
      <c r="CM159" s="88"/>
      <c r="CN159" s="88"/>
      <c r="CO159" s="88"/>
      <c r="CP159" s="88"/>
      <c r="CQ159" s="88"/>
      <c r="CR159" s="88"/>
      <c r="CS159" s="88"/>
      <c r="CT159" s="88"/>
    </row>
    <row r="160" spans="1:104" ht="15" customHeight="1" x14ac:dyDescent="0.2">
      <c r="A160" s="331" t="s">
        <v>166</v>
      </c>
      <c r="B160" s="332">
        <f t="shared" si="11"/>
        <v>985</v>
      </c>
      <c r="C160" s="333">
        <f t="shared" si="12"/>
        <v>370</v>
      </c>
      <c r="D160" s="334">
        <f t="shared" si="13"/>
        <v>615</v>
      </c>
      <c r="E160" s="26">
        <f>SUM(ENERO:DICIEMBRE!E160)</f>
        <v>0</v>
      </c>
      <c r="F160" s="26">
        <f>SUM(ENERO:DICIEMBRE!F160)</f>
        <v>2</v>
      </c>
      <c r="G160" s="26">
        <f>SUM(ENERO:DICIEMBRE!G160)</f>
        <v>0</v>
      </c>
      <c r="H160" s="26">
        <f>SUM(ENERO:DICIEMBRE!H160)</f>
        <v>0</v>
      </c>
      <c r="I160" s="26">
        <f>SUM(ENERO:DICIEMBRE!I160)</f>
        <v>2</v>
      </c>
      <c r="J160" s="26">
        <f>SUM(ENERO:DICIEMBRE!J160)</f>
        <v>3</v>
      </c>
      <c r="K160" s="26">
        <f>SUM(ENERO:DICIEMBRE!K160)</f>
        <v>11</v>
      </c>
      <c r="L160" s="26">
        <f>SUM(ENERO:DICIEMBRE!L160)</f>
        <v>9</v>
      </c>
      <c r="M160" s="26">
        <f>SUM(ENERO:DICIEMBRE!M160)</f>
        <v>29</v>
      </c>
      <c r="N160" s="26">
        <f>SUM(ENERO:DICIEMBRE!N160)</f>
        <v>27</v>
      </c>
      <c r="O160" s="26">
        <f>SUM(ENERO:DICIEMBRE!O160)</f>
        <v>39</v>
      </c>
      <c r="P160" s="26">
        <f>SUM(ENERO:DICIEMBRE!P160)</f>
        <v>22</v>
      </c>
      <c r="Q160" s="26">
        <f>SUM(ENERO:DICIEMBRE!Q160)</f>
        <v>5</v>
      </c>
      <c r="R160" s="26">
        <f>SUM(ENERO:DICIEMBRE!R160)</f>
        <v>18</v>
      </c>
      <c r="S160" s="26">
        <f>SUM(ENERO:DICIEMBRE!S160)</f>
        <v>14</v>
      </c>
      <c r="T160" s="26">
        <f>SUM(ENERO:DICIEMBRE!T160)</f>
        <v>15</v>
      </c>
      <c r="U160" s="26">
        <f>SUM(ENERO:DICIEMBRE!U160)</f>
        <v>17</v>
      </c>
      <c r="V160" s="26">
        <f>SUM(ENERO:DICIEMBRE!V160)</f>
        <v>22</v>
      </c>
      <c r="W160" s="26">
        <f>SUM(ENERO:DICIEMBRE!W160)</f>
        <v>21</v>
      </c>
      <c r="X160" s="26">
        <f>SUM(ENERO:DICIEMBRE!X160)</f>
        <v>28</v>
      </c>
      <c r="Y160" s="26">
        <f>SUM(ENERO:DICIEMBRE!Y160)</f>
        <v>20</v>
      </c>
      <c r="Z160" s="26">
        <f>SUM(ENERO:DICIEMBRE!Z160)</f>
        <v>36</v>
      </c>
      <c r="AA160" s="26">
        <f>SUM(ENERO:DICIEMBRE!AA160)</f>
        <v>27</v>
      </c>
      <c r="AB160" s="26">
        <f>SUM(ENERO:DICIEMBRE!AB160)</f>
        <v>40</v>
      </c>
      <c r="AC160" s="26">
        <f>SUM(ENERO:DICIEMBRE!AC160)</f>
        <v>26</v>
      </c>
      <c r="AD160" s="26">
        <f>SUM(ENERO:DICIEMBRE!AD160)</f>
        <v>67</v>
      </c>
      <c r="AE160" s="26">
        <f>SUM(ENERO:DICIEMBRE!AE160)</f>
        <v>31</v>
      </c>
      <c r="AF160" s="26">
        <f>SUM(ENERO:DICIEMBRE!AF160)</f>
        <v>65</v>
      </c>
      <c r="AG160" s="26">
        <f>SUM(ENERO:DICIEMBRE!AG160)</f>
        <v>20</v>
      </c>
      <c r="AH160" s="26">
        <f>SUM(ENERO:DICIEMBRE!AH160)</f>
        <v>48</v>
      </c>
      <c r="AI160" s="26">
        <f>SUM(ENERO:DICIEMBRE!AI160)</f>
        <v>30</v>
      </c>
      <c r="AJ160" s="26">
        <f>SUM(ENERO:DICIEMBRE!AJ160)</f>
        <v>73</v>
      </c>
      <c r="AK160" s="26">
        <f>SUM(ENERO:DICIEMBRE!AK160)</f>
        <v>22</v>
      </c>
      <c r="AL160" s="26">
        <f>SUM(ENERO:DICIEMBRE!AL160)</f>
        <v>43</v>
      </c>
      <c r="AM160" s="26">
        <f>SUM(ENERO:DICIEMBRE!AM160)</f>
        <v>24</v>
      </c>
      <c r="AN160" s="26">
        <f>SUM(ENERO:DICIEMBRE!AN160)</f>
        <v>38</v>
      </c>
      <c r="AO160" s="26">
        <f>SUM(ENERO:DICIEMBRE!AO160)</f>
        <v>32</v>
      </c>
      <c r="AP160" s="26">
        <f>SUM(ENERO:DICIEMBRE!AP160)</f>
        <v>59</v>
      </c>
      <c r="AQ160" s="26">
        <f>SUM(ENERO:DICIEMBRE!AQ160)</f>
        <v>904</v>
      </c>
      <c r="AR160" s="26">
        <f>SUM(ENERO:DICIEMBRE!AR160)</f>
        <v>4</v>
      </c>
      <c r="AS160" s="26">
        <f>SUM(ENERO:DICIEMBRE!AS160)</f>
        <v>77</v>
      </c>
      <c r="AT160" s="1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97"/>
      <c r="BG160" s="97"/>
      <c r="CA160" s="84" t="str">
        <f t="shared" si="14"/>
        <v/>
      </c>
      <c r="CG160" s="88">
        <f t="shared" si="15"/>
        <v>0</v>
      </c>
      <c r="CH160" s="88"/>
      <c r="CI160" s="88"/>
      <c r="CJ160" s="88"/>
      <c r="CK160" s="88"/>
      <c r="CL160" s="88"/>
      <c r="CM160" s="88"/>
      <c r="CN160" s="88"/>
      <c r="CO160" s="88"/>
      <c r="CP160" s="88"/>
      <c r="CQ160" s="88"/>
      <c r="CR160" s="88"/>
      <c r="CS160" s="88"/>
      <c r="CT160" s="88"/>
    </row>
    <row r="161" spans="1:98" ht="15" customHeight="1" x14ac:dyDescent="0.2">
      <c r="A161" s="331" t="s">
        <v>167</v>
      </c>
      <c r="B161" s="332">
        <f t="shared" si="11"/>
        <v>43</v>
      </c>
      <c r="C161" s="333">
        <f t="shared" si="12"/>
        <v>32</v>
      </c>
      <c r="D161" s="334">
        <f t="shared" si="13"/>
        <v>11</v>
      </c>
      <c r="E161" s="26">
        <f>SUM(ENERO:DICIEMBRE!E161)</f>
        <v>0</v>
      </c>
      <c r="F161" s="26">
        <f>SUM(ENERO:DICIEMBRE!F161)</f>
        <v>0</v>
      </c>
      <c r="G161" s="26">
        <f>SUM(ENERO:DICIEMBRE!G161)</f>
        <v>0</v>
      </c>
      <c r="H161" s="26">
        <f>SUM(ENERO:DICIEMBRE!H161)</f>
        <v>0</v>
      </c>
      <c r="I161" s="26">
        <f>SUM(ENERO:DICIEMBRE!I161)</f>
        <v>0</v>
      </c>
      <c r="J161" s="26">
        <f>SUM(ENERO:DICIEMBRE!J161)</f>
        <v>0</v>
      </c>
      <c r="K161" s="26">
        <f>SUM(ENERO:DICIEMBRE!K161)</f>
        <v>0</v>
      </c>
      <c r="L161" s="26">
        <f>SUM(ENERO:DICIEMBRE!L161)</f>
        <v>0</v>
      </c>
      <c r="M161" s="26">
        <f>SUM(ENERO:DICIEMBRE!M161)</f>
        <v>0</v>
      </c>
      <c r="N161" s="26">
        <f>SUM(ENERO:DICIEMBRE!N161)</f>
        <v>0</v>
      </c>
      <c r="O161" s="26">
        <f>SUM(ENERO:DICIEMBRE!O161)</f>
        <v>0</v>
      </c>
      <c r="P161" s="26">
        <f>SUM(ENERO:DICIEMBRE!P161)</f>
        <v>0</v>
      </c>
      <c r="Q161" s="26">
        <f>SUM(ENERO:DICIEMBRE!Q161)</f>
        <v>0</v>
      </c>
      <c r="R161" s="26">
        <f>SUM(ENERO:DICIEMBRE!R161)</f>
        <v>0</v>
      </c>
      <c r="S161" s="26">
        <f>SUM(ENERO:DICIEMBRE!S161)</f>
        <v>0</v>
      </c>
      <c r="T161" s="26">
        <f>SUM(ENERO:DICIEMBRE!T161)</f>
        <v>0</v>
      </c>
      <c r="U161" s="26">
        <f>SUM(ENERO:DICIEMBRE!U161)</f>
        <v>0</v>
      </c>
      <c r="V161" s="26">
        <f>SUM(ENERO:DICIEMBRE!V161)</f>
        <v>0</v>
      </c>
      <c r="W161" s="26">
        <f>SUM(ENERO:DICIEMBRE!W161)</f>
        <v>0</v>
      </c>
      <c r="X161" s="26">
        <f>SUM(ENERO:DICIEMBRE!X161)</f>
        <v>0</v>
      </c>
      <c r="Y161" s="26">
        <f>SUM(ENERO:DICIEMBRE!Y161)</f>
        <v>2</v>
      </c>
      <c r="Z161" s="26">
        <f>SUM(ENERO:DICIEMBRE!Z161)</f>
        <v>0</v>
      </c>
      <c r="AA161" s="26">
        <f>SUM(ENERO:DICIEMBRE!AA161)</f>
        <v>1</v>
      </c>
      <c r="AB161" s="26">
        <f>SUM(ENERO:DICIEMBRE!AB161)</f>
        <v>1</v>
      </c>
      <c r="AC161" s="26">
        <f>SUM(ENERO:DICIEMBRE!AC161)</f>
        <v>5</v>
      </c>
      <c r="AD161" s="26">
        <f>SUM(ENERO:DICIEMBRE!AD161)</f>
        <v>2</v>
      </c>
      <c r="AE161" s="26">
        <f>SUM(ENERO:DICIEMBRE!AE161)</f>
        <v>1</v>
      </c>
      <c r="AF161" s="26">
        <f>SUM(ENERO:DICIEMBRE!AF161)</f>
        <v>1</v>
      </c>
      <c r="AG161" s="26">
        <f>SUM(ENERO:DICIEMBRE!AG161)</f>
        <v>5</v>
      </c>
      <c r="AH161" s="26">
        <f>SUM(ENERO:DICIEMBRE!AH161)</f>
        <v>0</v>
      </c>
      <c r="AI161" s="26">
        <f>SUM(ENERO:DICIEMBRE!AI161)</f>
        <v>9</v>
      </c>
      <c r="AJ161" s="26">
        <f>SUM(ENERO:DICIEMBRE!AJ161)</f>
        <v>2</v>
      </c>
      <c r="AK161" s="26">
        <f>SUM(ENERO:DICIEMBRE!AK161)</f>
        <v>4</v>
      </c>
      <c r="AL161" s="26">
        <f>SUM(ENERO:DICIEMBRE!AL161)</f>
        <v>0</v>
      </c>
      <c r="AM161" s="26">
        <f>SUM(ENERO:DICIEMBRE!AM161)</f>
        <v>4</v>
      </c>
      <c r="AN161" s="26">
        <f>SUM(ENERO:DICIEMBRE!AN161)</f>
        <v>3</v>
      </c>
      <c r="AO161" s="26">
        <f>SUM(ENERO:DICIEMBRE!AO161)</f>
        <v>1</v>
      </c>
      <c r="AP161" s="26">
        <f>SUM(ENERO:DICIEMBRE!AP161)</f>
        <v>2</v>
      </c>
      <c r="AQ161" s="26">
        <f>SUM(ENERO:DICIEMBRE!AQ161)</f>
        <v>31</v>
      </c>
      <c r="AR161" s="26">
        <f>SUM(ENERO:DICIEMBRE!AR161)</f>
        <v>0</v>
      </c>
      <c r="AS161" s="26">
        <f>SUM(ENERO:DICIEMBRE!AS161)</f>
        <v>12</v>
      </c>
      <c r="AT161" s="1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97"/>
      <c r="BG161" s="97"/>
      <c r="CA161" s="84" t="str">
        <f t="shared" si="14"/>
        <v/>
      </c>
      <c r="CG161" s="88">
        <f t="shared" si="15"/>
        <v>0</v>
      </c>
      <c r="CH161" s="88"/>
      <c r="CI161" s="88"/>
      <c r="CJ161" s="88"/>
      <c r="CK161" s="88"/>
      <c r="CL161" s="88"/>
      <c r="CM161" s="88"/>
      <c r="CN161" s="88"/>
      <c r="CO161" s="88"/>
      <c r="CP161" s="88"/>
      <c r="CQ161" s="88"/>
      <c r="CR161" s="88"/>
      <c r="CS161" s="88"/>
      <c r="CT161" s="88"/>
    </row>
    <row r="162" spans="1:98" ht="15" customHeight="1" x14ac:dyDescent="0.2">
      <c r="A162" s="331" t="s">
        <v>168</v>
      </c>
      <c r="B162" s="332">
        <f t="shared" si="11"/>
        <v>2</v>
      </c>
      <c r="C162" s="333">
        <f t="shared" si="12"/>
        <v>2</v>
      </c>
      <c r="D162" s="334">
        <f t="shared" si="13"/>
        <v>0</v>
      </c>
      <c r="E162" s="26">
        <f>SUM(ENERO:DICIEMBRE!E162)</f>
        <v>0</v>
      </c>
      <c r="F162" s="26">
        <f>SUM(ENERO:DICIEMBRE!F162)</f>
        <v>0</v>
      </c>
      <c r="G162" s="26">
        <f>SUM(ENERO:DICIEMBRE!G162)</f>
        <v>0</v>
      </c>
      <c r="H162" s="26">
        <f>SUM(ENERO:DICIEMBRE!H162)</f>
        <v>0</v>
      </c>
      <c r="I162" s="26">
        <f>SUM(ENERO:DICIEMBRE!I162)</f>
        <v>0</v>
      </c>
      <c r="J162" s="26">
        <f>SUM(ENERO:DICIEMBRE!J162)</f>
        <v>0</v>
      </c>
      <c r="K162" s="26">
        <f>SUM(ENERO:DICIEMBRE!K162)</f>
        <v>0</v>
      </c>
      <c r="L162" s="26">
        <f>SUM(ENERO:DICIEMBRE!L162)</f>
        <v>0</v>
      </c>
      <c r="M162" s="26">
        <f>SUM(ENERO:DICIEMBRE!M162)</f>
        <v>0</v>
      </c>
      <c r="N162" s="26">
        <f>SUM(ENERO:DICIEMBRE!N162)</f>
        <v>0</v>
      </c>
      <c r="O162" s="26">
        <f>SUM(ENERO:DICIEMBRE!O162)</f>
        <v>0</v>
      </c>
      <c r="P162" s="26">
        <f>SUM(ENERO:DICIEMBRE!P162)</f>
        <v>0</v>
      </c>
      <c r="Q162" s="26">
        <f>SUM(ENERO:DICIEMBRE!Q162)</f>
        <v>0</v>
      </c>
      <c r="R162" s="26">
        <f>SUM(ENERO:DICIEMBRE!R162)</f>
        <v>0</v>
      </c>
      <c r="S162" s="26">
        <f>SUM(ENERO:DICIEMBRE!S162)</f>
        <v>0</v>
      </c>
      <c r="T162" s="26">
        <f>SUM(ENERO:DICIEMBRE!T162)</f>
        <v>0</v>
      </c>
      <c r="U162" s="26">
        <f>SUM(ENERO:DICIEMBRE!U162)</f>
        <v>0</v>
      </c>
      <c r="V162" s="26">
        <f>SUM(ENERO:DICIEMBRE!V162)</f>
        <v>0</v>
      </c>
      <c r="W162" s="26">
        <f>SUM(ENERO:DICIEMBRE!W162)</f>
        <v>0</v>
      </c>
      <c r="X162" s="26">
        <f>SUM(ENERO:DICIEMBRE!X162)</f>
        <v>0</v>
      </c>
      <c r="Y162" s="26">
        <f>SUM(ENERO:DICIEMBRE!Y162)</f>
        <v>0</v>
      </c>
      <c r="Z162" s="26">
        <f>SUM(ENERO:DICIEMBRE!Z162)</f>
        <v>0</v>
      </c>
      <c r="AA162" s="26">
        <f>SUM(ENERO:DICIEMBRE!AA162)</f>
        <v>0</v>
      </c>
      <c r="AB162" s="26">
        <f>SUM(ENERO:DICIEMBRE!AB162)</f>
        <v>0</v>
      </c>
      <c r="AC162" s="26">
        <f>SUM(ENERO:DICIEMBRE!AC162)</f>
        <v>0</v>
      </c>
      <c r="AD162" s="26">
        <f>SUM(ENERO:DICIEMBRE!AD162)</f>
        <v>0</v>
      </c>
      <c r="AE162" s="26">
        <f>SUM(ENERO:DICIEMBRE!AE162)</f>
        <v>0</v>
      </c>
      <c r="AF162" s="26">
        <f>SUM(ENERO:DICIEMBRE!AF162)</f>
        <v>0</v>
      </c>
      <c r="AG162" s="26">
        <f>SUM(ENERO:DICIEMBRE!AG162)</f>
        <v>1</v>
      </c>
      <c r="AH162" s="26">
        <f>SUM(ENERO:DICIEMBRE!AH162)</f>
        <v>0</v>
      </c>
      <c r="AI162" s="26">
        <f>SUM(ENERO:DICIEMBRE!AI162)</f>
        <v>1</v>
      </c>
      <c r="AJ162" s="26">
        <f>SUM(ENERO:DICIEMBRE!AJ162)</f>
        <v>0</v>
      </c>
      <c r="AK162" s="26">
        <f>SUM(ENERO:DICIEMBRE!AK162)</f>
        <v>0</v>
      </c>
      <c r="AL162" s="26">
        <f>SUM(ENERO:DICIEMBRE!AL162)</f>
        <v>0</v>
      </c>
      <c r="AM162" s="26">
        <f>SUM(ENERO:DICIEMBRE!AM162)</f>
        <v>0</v>
      </c>
      <c r="AN162" s="26">
        <f>SUM(ENERO:DICIEMBRE!AN162)</f>
        <v>0</v>
      </c>
      <c r="AO162" s="26">
        <f>SUM(ENERO:DICIEMBRE!AO162)</f>
        <v>0</v>
      </c>
      <c r="AP162" s="26">
        <f>SUM(ENERO:DICIEMBRE!AP162)</f>
        <v>0</v>
      </c>
      <c r="AQ162" s="26">
        <f>SUM(ENERO:DICIEMBRE!AQ162)</f>
        <v>2</v>
      </c>
      <c r="AR162" s="26">
        <f>SUM(ENERO:DICIEMBRE!AR162)</f>
        <v>0</v>
      </c>
      <c r="AS162" s="26">
        <f>SUM(ENERO:DICIEMBRE!AS162)</f>
        <v>0</v>
      </c>
      <c r="AT162" s="1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97"/>
      <c r="BG162" s="97"/>
      <c r="CA162" s="84" t="str">
        <f t="shared" si="14"/>
        <v/>
      </c>
      <c r="CG162" s="88">
        <f t="shared" si="15"/>
        <v>0</v>
      </c>
      <c r="CH162" s="88"/>
      <c r="CI162" s="88"/>
      <c r="CJ162" s="88"/>
      <c r="CK162" s="88"/>
      <c r="CL162" s="88"/>
      <c r="CM162" s="88"/>
      <c r="CN162" s="88"/>
      <c r="CO162" s="88"/>
      <c r="CP162" s="88"/>
      <c r="CQ162" s="88"/>
      <c r="CR162" s="88"/>
      <c r="CS162" s="88"/>
      <c r="CT162" s="88"/>
    </row>
    <row r="163" spans="1:98" ht="15" customHeight="1" x14ac:dyDescent="0.2">
      <c r="A163" s="331" t="s">
        <v>169</v>
      </c>
      <c r="B163" s="332">
        <f t="shared" si="11"/>
        <v>0</v>
      </c>
      <c r="C163" s="333">
        <f t="shared" si="12"/>
        <v>0</v>
      </c>
      <c r="D163" s="334">
        <f t="shared" si="13"/>
        <v>0</v>
      </c>
      <c r="E163" s="26">
        <f>SUM(ENERO:DICIEMBRE!E163)</f>
        <v>0</v>
      </c>
      <c r="F163" s="26">
        <f>SUM(ENERO:DICIEMBRE!F163)</f>
        <v>0</v>
      </c>
      <c r="G163" s="26">
        <f>SUM(ENERO:DICIEMBRE!G163)</f>
        <v>0</v>
      </c>
      <c r="H163" s="26">
        <f>SUM(ENERO:DICIEMBRE!H163)</f>
        <v>0</v>
      </c>
      <c r="I163" s="26">
        <f>SUM(ENERO:DICIEMBRE!I163)</f>
        <v>0</v>
      </c>
      <c r="J163" s="26">
        <f>SUM(ENERO:DICIEMBRE!J163)</f>
        <v>0</v>
      </c>
      <c r="K163" s="26">
        <f>SUM(ENERO:DICIEMBRE!K163)</f>
        <v>0</v>
      </c>
      <c r="L163" s="26">
        <f>SUM(ENERO:DICIEMBRE!L163)</f>
        <v>0</v>
      </c>
      <c r="M163" s="26">
        <f>SUM(ENERO:DICIEMBRE!M163)</f>
        <v>0</v>
      </c>
      <c r="N163" s="26">
        <f>SUM(ENERO:DICIEMBRE!N163)</f>
        <v>0</v>
      </c>
      <c r="O163" s="26">
        <f>SUM(ENERO:DICIEMBRE!O163)</f>
        <v>0</v>
      </c>
      <c r="P163" s="26">
        <f>SUM(ENERO:DICIEMBRE!P163)</f>
        <v>0</v>
      </c>
      <c r="Q163" s="26">
        <f>SUM(ENERO:DICIEMBRE!Q163)</f>
        <v>0</v>
      </c>
      <c r="R163" s="26">
        <f>SUM(ENERO:DICIEMBRE!R163)</f>
        <v>0</v>
      </c>
      <c r="S163" s="26">
        <f>SUM(ENERO:DICIEMBRE!S163)</f>
        <v>0</v>
      </c>
      <c r="T163" s="26">
        <f>SUM(ENERO:DICIEMBRE!T163)</f>
        <v>0</v>
      </c>
      <c r="U163" s="26">
        <f>SUM(ENERO:DICIEMBRE!U163)</f>
        <v>0</v>
      </c>
      <c r="V163" s="26">
        <f>SUM(ENERO:DICIEMBRE!V163)</f>
        <v>0</v>
      </c>
      <c r="W163" s="26">
        <f>SUM(ENERO:DICIEMBRE!W163)</f>
        <v>0</v>
      </c>
      <c r="X163" s="26">
        <f>SUM(ENERO:DICIEMBRE!X163)</f>
        <v>0</v>
      </c>
      <c r="Y163" s="26">
        <f>SUM(ENERO:DICIEMBRE!Y163)</f>
        <v>0</v>
      </c>
      <c r="Z163" s="26">
        <f>SUM(ENERO:DICIEMBRE!Z163)</f>
        <v>0</v>
      </c>
      <c r="AA163" s="26">
        <f>SUM(ENERO:DICIEMBRE!AA163)</f>
        <v>0</v>
      </c>
      <c r="AB163" s="26">
        <f>SUM(ENERO:DICIEMBRE!AB163)</f>
        <v>0</v>
      </c>
      <c r="AC163" s="26">
        <f>SUM(ENERO:DICIEMBRE!AC163)</f>
        <v>0</v>
      </c>
      <c r="AD163" s="26">
        <f>SUM(ENERO:DICIEMBRE!AD163)</f>
        <v>0</v>
      </c>
      <c r="AE163" s="26">
        <f>SUM(ENERO:DICIEMBRE!AE163)</f>
        <v>0</v>
      </c>
      <c r="AF163" s="26">
        <f>SUM(ENERO:DICIEMBRE!AF163)</f>
        <v>0</v>
      </c>
      <c r="AG163" s="26">
        <f>SUM(ENERO:DICIEMBRE!AG163)</f>
        <v>0</v>
      </c>
      <c r="AH163" s="26">
        <f>SUM(ENERO:DICIEMBRE!AH163)</f>
        <v>0</v>
      </c>
      <c r="AI163" s="26">
        <f>SUM(ENERO:DICIEMBRE!AI163)</f>
        <v>0</v>
      </c>
      <c r="AJ163" s="26">
        <f>SUM(ENERO:DICIEMBRE!AJ163)</f>
        <v>0</v>
      </c>
      <c r="AK163" s="26">
        <f>SUM(ENERO:DICIEMBRE!AK163)</f>
        <v>0</v>
      </c>
      <c r="AL163" s="26">
        <f>SUM(ENERO:DICIEMBRE!AL163)</f>
        <v>0</v>
      </c>
      <c r="AM163" s="26">
        <f>SUM(ENERO:DICIEMBRE!AM163)</f>
        <v>0</v>
      </c>
      <c r="AN163" s="26">
        <f>SUM(ENERO:DICIEMBRE!AN163)</f>
        <v>0</v>
      </c>
      <c r="AO163" s="26">
        <f>SUM(ENERO:DICIEMBRE!AO163)</f>
        <v>0</v>
      </c>
      <c r="AP163" s="26">
        <f>SUM(ENERO:DICIEMBRE!AP163)</f>
        <v>0</v>
      </c>
      <c r="AQ163" s="26">
        <f>SUM(ENERO:DICIEMBRE!AQ163)</f>
        <v>0</v>
      </c>
      <c r="AR163" s="26">
        <f>SUM(ENERO:DICIEMBRE!AR163)</f>
        <v>0</v>
      </c>
      <c r="AS163" s="26">
        <f>SUM(ENERO:DICIEMBRE!AS163)</f>
        <v>0</v>
      </c>
      <c r="AT163" s="1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97"/>
      <c r="BG163" s="97"/>
      <c r="CA163" s="84" t="str">
        <f t="shared" si="14"/>
        <v/>
      </c>
      <c r="CG163" s="88">
        <f t="shared" si="15"/>
        <v>0</v>
      </c>
      <c r="CH163" s="88"/>
      <c r="CI163" s="88"/>
      <c r="CJ163" s="88"/>
      <c r="CK163" s="88"/>
      <c r="CL163" s="88"/>
      <c r="CM163" s="88"/>
      <c r="CN163" s="88"/>
      <c r="CO163" s="88"/>
      <c r="CP163" s="88"/>
      <c r="CQ163" s="88"/>
      <c r="CR163" s="88"/>
      <c r="CS163" s="88"/>
      <c r="CT163" s="88"/>
    </row>
    <row r="164" spans="1:98" ht="15" customHeight="1" x14ac:dyDescent="0.2">
      <c r="A164" s="331" t="s">
        <v>170</v>
      </c>
      <c r="B164" s="332">
        <f t="shared" si="11"/>
        <v>788</v>
      </c>
      <c r="C164" s="333">
        <f t="shared" si="12"/>
        <v>404</v>
      </c>
      <c r="D164" s="334">
        <f t="shared" si="13"/>
        <v>384</v>
      </c>
      <c r="E164" s="26">
        <f>SUM(ENERO:DICIEMBRE!E164)</f>
        <v>63</v>
      </c>
      <c r="F164" s="26">
        <f>SUM(ENERO:DICIEMBRE!F164)</f>
        <v>46</v>
      </c>
      <c r="G164" s="26">
        <f>SUM(ENERO:DICIEMBRE!G164)</f>
        <v>26</v>
      </c>
      <c r="H164" s="26">
        <f>SUM(ENERO:DICIEMBRE!H164)</f>
        <v>15</v>
      </c>
      <c r="I164" s="26">
        <f>SUM(ENERO:DICIEMBRE!I164)</f>
        <v>15</v>
      </c>
      <c r="J164" s="26">
        <f>SUM(ENERO:DICIEMBRE!J164)</f>
        <v>12</v>
      </c>
      <c r="K164" s="26">
        <f>SUM(ENERO:DICIEMBRE!K164)</f>
        <v>15</v>
      </c>
      <c r="L164" s="26">
        <f>SUM(ENERO:DICIEMBRE!L164)</f>
        <v>23</v>
      </c>
      <c r="M164" s="26">
        <f>SUM(ENERO:DICIEMBRE!M164)</f>
        <v>7</v>
      </c>
      <c r="N164" s="26">
        <f>SUM(ENERO:DICIEMBRE!N164)</f>
        <v>7</v>
      </c>
      <c r="O164" s="26">
        <f>SUM(ENERO:DICIEMBRE!O164)</f>
        <v>0</v>
      </c>
      <c r="P164" s="26">
        <f>SUM(ENERO:DICIEMBRE!P164)</f>
        <v>0</v>
      </c>
      <c r="Q164" s="26">
        <f>SUM(ENERO:DICIEMBRE!Q164)</f>
        <v>0</v>
      </c>
      <c r="R164" s="26">
        <f>SUM(ENERO:DICIEMBRE!R164)</f>
        <v>0</v>
      </c>
      <c r="S164" s="26">
        <f>SUM(ENERO:DICIEMBRE!S164)</f>
        <v>1</v>
      </c>
      <c r="T164" s="26">
        <f>SUM(ENERO:DICIEMBRE!T164)</f>
        <v>2</v>
      </c>
      <c r="U164" s="26">
        <f>SUM(ENERO:DICIEMBRE!U164)</f>
        <v>4</v>
      </c>
      <c r="V164" s="26">
        <f>SUM(ENERO:DICIEMBRE!V164)</f>
        <v>1</v>
      </c>
      <c r="W164" s="26">
        <f>SUM(ENERO:DICIEMBRE!W164)</f>
        <v>8</v>
      </c>
      <c r="X164" s="26">
        <f>SUM(ENERO:DICIEMBRE!X164)</f>
        <v>5</v>
      </c>
      <c r="Y164" s="26">
        <f>SUM(ENERO:DICIEMBRE!Y164)</f>
        <v>9</v>
      </c>
      <c r="Z164" s="26">
        <f>SUM(ENERO:DICIEMBRE!Z164)</f>
        <v>1</v>
      </c>
      <c r="AA164" s="26">
        <f>SUM(ENERO:DICIEMBRE!AA164)</f>
        <v>10</v>
      </c>
      <c r="AB164" s="26">
        <f>SUM(ENERO:DICIEMBRE!AB164)</f>
        <v>6</v>
      </c>
      <c r="AC164" s="26">
        <f>SUM(ENERO:DICIEMBRE!AC164)</f>
        <v>6</v>
      </c>
      <c r="AD164" s="26">
        <f>SUM(ENERO:DICIEMBRE!AD164)</f>
        <v>3</v>
      </c>
      <c r="AE164" s="26">
        <f>SUM(ENERO:DICIEMBRE!AE164)</f>
        <v>18</v>
      </c>
      <c r="AF164" s="26">
        <f>SUM(ENERO:DICIEMBRE!AF164)</f>
        <v>17</v>
      </c>
      <c r="AG164" s="26">
        <f>SUM(ENERO:DICIEMBRE!AG164)</f>
        <v>15</v>
      </c>
      <c r="AH164" s="26">
        <f>SUM(ENERO:DICIEMBRE!AH164)</f>
        <v>19</v>
      </c>
      <c r="AI164" s="26">
        <f>SUM(ENERO:DICIEMBRE!AI164)</f>
        <v>23</v>
      </c>
      <c r="AJ164" s="26">
        <f>SUM(ENERO:DICIEMBRE!AJ164)</f>
        <v>32</v>
      </c>
      <c r="AK164" s="26">
        <f>SUM(ENERO:DICIEMBRE!AK164)</f>
        <v>51</v>
      </c>
      <c r="AL164" s="26">
        <f>SUM(ENERO:DICIEMBRE!AL164)</f>
        <v>34</v>
      </c>
      <c r="AM164" s="26">
        <f>SUM(ENERO:DICIEMBRE!AM164)</f>
        <v>34</v>
      </c>
      <c r="AN164" s="26">
        <f>SUM(ENERO:DICIEMBRE!AN164)</f>
        <v>31</v>
      </c>
      <c r="AO164" s="26">
        <f>SUM(ENERO:DICIEMBRE!AO164)</f>
        <v>99</v>
      </c>
      <c r="AP164" s="26">
        <f>SUM(ENERO:DICIEMBRE!AP164)</f>
        <v>130</v>
      </c>
      <c r="AQ164" s="26">
        <f>SUM(ENERO:DICIEMBRE!AQ164)</f>
        <v>129</v>
      </c>
      <c r="AR164" s="26">
        <f>SUM(ENERO:DICIEMBRE!AR164)</f>
        <v>162</v>
      </c>
      <c r="AS164" s="26">
        <f>SUM(ENERO:DICIEMBRE!AS164)</f>
        <v>497</v>
      </c>
      <c r="AT164" s="1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97"/>
      <c r="BG164" s="97"/>
      <c r="CA164" s="84" t="str">
        <f t="shared" si="14"/>
        <v/>
      </c>
      <c r="CG164" s="88">
        <f t="shared" si="15"/>
        <v>0</v>
      </c>
      <c r="CH164" s="88"/>
      <c r="CI164" s="88"/>
      <c r="CJ164" s="88"/>
      <c r="CK164" s="88"/>
      <c r="CL164" s="88"/>
      <c r="CM164" s="88"/>
      <c r="CN164" s="88"/>
      <c r="CO164" s="88"/>
      <c r="CP164" s="88"/>
      <c r="CQ164" s="88"/>
      <c r="CR164" s="88"/>
      <c r="CS164" s="88"/>
      <c r="CT164" s="88"/>
    </row>
    <row r="165" spans="1:98" ht="15" customHeight="1" x14ac:dyDescent="0.2">
      <c r="A165" s="331" t="s">
        <v>171</v>
      </c>
      <c r="B165" s="332">
        <f t="shared" si="11"/>
        <v>0</v>
      </c>
      <c r="C165" s="333">
        <f t="shared" si="12"/>
        <v>0</v>
      </c>
      <c r="D165" s="334">
        <f t="shared" si="13"/>
        <v>0</v>
      </c>
      <c r="E165" s="26">
        <f>SUM(ENERO:DICIEMBRE!E165)</f>
        <v>0</v>
      </c>
      <c r="F165" s="26">
        <f>SUM(ENERO:DICIEMBRE!F165)</f>
        <v>0</v>
      </c>
      <c r="G165" s="26">
        <f>SUM(ENERO:DICIEMBRE!G165)</f>
        <v>0</v>
      </c>
      <c r="H165" s="26">
        <f>SUM(ENERO:DICIEMBRE!H165)</f>
        <v>0</v>
      </c>
      <c r="I165" s="26">
        <f>SUM(ENERO:DICIEMBRE!I165)</f>
        <v>0</v>
      </c>
      <c r="J165" s="26">
        <f>SUM(ENERO:DICIEMBRE!J165)</f>
        <v>0</v>
      </c>
      <c r="K165" s="26">
        <f>SUM(ENERO:DICIEMBRE!K165)</f>
        <v>0</v>
      </c>
      <c r="L165" s="26">
        <f>SUM(ENERO:DICIEMBRE!L165)</f>
        <v>0</v>
      </c>
      <c r="M165" s="26">
        <f>SUM(ENERO:DICIEMBRE!M165)</f>
        <v>0</v>
      </c>
      <c r="N165" s="26">
        <f>SUM(ENERO:DICIEMBRE!N165)</f>
        <v>0</v>
      </c>
      <c r="O165" s="26">
        <f>SUM(ENERO:DICIEMBRE!O165)</f>
        <v>0</v>
      </c>
      <c r="P165" s="26">
        <f>SUM(ENERO:DICIEMBRE!P165)</f>
        <v>0</v>
      </c>
      <c r="Q165" s="26">
        <f>SUM(ENERO:DICIEMBRE!Q165)</f>
        <v>0</v>
      </c>
      <c r="R165" s="26">
        <f>SUM(ENERO:DICIEMBRE!R165)</f>
        <v>0</v>
      </c>
      <c r="S165" s="26">
        <f>SUM(ENERO:DICIEMBRE!S165)</f>
        <v>0</v>
      </c>
      <c r="T165" s="26">
        <f>SUM(ENERO:DICIEMBRE!T165)</f>
        <v>0</v>
      </c>
      <c r="U165" s="26">
        <f>SUM(ENERO:DICIEMBRE!U165)</f>
        <v>0</v>
      </c>
      <c r="V165" s="26">
        <f>SUM(ENERO:DICIEMBRE!V165)</f>
        <v>0</v>
      </c>
      <c r="W165" s="26">
        <f>SUM(ENERO:DICIEMBRE!W165)</f>
        <v>0</v>
      </c>
      <c r="X165" s="26">
        <f>SUM(ENERO:DICIEMBRE!X165)</f>
        <v>0</v>
      </c>
      <c r="Y165" s="26">
        <f>SUM(ENERO:DICIEMBRE!Y165)</f>
        <v>0</v>
      </c>
      <c r="Z165" s="26">
        <f>SUM(ENERO:DICIEMBRE!Z165)</f>
        <v>0</v>
      </c>
      <c r="AA165" s="26">
        <f>SUM(ENERO:DICIEMBRE!AA165)</f>
        <v>0</v>
      </c>
      <c r="AB165" s="26">
        <f>SUM(ENERO:DICIEMBRE!AB165)</f>
        <v>0</v>
      </c>
      <c r="AC165" s="26">
        <f>SUM(ENERO:DICIEMBRE!AC165)</f>
        <v>0</v>
      </c>
      <c r="AD165" s="26">
        <f>SUM(ENERO:DICIEMBRE!AD165)</f>
        <v>0</v>
      </c>
      <c r="AE165" s="26">
        <f>SUM(ENERO:DICIEMBRE!AE165)</f>
        <v>0</v>
      </c>
      <c r="AF165" s="26">
        <f>SUM(ENERO:DICIEMBRE!AF165)</f>
        <v>0</v>
      </c>
      <c r="AG165" s="26">
        <f>SUM(ENERO:DICIEMBRE!AG165)</f>
        <v>0</v>
      </c>
      <c r="AH165" s="26">
        <f>SUM(ENERO:DICIEMBRE!AH165)</f>
        <v>0</v>
      </c>
      <c r="AI165" s="26">
        <f>SUM(ENERO:DICIEMBRE!AI165)</f>
        <v>0</v>
      </c>
      <c r="AJ165" s="26">
        <f>SUM(ENERO:DICIEMBRE!AJ165)</f>
        <v>0</v>
      </c>
      <c r="AK165" s="26">
        <f>SUM(ENERO:DICIEMBRE!AK165)</f>
        <v>0</v>
      </c>
      <c r="AL165" s="26">
        <f>SUM(ENERO:DICIEMBRE!AL165)</f>
        <v>0</v>
      </c>
      <c r="AM165" s="26">
        <f>SUM(ENERO:DICIEMBRE!AM165)</f>
        <v>0</v>
      </c>
      <c r="AN165" s="26">
        <f>SUM(ENERO:DICIEMBRE!AN165)</f>
        <v>0</v>
      </c>
      <c r="AO165" s="26">
        <f>SUM(ENERO:DICIEMBRE!AO165)</f>
        <v>0</v>
      </c>
      <c r="AP165" s="26">
        <f>SUM(ENERO:DICIEMBRE!AP165)</f>
        <v>0</v>
      </c>
      <c r="AQ165" s="26">
        <f>SUM(ENERO:DICIEMBRE!AQ165)</f>
        <v>0</v>
      </c>
      <c r="AR165" s="26">
        <f>SUM(ENERO:DICIEMBRE!AR165)</f>
        <v>0</v>
      </c>
      <c r="AS165" s="26">
        <f>SUM(ENERO:DICIEMBRE!AS165)</f>
        <v>0</v>
      </c>
      <c r="AT165" s="1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97"/>
      <c r="BG165" s="97"/>
      <c r="CA165" s="84" t="str">
        <f t="shared" si="14"/>
        <v/>
      </c>
      <c r="CG165" s="88">
        <f t="shared" si="15"/>
        <v>0</v>
      </c>
      <c r="CH165" s="88"/>
      <c r="CI165" s="88"/>
      <c r="CJ165" s="88"/>
      <c r="CK165" s="88"/>
      <c r="CL165" s="88"/>
      <c r="CM165" s="88"/>
      <c r="CN165" s="88"/>
      <c r="CO165" s="88"/>
      <c r="CP165" s="88"/>
      <c r="CQ165" s="88"/>
      <c r="CR165" s="88"/>
      <c r="CS165" s="88"/>
      <c r="CT165" s="88"/>
    </row>
    <row r="166" spans="1:98" ht="15" customHeight="1" x14ac:dyDescent="0.2">
      <c r="A166" s="331" t="s">
        <v>172</v>
      </c>
      <c r="B166" s="332">
        <f t="shared" si="11"/>
        <v>1</v>
      </c>
      <c r="C166" s="333">
        <f t="shared" si="12"/>
        <v>1</v>
      </c>
      <c r="D166" s="334">
        <f t="shared" si="13"/>
        <v>0</v>
      </c>
      <c r="E166" s="26">
        <f>SUM(ENERO:DICIEMBRE!E166)</f>
        <v>0</v>
      </c>
      <c r="F166" s="26">
        <f>SUM(ENERO:DICIEMBRE!F166)</f>
        <v>0</v>
      </c>
      <c r="G166" s="26">
        <f>SUM(ENERO:DICIEMBRE!G166)</f>
        <v>0</v>
      </c>
      <c r="H166" s="26">
        <f>SUM(ENERO:DICIEMBRE!H166)</f>
        <v>0</v>
      </c>
      <c r="I166" s="26">
        <f>SUM(ENERO:DICIEMBRE!I166)</f>
        <v>0</v>
      </c>
      <c r="J166" s="26">
        <f>SUM(ENERO:DICIEMBRE!J166)</f>
        <v>0</v>
      </c>
      <c r="K166" s="26">
        <f>SUM(ENERO:DICIEMBRE!K166)</f>
        <v>0</v>
      </c>
      <c r="L166" s="26">
        <f>SUM(ENERO:DICIEMBRE!L166)</f>
        <v>0</v>
      </c>
      <c r="M166" s="26">
        <f>SUM(ENERO:DICIEMBRE!M166)</f>
        <v>0</v>
      </c>
      <c r="N166" s="26">
        <f>SUM(ENERO:DICIEMBRE!N166)</f>
        <v>0</v>
      </c>
      <c r="O166" s="26">
        <f>SUM(ENERO:DICIEMBRE!O166)</f>
        <v>0</v>
      </c>
      <c r="P166" s="26">
        <f>SUM(ENERO:DICIEMBRE!P166)</f>
        <v>0</v>
      </c>
      <c r="Q166" s="26">
        <f>SUM(ENERO:DICIEMBRE!Q166)</f>
        <v>0</v>
      </c>
      <c r="R166" s="26">
        <f>SUM(ENERO:DICIEMBRE!R166)</f>
        <v>0</v>
      </c>
      <c r="S166" s="26">
        <f>SUM(ENERO:DICIEMBRE!S166)</f>
        <v>0</v>
      </c>
      <c r="T166" s="26">
        <f>SUM(ENERO:DICIEMBRE!T166)</f>
        <v>0</v>
      </c>
      <c r="U166" s="26">
        <f>SUM(ENERO:DICIEMBRE!U166)</f>
        <v>0</v>
      </c>
      <c r="V166" s="26">
        <f>SUM(ENERO:DICIEMBRE!V166)</f>
        <v>0</v>
      </c>
      <c r="W166" s="26">
        <f>SUM(ENERO:DICIEMBRE!W166)</f>
        <v>0</v>
      </c>
      <c r="X166" s="26">
        <f>SUM(ENERO:DICIEMBRE!X166)</f>
        <v>0</v>
      </c>
      <c r="Y166" s="26">
        <f>SUM(ENERO:DICIEMBRE!Y166)</f>
        <v>0</v>
      </c>
      <c r="Z166" s="26">
        <f>SUM(ENERO:DICIEMBRE!Z166)</f>
        <v>0</v>
      </c>
      <c r="AA166" s="26">
        <f>SUM(ENERO:DICIEMBRE!AA166)</f>
        <v>0</v>
      </c>
      <c r="AB166" s="26">
        <f>SUM(ENERO:DICIEMBRE!AB166)</f>
        <v>0</v>
      </c>
      <c r="AC166" s="26">
        <f>SUM(ENERO:DICIEMBRE!AC166)</f>
        <v>0</v>
      </c>
      <c r="AD166" s="26">
        <f>SUM(ENERO:DICIEMBRE!AD166)</f>
        <v>0</v>
      </c>
      <c r="AE166" s="26">
        <f>SUM(ENERO:DICIEMBRE!AE166)</f>
        <v>0</v>
      </c>
      <c r="AF166" s="26">
        <f>SUM(ENERO:DICIEMBRE!AF166)</f>
        <v>0</v>
      </c>
      <c r="AG166" s="26">
        <f>SUM(ENERO:DICIEMBRE!AG166)</f>
        <v>0</v>
      </c>
      <c r="AH166" s="26">
        <f>SUM(ENERO:DICIEMBRE!AH166)</f>
        <v>0</v>
      </c>
      <c r="AI166" s="26">
        <f>SUM(ENERO:DICIEMBRE!AI166)</f>
        <v>0</v>
      </c>
      <c r="AJ166" s="26">
        <f>SUM(ENERO:DICIEMBRE!AJ166)</f>
        <v>0</v>
      </c>
      <c r="AK166" s="26">
        <f>SUM(ENERO:DICIEMBRE!AK166)</f>
        <v>1</v>
      </c>
      <c r="AL166" s="26">
        <f>SUM(ENERO:DICIEMBRE!AL166)</f>
        <v>0</v>
      </c>
      <c r="AM166" s="26">
        <f>SUM(ENERO:DICIEMBRE!AM166)</f>
        <v>0</v>
      </c>
      <c r="AN166" s="26">
        <f>SUM(ENERO:DICIEMBRE!AN166)</f>
        <v>0</v>
      </c>
      <c r="AO166" s="26">
        <f>SUM(ENERO:DICIEMBRE!AO166)</f>
        <v>0</v>
      </c>
      <c r="AP166" s="26">
        <f>SUM(ENERO:DICIEMBRE!AP166)</f>
        <v>0</v>
      </c>
      <c r="AQ166" s="26">
        <f>SUM(ENERO:DICIEMBRE!AQ166)</f>
        <v>1</v>
      </c>
      <c r="AR166" s="26">
        <f>SUM(ENERO:DICIEMBRE!AR166)</f>
        <v>0</v>
      </c>
      <c r="AS166" s="26">
        <f>SUM(ENERO:DICIEMBRE!AS166)</f>
        <v>0</v>
      </c>
      <c r="AT166" s="1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97"/>
      <c r="BG166" s="97"/>
      <c r="CA166" s="84" t="str">
        <f t="shared" si="14"/>
        <v/>
      </c>
      <c r="CG166" s="88">
        <f t="shared" si="15"/>
        <v>0</v>
      </c>
      <c r="CH166" s="88"/>
      <c r="CI166" s="88"/>
      <c r="CJ166" s="88"/>
      <c r="CK166" s="88"/>
      <c r="CL166" s="88"/>
      <c r="CM166" s="88"/>
      <c r="CN166" s="88"/>
      <c r="CO166" s="88"/>
      <c r="CP166" s="88"/>
      <c r="CQ166" s="88"/>
      <c r="CR166" s="88"/>
      <c r="CS166" s="88"/>
      <c r="CT166" s="88"/>
    </row>
    <row r="167" spans="1:98" ht="15" customHeight="1" x14ac:dyDescent="0.2">
      <c r="A167" s="331" t="s">
        <v>173</v>
      </c>
      <c r="B167" s="332">
        <f t="shared" si="11"/>
        <v>42</v>
      </c>
      <c r="C167" s="333">
        <f t="shared" si="12"/>
        <v>16</v>
      </c>
      <c r="D167" s="334">
        <f t="shared" si="13"/>
        <v>26</v>
      </c>
      <c r="E167" s="26">
        <f>SUM(ENERO:DICIEMBRE!E167)</f>
        <v>0</v>
      </c>
      <c r="F167" s="26">
        <f>SUM(ENERO:DICIEMBRE!F167)</f>
        <v>0</v>
      </c>
      <c r="G167" s="26">
        <f>SUM(ENERO:DICIEMBRE!G167)</f>
        <v>0</v>
      </c>
      <c r="H167" s="26">
        <f>SUM(ENERO:DICIEMBRE!H167)</f>
        <v>0</v>
      </c>
      <c r="I167" s="26">
        <f>SUM(ENERO:DICIEMBRE!I167)</f>
        <v>0</v>
      </c>
      <c r="J167" s="26">
        <f>SUM(ENERO:DICIEMBRE!J167)</f>
        <v>0</v>
      </c>
      <c r="K167" s="26">
        <f>SUM(ENERO:DICIEMBRE!K167)</f>
        <v>0</v>
      </c>
      <c r="L167" s="26">
        <f>SUM(ENERO:DICIEMBRE!L167)</f>
        <v>0</v>
      </c>
      <c r="M167" s="26">
        <f>SUM(ENERO:DICIEMBRE!M167)</f>
        <v>0</v>
      </c>
      <c r="N167" s="26">
        <f>SUM(ENERO:DICIEMBRE!N167)</f>
        <v>0</v>
      </c>
      <c r="O167" s="26">
        <f>SUM(ENERO:DICIEMBRE!O167)</f>
        <v>0</v>
      </c>
      <c r="P167" s="26">
        <f>SUM(ENERO:DICIEMBRE!P167)</f>
        <v>0</v>
      </c>
      <c r="Q167" s="26">
        <f>SUM(ENERO:DICIEMBRE!Q167)</f>
        <v>0</v>
      </c>
      <c r="R167" s="26">
        <f>SUM(ENERO:DICIEMBRE!R167)</f>
        <v>0</v>
      </c>
      <c r="S167" s="26">
        <f>SUM(ENERO:DICIEMBRE!S167)</f>
        <v>0</v>
      </c>
      <c r="T167" s="26">
        <f>SUM(ENERO:DICIEMBRE!T167)</f>
        <v>0</v>
      </c>
      <c r="U167" s="26">
        <f>SUM(ENERO:DICIEMBRE!U167)</f>
        <v>0</v>
      </c>
      <c r="V167" s="26">
        <f>SUM(ENERO:DICIEMBRE!V167)</f>
        <v>0</v>
      </c>
      <c r="W167" s="26">
        <f>SUM(ENERO:DICIEMBRE!W167)</f>
        <v>0</v>
      </c>
      <c r="X167" s="26">
        <f>SUM(ENERO:DICIEMBRE!X167)</f>
        <v>1</v>
      </c>
      <c r="Y167" s="26">
        <f>SUM(ENERO:DICIEMBRE!Y167)</f>
        <v>1</v>
      </c>
      <c r="Z167" s="26">
        <f>SUM(ENERO:DICIEMBRE!Z167)</f>
        <v>0</v>
      </c>
      <c r="AA167" s="26">
        <f>SUM(ENERO:DICIEMBRE!AA167)</f>
        <v>0</v>
      </c>
      <c r="AB167" s="26">
        <f>SUM(ENERO:DICIEMBRE!AB167)</f>
        <v>1</v>
      </c>
      <c r="AC167" s="26">
        <f>SUM(ENERO:DICIEMBRE!AC167)</f>
        <v>0</v>
      </c>
      <c r="AD167" s="26">
        <f>SUM(ENERO:DICIEMBRE!AD167)</f>
        <v>0</v>
      </c>
      <c r="AE167" s="26">
        <f>SUM(ENERO:DICIEMBRE!AE167)</f>
        <v>2</v>
      </c>
      <c r="AF167" s="26">
        <f>SUM(ENERO:DICIEMBRE!AF167)</f>
        <v>4</v>
      </c>
      <c r="AG167" s="26">
        <f>SUM(ENERO:DICIEMBRE!AG167)</f>
        <v>2</v>
      </c>
      <c r="AH167" s="26">
        <f>SUM(ENERO:DICIEMBRE!AH167)</f>
        <v>5</v>
      </c>
      <c r="AI167" s="26">
        <f>SUM(ENERO:DICIEMBRE!AI167)</f>
        <v>3</v>
      </c>
      <c r="AJ167" s="26">
        <f>SUM(ENERO:DICIEMBRE!AJ167)</f>
        <v>8</v>
      </c>
      <c r="AK167" s="26">
        <f>SUM(ENERO:DICIEMBRE!AK167)</f>
        <v>5</v>
      </c>
      <c r="AL167" s="26">
        <f>SUM(ENERO:DICIEMBRE!AL167)</f>
        <v>1</v>
      </c>
      <c r="AM167" s="26">
        <f>SUM(ENERO:DICIEMBRE!AM167)</f>
        <v>3</v>
      </c>
      <c r="AN167" s="26">
        <f>SUM(ENERO:DICIEMBRE!AN167)</f>
        <v>1</v>
      </c>
      <c r="AO167" s="26">
        <f>SUM(ENERO:DICIEMBRE!AO167)</f>
        <v>0</v>
      </c>
      <c r="AP167" s="26">
        <f>SUM(ENERO:DICIEMBRE!AP167)</f>
        <v>5</v>
      </c>
      <c r="AQ167" s="26">
        <f>SUM(ENERO:DICIEMBRE!AQ167)</f>
        <v>40</v>
      </c>
      <c r="AR167" s="26">
        <f>SUM(ENERO:DICIEMBRE!AR167)</f>
        <v>0</v>
      </c>
      <c r="AS167" s="26">
        <f>SUM(ENERO:DICIEMBRE!AS167)</f>
        <v>2</v>
      </c>
      <c r="AT167" s="1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97"/>
      <c r="BG167" s="97"/>
      <c r="CA167" s="84" t="str">
        <f t="shared" si="14"/>
        <v/>
      </c>
      <c r="CG167" s="88">
        <f t="shared" si="15"/>
        <v>0</v>
      </c>
      <c r="CH167" s="88"/>
      <c r="CI167" s="88"/>
      <c r="CJ167" s="88"/>
      <c r="CK167" s="88"/>
      <c r="CL167" s="88"/>
      <c r="CM167" s="88"/>
      <c r="CN167" s="88"/>
      <c r="CO167" s="88"/>
      <c r="CP167" s="88"/>
      <c r="CQ167" s="88"/>
      <c r="CR167" s="88"/>
      <c r="CS167" s="88"/>
      <c r="CT167" s="88"/>
    </row>
    <row r="168" spans="1:98" ht="15" customHeight="1" x14ac:dyDescent="0.2">
      <c r="A168" s="335" t="s">
        <v>4</v>
      </c>
      <c r="B168" s="336">
        <f t="shared" si="11"/>
        <v>734</v>
      </c>
      <c r="C168" s="337">
        <f t="shared" si="12"/>
        <v>349</v>
      </c>
      <c r="D168" s="338">
        <f t="shared" si="13"/>
        <v>385</v>
      </c>
      <c r="E168" s="26">
        <f>SUM(ENERO:DICIEMBRE!E168)</f>
        <v>5</v>
      </c>
      <c r="F168" s="26">
        <f>SUM(ENERO:DICIEMBRE!F168)</f>
        <v>1</v>
      </c>
      <c r="G168" s="26">
        <f>SUM(ENERO:DICIEMBRE!G168)</f>
        <v>0</v>
      </c>
      <c r="H168" s="26">
        <f>SUM(ENERO:DICIEMBRE!H168)</f>
        <v>0</v>
      </c>
      <c r="I168" s="26">
        <f>SUM(ENERO:DICIEMBRE!I168)</f>
        <v>2</v>
      </c>
      <c r="J168" s="26">
        <f>SUM(ENERO:DICIEMBRE!J168)</f>
        <v>1</v>
      </c>
      <c r="K168" s="26">
        <f>SUM(ENERO:DICIEMBRE!K168)</f>
        <v>1</v>
      </c>
      <c r="L168" s="26">
        <f>SUM(ENERO:DICIEMBRE!L168)</f>
        <v>3</v>
      </c>
      <c r="M168" s="26">
        <f>SUM(ENERO:DICIEMBRE!M168)</f>
        <v>6</v>
      </c>
      <c r="N168" s="26">
        <f>SUM(ENERO:DICIEMBRE!N168)</f>
        <v>2</v>
      </c>
      <c r="O168" s="26">
        <f>SUM(ENERO:DICIEMBRE!O168)</f>
        <v>5</v>
      </c>
      <c r="P168" s="26">
        <f>SUM(ENERO:DICIEMBRE!P168)</f>
        <v>1</v>
      </c>
      <c r="Q168" s="26">
        <f>SUM(ENERO:DICIEMBRE!Q168)</f>
        <v>6</v>
      </c>
      <c r="R168" s="26">
        <f>SUM(ENERO:DICIEMBRE!R168)</f>
        <v>4</v>
      </c>
      <c r="S168" s="26">
        <f>SUM(ENERO:DICIEMBRE!S168)</f>
        <v>6</v>
      </c>
      <c r="T168" s="26">
        <f>SUM(ENERO:DICIEMBRE!T168)</f>
        <v>5</v>
      </c>
      <c r="U168" s="26">
        <f>SUM(ENERO:DICIEMBRE!U168)</f>
        <v>13</v>
      </c>
      <c r="V168" s="26">
        <f>SUM(ENERO:DICIEMBRE!V168)</f>
        <v>3</v>
      </c>
      <c r="W168" s="26">
        <f>SUM(ENERO:DICIEMBRE!W168)</f>
        <v>11</v>
      </c>
      <c r="X168" s="26">
        <f>SUM(ENERO:DICIEMBRE!X168)</f>
        <v>11</v>
      </c>
      <c r="Y168" s="26">
        <f>SUM(ENERO:DICIEMBRE!Y168)</f>
        <v>9</v>
      </c>
      <c r="Z168" s="26">
        <f>SUM(ENERO:DICIEMBRE!Z168)</f>
        <v>21</v>
      </c>
      <c r="AA168" s="26">
        <f>SUM(ENERO:DICIEMBRE!AA168)</f>
        <v>18</v>
      </c>
      <c r="AB168" s="26">
        <f>SUM(ENERO:DICIEMBRE!AB168)</f>
        <v>18</v>
      </c>
      <c r="AC168" s="26">
        <f>SUM(ENERO:DICIEMBRE!AC168)</f>
        <v>24</v>
      </c>
      <c r="AD168" s="26">
        <f>SUM(ENERO:DICIEMBRE!AD168)</f>
        <v>27</v>
      </c>
      <c r="AE168" s="26">
        <f>SUM(ENERO:DICIEMBRE!AE168)</f>
        <v>26</v>
      </c>
      <c r="AF168" s="26">
        <f>SUM(ENERO:DICIEMBRE!AF168)</f>
        <v>27</v>
      </c>
      <c r="AG168" s="26">
        <f>SUM(ENERO:DICIEMBRE!AG168)</f>
        <v>33</v>
      </c>
      <c r="AH168" s="26">
        <f>SUM(ENERO:DICIEMBRE!AH168)</f>
        <v>29</v>
      </c>
      <c r="AI168" s="26">
        <f>SUM(ENERO:DICIEMBRE!AI168)</f>
        <v>24</v>
      </c>
      <c r="AJ168" s="26">
        <f>SUM(ENERO:DICIEMBRE!AJ168)</f>
        <v>56</v>
      </c>
      <c r="AK168" s="26">
        <f>SUM(ENERO:DICIEMBRE!AK168)</f>
        <v>53</v>
      </c>
      <c r="AL168" s="26">
        <f>SUM(ENERO:DICIEMBRE!AL168)</f>
        <v>44</v>
      </c>
      <c r="AM168" s="26">
        <f>SUM(ENERO:DICIEMBRE!AM168)</f>
        <v>37</v>
      </c>
      <c r="AN168" s="26">
        <f>SUM(ENERO:DICIEMBRE!AN168)</f>
        <v>45</v>
      </c>
      <c r="AO168" s="26">
        <f>SUM(ENERO:DICIEMBRE!AO168)</f>
        <v>70</v>
      </c>
      <c r="AP168" s="26">
        <f>SUM(ENERO:DICIEMBRE!AP168)</f>
        <v>87</v>
      </c>
      <c r="AQ168" s="26">
        <f>SUM(ENERO:DICIEMBRE!AQ168)</f>
        <v>193</v>
      </c>
      <c r="AR168" s="26">
        <f>SUM(ENERO:DICIEMBRE!AR168)</f>
        <v>119</v>
      </c>
      <c r="AS168" s="26">
        <f>SUM(ENERO:DICIEMBRE!AS168)</f>
        <v>422</v>
      </c>
      <c r="AT168" s="1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97"/>
      <c r="BG168" s="97"/>
      <c r="CA168" s="84" t="str">
        <f t="shared" si="14"/>
        <v/>
      </c>
      <c r="CG168" s="88">
        <f t="shared" si="15"/>
        <v>0</v>
      </c>
      <c r="CH168" s="88"/>
      <c r="CI168" s="88"/>
      <c r="CJ168" s="88"/>
      <c r="CK168" s="88"/>
      <c r="CL168" s="88"/>
      <c r="CM168" s="88"/>
      <c r="CN168" s="88"/>
      <c r="CO168" s="88"/>
      <c r="CP168" s="88"/>
      <c r="CQ168" s="88"/>
      <c r="CR168" s="88"/>
      <c r="CS168" s="88"/>
      <c r="CT168" s="88"/>
    </row>
    <row r="169" spans="1:98" ht="15" customHeight="1" x14ac:dyDescent="0.2">
      <c r="A169" s="340" t="s">
        <v>43</v>
      </c>
      <c r="B169" s="213">
        <f t="shared" ref="B169:AS169" si="16">SUM(B170:B174)</f>
        <v>1583</v>
      </c>
      <c r="C169" s="214">
        <f t="shared" si="16"/>
        <v>794</v>
      </c>
      <c r="D169" s="317">
        <f t="shared" si="16"/>
        <v>789</v>
      </c>
      <c r="E169" s="341">
        <f>SUM(E170:E174)</f>
        <v>41</v>
      </c>
      <c r="F169" s="342">
        <f t="shared" si="16"/>
        <v>32</v>
      </c>
      <c r="G169" s="342">
        <f t="shared" si="16"/>
        <v>22</v>
      </c>
      <c r="H169" s="69">
        <f t="shared" si="16"/>
        <v>8</v>
      </c>
      <c r="I169" s="63">
        <f t="shared" si="16"/>
        <v>13</v>
      </c>
      <c r="J169" s="69">
        <f t="shared" si="16"/>
        <v>7</v>
      </c>
      <c r="K169" s="63">
        <f t="shared" si="16"/>
        <v>16</v>
      </c>
      <c r="L169" s="69">
        <f t="shared" si="16"/>
        <v>13</v>
      </c>
      <c r="M169" s="63">
        <f t="shared" si="16"/>
        <v>16</v>
      </c>
      <c r="N169" s="69">
        <f t="shared" si="16"/>
        <v>15</v>
      </c>
      <c r="O169" s="63">
        <f t="shared" si="16"/>
        <v>21</v>
      </c>
      <c r="P169" s="69">
        <f t="shared" si="16"/>
        <v>13</v>
      </c>
      <c r="Q169" s="63">
        <f t="shared" si="16"/>
        <v>8</v>
      </c>
      <c r="R169" s="69">
        <f t="shared" si="16"/>
        <v>6</v>
      </c>
      <c r="S169" s="63">
        <f t="shared" si="16"/>
        <v>9</v>
      </c>
      <c r="T169" s="69">
        <f t="shared" si="16"/>
        <v>8</v>
      </c>
      <c r="U169" s="63">
        <f t="shared" si="16"/>
        <v>17</v>
      </c>
      <c r="V169" s="69">
        <f t="shared" si="16"/>
        <v>11</v>
      </c>
      <c r="W169" s="63">
        <f t="shared" si="16"/>
        <v>26</v>
      </c>
      <c r="X169" s="69">
        <f t="shared" si="16"/>
        <v>13</v>
      </c>
      <c r="Y169" s="63">
        <f t="shared" si="16"/>
        <v>18</v>
      </c>
      <c r="Z169" s="69">
        <f t="shared" si="16"/>
        <v>36</v>
      </c>
      <c r="AA169" s="63">
        <f t="shared" si="16"/>
        <v>31</v>
      </c>
      <c r="AB169" s="69">
        <f t="shared" si="16"/>
        <v>44</v>
      </c>
      <c r="AC169" s="63">
        <f t="shared" si="16"/>
        <v>39</v>
      </c>
      <c r="AD169" s="69">
        <f t="shared" si="16"/>
        <v>38</v>
      </c>
      <c r="AE169" s="63">
        <f t="shared" si="16"/>
        <v>50</v>
      </c>
      <c r="AF169" s="69">
        <f t="shared" si="16"/>
        <v>78</v>
      </c>
      <c r="AG169" s="63">
        <f t="shared" si="16"/>
        <v>59</v>
      </c>
      <c r="AH169" s="69">
        <f t="shared" si="16"/>
        <v>61</v>
      </c>
      <c r="AI169" s="63">
        <f t="shared" si="16"/>
        <v>63</v>
      </c>
      <c r="AJ169" s="69">
        <f t="shared" si="16"/>
        <v>97</v>
      </c>
      <c r="AK169" s="63">
        <f t="shared" si="16"/>
        <v>96</v>
      </c>
      <c r="AL169" s="69">
        <f t="shared" si="16"/>
        <v>73</v>
      </c>
      <c r="AM169" s="63">
        <f t="shared" si="16"/>
        <v>92</v>
      </c>
      <c r="AN169" s="69">
        <f t="shared" si="16"/>
        <v>71</v>
      </c>
      <c r="AO169" s="68">
        <f t="shared" si="16"/>
        <v>157</v>
      </c>
      <c r="AP169" s="67">
        <f t="shared" si="16"/>
        <v>165</v>
      </c>
      <c r="AQ169" s="343">
        <f t="shared" si="16"/>
        <v>570</v>
      </c>
      <c r="AR169" s="62">
        <f t="shared" si="16"/>
        <v>161</v>
      </c>
      <c r="AS169" s="65">
        <f t="shared" si="16"/>
        <v>851</v>
      </c>
      <c r="AT169" s="344"/>
      <c r="AU169" s="96"/>
      <c r="AV169" s="96"/>
      <c r="AW169" s="96"/>
      <c r="AX169" s="96"/>
      <c r="AY169" s="96"/>
      <c r="AZ169" s="96"/>
      <c r="BA169" s="96"/>
      <c r="BB169" s="96"/>
      <c r="BC169" s="96"/>
      <c r="BD169" s="96"/>
      <c r="BE169" s="96"/>
      <c r="BF169" s="97"/>
      <c r="BG169" s="97"/>
      <c r="CG169" s="88"/>
      <c r="CH169" s="88"/>
      <c r="CI169" s="88"/>
      <c r="CJ169" s="88"/>
      <c r="CK169" s="88"/>
      <c r="CL169" s="88"/>
      <c r="CM169" s="88"/>
      <c r="CN169" s="88"/>
      <c r="CO169" s="88"/>
      <c r="CP169" s="88"/>
      <c r="CQ169" s="88"/>
      <c r="CR169" s="88"/>
      <c r="CS169" s="88"/>
      <c r="CT169" s="88"/>
    </row>
    <row r="170" spans="1:98" ht="15" customHeight="1" x14ac:dyDescent="0.2">
      <c r="A170" s="101" t="s">
        <v>44</v>
      </c>
      <c r="B170" s="345">
        <f>SUM(C170+D170)</f>
        <v>1474</v>
      </c>
      <c r="C170" s="346">
        <f t="shared" ref="C170:D174" si="17">SUM(E170+G170+I170+K170+M170+O170+Q170+S170+U170+W170+Y170+AA170+AC170+AE170+AG170+AI170+AK170+AM170+AO170)</f>
        <v>737</v>
      </c>
      <c r="D170" s="347">
        <f t="shared" si="17"/>
        <v>737</v>
      </c>
      <c r="E170" s="26">
        <f>SUM(ENERO:DICIEMBRE!E170)</f>
        <v>41</v>
      </c>
      <c r="F170" s="26">
        <f>SUM(ENERO:DICIEMBRE!F170)</f>
        <v>32</v>
      </c>
      <c r="G170" s="26">
        <f>SUM(ENERO:DICIEMBRE!G170)</f>
        <v>22</v>
      </c>
      <c r="H170" s="26">
        <f>SUM(ENERO:DICIEMBRE!H170)</f>
        <v>8</v>
      </c>
      <c r="I170" s="26">
        <f>SUM(ENERO:DICIEMBRE!I170)</f>
        <v>13</v>
      </c>
      <c r="J170" s="26">
        <f>SUM(ENERO:DICIEMBRE!J170)</f>
        <v>7</v>
      </c>
      <c r="K170" s="26">
        <f>SUM(ENERO:DICIEMBRE!K170)</f>
        <v>16</v>
      </c>
      <c r="L170" s="26">
        <f>SUM(ENERO:DICIEMBRE!L170)</f>
        <v>13</v>
      </c>
      <c r="M170" s="26">
        <f>SUM(ENERO:DICIEMBRE!M170)</f>
        <v>16</v>
      </c>
      <c r="N170" s="26">
        <f>SUM(ENERO:DICIEMBRE!N170)</f>
        <v>15</v>
      </c>
      <c r="O170" s="26">
        <f>SUM(ENERO:DICIEMBRE!O170)</f>
        <v>20</v>
      </c>
      <c r="P170" s="26">
        <f>SUM(ENERO:DICIEMBRE!P170)</f>
        <v>12</v>
      </c>
      <c r="Q170" s="26">
        <f>SUM(ENERO:DICIEMBRE!Q170)</f>
        <v>8</v>
      </c>
      <c r="R170" s="26">
        <f>SUM(ENERO:DICIEMBRE!R170)</f>
        <v>6</v>
      </c>
      <c r="S170" s="26">
        <f>SUM(ENERO:DICIEMBRE!S170)</f>
        <v>8</v>
      </c>
      <c r="T170" s="26">
        <f>SUM(ENERO:DICIEMBRE!T170)</f>
        <v>8</v>
      </c>
      <c r="U170" s="26">
        <f>SUM(ENERO:DICIEMBRE!U170)</f>
        <v>17</v>
      </c>
      <c r="V170" s="26">
        <f>SUM(ENERO:DICIEMBRE!V170)</f>
        <v>11</v>
      </c>
      <c r="W170" s="26">
        <f>SUM(ENERO:DICIEMBRE!W170)</f>
        <v>25</v>
      </c>
      <c r="X170" s="26">
        <f>SUM(ENERO:DICIEMBRE!X170)</f>
        <v>13</v>
      </c>
      <c r="Y170" s="26">
        <f>SUM(ENERO:DICIEMBRE!Y170)</f>
        <v>18</v>
      </c>
      <c r="Z170" s="26">
        <f>SUM(ENERO:DICIEMBRE!Z170)</f>
        <v>34</v>
      </c>
      <c r="AA170" s="26">
        <f>SUM(ENERO:DICIEMBRE!AA170)</f>
        <v>30</v>
      </c>
      <c r="AB170" s="26">
        <f>SUM(ENERO:DICIEMBRE!AB170)</f>
        <v>42</v>
      </c>
      <c r="AC170" s="26">
        <f>SUM(ENERO:DICIEMBRE!AC170)</f>
        <v>38</v>
      </c>
      <c r="AD170" s="26">
        <f>SUM(ENERO:DICIEMBRE!AD170)</f>
        <v>38</v>
      </c>
      <c r="AE170" s="26">
        <f>SUM(ENERO:DICIEMBRE!AE170)</f>
        <v>50</v>
      </c>
      <c r="AF170" s="26">
        <f>SUM(ENERO:DICIEMBRE!AF170)</f>
        <v>73</v>
      </c>
      <c r="AG170" s="26">
        <f>SUM(ENERO:DICIEMBRE!AG170)</f>
        <v>54</v>
      </c>
      <c r="AH170" s="26">
        <f>SUM(ENERO:DICIEMBRE!AH170)</f>
        <v>58</v>
      </c>
      <c r="AI170" s="26">
        <f>SUM(ENERO:DICIEMBRE!AI170)</f>
        <v>56</v>
      </c>
      <c r="AJ170" s="26">
        <f>SUM(ENERO:DICIEMBRE!AJ170)</f>
        <v>94</v>
      </c>
      <c r="AK170" s="26">
        <f>SUM(ENERO:DICIEMBRE!AK170)</f>
        <v>92</v>
      </c>
      <c r="AL170" s="26">
        <f>SUM(ENERO:DICIEMBRE!AL170)</f>
        <v>66</v>
      </c>
      <c r="AM170" s="26">
        <f>SUM(ENERO:DICIEMBRE!AM170)</f>
        <v>85</v>
      </c>
      <c r="AN170" s="26">
        <f>SUM(ENERO:DICIEMBRE!AN170)</f>
        <v>70</v>
      </c>
      <c r="AO170" s="26">
        <f>SUM(ENERO:DICIEMBRE!AO170)</f>
        <v>128</v>
      </c>
      <c r="AP170" s="26">
        <f>SUM(ENERO:DICIEMBRE!AP170)</f>
        <v>137</v>
      </c>
      <c r="AQ170" s="26">
        <f>SUM(ENERO:DICIEMBRE!AQ170)</f>
        <v>547</v>
      </c>
      <c r="AR170" s="26">
        <f>SUM(ENERO:DICIEMBRE!AR170)</f>
        <v>159</v>
      </c>
      <c r="AS170" s="26">
        <f>SUM(ENERO:DICIEMBRE!AS170)</f>
        <v>767</v>
      </c>
      <c r="AT170" s="344"/>
      <c r="AU170" s="96"/>
      <c r="AV170" s="96"/>
      <c r="AW170" s="96"/>
      <c r="AX170" s="96"/>
      <c r="AY170" s="96"/>
      <c r="AZ170" s="96"/>
      <c r="BA170" s="96"/>
      <c r="BB170" s="96"/>
      <c r="BC170" s="96"/>
      <c r="BD170" s="96"/>
      <c r="BE170" s="96"/>
      <c r="BF170" s="97"/>
      <c r="BG170" s="97"/>
      <c r="CG170" s="88"/>
      <c r="CH170" s="88"/>
      <c r="CI170" s="88"/>
      <c r="CJ170" s="88"/>
      <c r="CK170" s="88"/>
      <c r="CL170" s="88"/>
      <c r="CM170" s="88"/>
      <c r="CN170" s="88"/>
      <c r="CO170" s="88"/>
      <c r="CP170" s="88"/>
      <c r="CQ170" s="88"/>
      <c r="CR170" s="88"/>
      <c r="CS170" s="88"/>
      <c r="CT170" s="88"/>
    </row>
    <row r="171" spans="1:98" ht="15" customHeight="1" x14ac:dyDescent="0.2">
      <c r="A171" s="106" t="s">
        <v>45</v>
      </c>
      <c r="B171" s="332">
        <f>SUM(C171+D171)</f>
        <v>20</v>
      </c>
      <c r="C171" s="333">
        <f t="shared" si="17"/>
        <v>8</v>
      </c>
      <c r="D171" s="334">
        <f t="shared" si="17"/>
        <v>12</v>
      </c>
      <c r="E171" s="26">
        <f>SUM(ENERO:DICIEMBRE!E171)</f>
        <v>0</v>
      </c>
      <c r="F171" s="26">
        <f>SUM(ENERO:DICIEMBRE!F171)</f>
        <v>0</v>
      </c>
      <c r="G171" s="26">
        <f>SUM(ENERO:DICIEMBRE!G171)</f>
        <v>0</v>
      </c>
      <c r="H171" s="26">
        <f>SUM(ENERO:DICIEMBRE!H171)</f>
        <v>0</v>
      </c>
      <c r="I171" s="26">
        <f>SUM(ENERO:DICIEMBRE!I171)</f>
        <v>0</v>
      </c>
      <c r="J171" s="26">
        <f>SUM(ENERO:DICIEMBRE!J171)</f>
        <v>0</v>
      </c>
      <c r="K171" s="26">
        <f>SUM(ENERO:DICIEMBRE!K171)</f>
        <v>0</v>
      </c>
      <c r="L171" s="26">
        <f>SUM(ENERO:DICIEMBRE!L171)</f>
        <v>0</v>
      </c>
      <c r="M171" s="26">
        <f>SUM(ENERO:DICIEMBRE!M171)</f>
        <v>0</v>
      </c>
      <c r="N171" s="26">
        <f>SUM(ENERO:DICIEMBRE!N171)</f>
        <v>0</v>
      </c>
      <c r="O171" s="26">
        <f>SUM(ENERO:DICIEMBRE!O171)</f>
        <v>1</v>
      </c>
      <c r="P171" s="26">
        <f>SUM(ENERO:DICIEMBRE!P171)</f>
        <v>1</v>
      </c>
      <c r="Q171" s="26">
        <f>SUM(ENERO:DICIEMBRE!Q171)</f>
        <v>0</v>
      </c>
      <c r="R171" s="26">
        <f>SUM(ENERO:DICIEMBRE!R171)</f>
        <v>0</v>
      </c>
      <c r="S171" s="26">
        <f>SUM(ENERO:DICIEMBRE!S171)</f>
        <v>1</v>
      </c>
      <c r="T171" s="26">
        <f>SUM(ENERO:DICIEMBRE!T171)</f>
        <v>0</v>
      </c>
      <c r="U171" s="26">
        <f>SUM(ENERO:DICIEMBRE!U171)</f>
        <v>0</v>
      </c>
      <c r="V171" s="26">
        <f>SUM(ENERO:DICIEMBRE!V171)</f>
        <v>0</v>
      </c>
      <c r="W171" s="26">
        <f>SUM(ENERO:DICIEMBRE!W171)</f>
        <v>1</v>
      </c>
      <c r="X171" s="26">
        <f>SUM(ENERO:DICIEMBRE!X171)</f>
        <v>0</v>
      </c>
      <c r="Y171" s="26">
        <f>SUM(ENERO:DICIEMBRE!Y171)</f>
        <v>0</v>
      </c>
      <c r="Z171" s="26">
        <f>SUM(ENERO:DICIEMBRE!Z171)</f>
        <v>1</v>
      </c>
      <c r="AA171" s="26">
        <f>SUM(ENERO:DICIEMBRE!AA171)</f>
        <v>0</v>
      </c>
      <c r="AB171" s="26">
        <f>SUM(ENERO:DICIEMBRE!AB171)</f>
        <v>2</v>
      </c>
      <c r="AC171" s="26">
        <f>SUM(ENERO:DICIEMBRE!AC171)</f>
        <v>0</v>
      </c>
      <c r="AD171" s="26">
        <f>SUM(ENERO:DICIEMBRE!AD171)</f>
        <v>0</v>
      </c>
      <c r="AE171" s="26">
        <f>SUM(ENERO:DICIEMBRE!AE171)</f>
        <v>0</v>
      </c>
      <c r="AF171" s="26">
        <f>SUM(ENERO:DICIEMBRE!AF171)</f>
        <v>3</v>
      </c>
      <c r="AG171" s="26">
        <f>SUM(ENERO:DICIEMBRE!AG171)</f>
        <v>1</v>
      </c>
      <c r="AH171" s="26">
        <f>SUM(ENERO:DICIEMBRE!AH171)</f>
        <v>2</v>
      </c>
      <c r="AI171" s="26">
        <f>SUM(ENERO:DICIEMBRE!AI171)</f>
        <v>1</v>
      </c>
      <c r="AJ171" s="26">
        <f>SUM(ENERO:DICIEMBRE!AJ171)</f>
        <v>1</v>
      </c>
      <c r="AK171" s="26">
        <f>SUM(ENERO:DICIEMBRE!AK171)</f>
        <v>0</v>
      </c>
      <c r="AL171" s="26">
        <f>SUM(ENERO:DICIEMBRE!AL171)</f>
        <v>1</v>
      </c>
      <c r="AM171" s="26">
        <f>SUM(ENERO:DICIEMBRE!AM171)</f>
        <v>1</v>
      </c>
      <c r="AN171" s="26">
        <f>SUM(ENERO:DICIEMBRE!AN171)</f>
        <v>0</v>
      </c>
      <c r="AO171" s="26">
        <f>SUM(ENERO:DICIEMBRE!AO171)</f>
        <v>2</v>
      </c>
      <c r="AP171" s="26">
        <f>SUM(ENERO:DICIEMBRE!AP171)</f>
        <v>1</v>
      </c>
      <c r="AQ171" s="26">
        <f>SUM(ENERO:DICIEMBRE!AQ171)</f>
        <v>12</v>
      </c>
      <c r="AR171" s="26">
        <f>SUM(ENERO:DICIEMBRE!AR171)</f>
        <v>0</v>
      </c>
      <c r="AS171" s="26">
        <f>SUM(ENERO:DICIEMBRE!AS171)</f>
        <v>8</v>
      </c>
      <c r="AT171" s="349"/>
      <c r="AU171" s="96"/>
      <c r="AV171" s="96"/>
      <c r="AW171" s="96"/>
      <c r="AX171" s="96"/>
      <c r="AY171" s="96"/>
      <c r="AZ171" s="96"/>
      <c r="BA171" s="96"/>
      <c r="BB171" s="96"/>
      <c r="BC171" s="96"/>
      <c r="BD171" s="96"/>
      <c r="BE171" s="96"/>
      <c r="BF171" s="97"/>
      <c r="BG171" s="97"/>
      <c r="CG171" s="88"/>
      <c r="CH171" s="88"/>
      <c r="CI171" s="88"/>
      <c r="CJ171" s="88"/>
      <c r="CK171" s="88"/>
      <c r="CL171" s="88"/>
      <c r="CM171" s="88"/>
      <c r="CN171" s="88"/>
      <c r="CO171" s="88"/>
      <c r="CP171" s="88"/>
      <c r="CQ171" s="88"/>
      <c r="CR171" s="88"/>
      <c r="CS171" s="88"/>
      <c r="CT171" s="88"/>
    </row>
    <row r="172" spans="1:98" ht="15" customHeight="1" x14ac:dyDescent="0.2">
      <c r="A172" s="136" t="s">
        <v>46</v>
      </c>
      <c r="B172" s="332">
        <f>SUM(C172+D172)</f>
        <v>88</v>
      </c>
      <c r="C172" s="333">
        <f t="shared" si="17"/>
        <v>48</v>
      </c>
      <c r="D172" s="334">
        <f t="shared" si="17"/>
        <v>40</v>
      </c>
      <c r="E172" s="26">
        <f>SUM(ENERO:DICIEMBRE!E172)</f>
        <v>0</v>
      </c>
      <c r="F172" s="26">
        <f>SUM(ENERO:DICIEMBRE!F172)</f>
        <v>0</v>
      </c>
      <c r="G172" s="26">
        <f>SUM(ENERO:DICIEMBRE!G172)</f>
        <v>0</v>
      </c>
      <c r="H172" s="26">
        <f>SUM(ENERO:DICIEMBRE!H172)</f>
        <v>0</v>
      </c>
      <c r="I172" s="26">
        <f>SUM(ENERO:DICIEMBRE!I172)</f>
        <v>0</v>
      </c>
      <c r="J172" s="26">
        <f>SUM(ENERO:DICIEMBRE!J172)</f>
        <v>0</v>
      </c>
      <c r="K172" s="26">
        <f>SUM(ENERO:DICIEMBRE!K172)</f>
        <v>0</v>
      </c>
      <c r="L172" s="26">
        <f>SUM(ENERO:DICIEMBRE!L172)</f>
        <v>0</v>
      </c>
      <c r="M172" s="26">
        <f>SUM(ENERO:DICIEMBRE!M172)</f>
        <v>0</v>
      </c>
      <c r="N172" s="26">
        <f>SUM(ENERO:DICIEMBRE!N172)</f>
        <v>0</v>
      </c>
      <c r="O172" s="26">
        <f>SUM(ENERO:DICIEMBRE!O172)</f>
        <v>0</v>
      </c>
      <c r="P172" s="26">
        <f>SUM(ENERO:DICIEMBRE!P172)</f>
        <v>0</v>
      </c>
      <c r="Q172" s="26">
        <f>SUM(ENERO:DICIEMBRE!Q172)</f>
        <v>0</v>
      </c>
      <c r="R172" s="26">
        <f>SUM(ENERO:DICIEMBRE!R172)</f>
        <v>0</v>
      </c>
      <c r="S172" s="26">
        <f>SUM(ENERO:DICIEMBRE!S172)</f>
        <v>0</v>
      </c>
      <c r="T172" s="26">
        <f>SUM(ENERO:DICIEMBRE!T172)</f>
        <v>0</v>
      </c>
      <c r="U172" s="26">
        <f>SUM(ENERO:DICIEMBRE!U172)</f>
        <v>0</v>
      </c>
      <c r="V172" s="26">
        <f>SUM(ENERO:DICIEMBRE!V172)</f>
        <v>0</v>
      </c>
      <c r="W172" s="26">
        <f>SUM(ENERO:DICIEMBRE!W172)</f>
        <v>0</v>
      </c>
      <c r="X172" s="26">
        <f>SUM(ENERO:DICIEMBRE!X172)</f>
        <v>0</v>
      </c>
      <c r="Y172" s="26">
        <f>SUM(ENERO:DICIEMBRE!Y172)</f>
        <v>0</v>
      </c>
      <c r="Z172" s="26">
        <f>SUM(ENERO:DICIEMBRE!Z172)</f>
        <v>1</v>
      </c>
      <c r="AA172" s="26">
        <f>SUM(ENERO:DICIEMBRE!AA172)</f>
        <v>1</v>
      </c>
      <c r="AB172" s="26">
        <f>SUM(ENERO:DICIEMBRE!AB172)</f>
        <v>0</v>
      </c>
      <c r="AC172" s="26">
        <f>SUM(ENERO:DICIEMBRE!AC172)</f>
        <v>1</v>
      </c>
      <c r="AD172" s="26">
        <f>SUM(ENERO:DICIEMBRE!AD172)</f>
        <v>0</v>
      </c>
      <c r="AE172" s="26">
        <f>SUM(ENERO:DICIEMBRE!AE172)</f>
        <v>0</v>
      </c>
      <c r="AF172" s="26">
        <f>SUM(ENERO:DICIEMBRE!AF172)</f>
        <v>2</v>
      </c>
      <c r="AG172" s="26">
        <f>SUM(ENERO:DICIEMBRE!AG172)</f>
        <v>4</v>
      </c>
      <c r="AH172" s="26">
        <f>SUM(ENERO:DICIEMBRE!AH172)</f>
        <v>1</v>
      </c>
      <c r="AI172" s="26">
        <f>SUM(ENERO:DICIEMBRE!AI172)</f>
        <v>5</v>
      </c>
      <c r="AJ172" s="26">
        <f>SUM(ENERO:DICIEMBRE!AJ172)</f>
        <v>2</v>
      </c>
      <c r="AK172" s="26">
        <f>SUM(ENERO:DICIEMBRE!AK172)</f>
        <v>4</v>
      </c>
      <c r="AL172" s="26">
        <f>SUM(ENERO:DICIEMBRE!AL172)</f>
        <v>6</v>
      </c>
      <c r="AM172" s="26">
        <f>SUM(ENERO:DICIEMBRE!AM172)</f>
        <v>6</v>
      </c>
      <c r="AN172" s="26">
        <f>SUM(ENERO:DICIEMBRE!AN172)</f>
        <v>1</v>
      </c>
      <c r="AO172" s="26">
        <f>SUM(ENERO:DICIEMBRE!AO172)</f>
        <v>27</v>
      </c>
      <c r="AP172" s="26">
        <f>SUM(ENERO:DICIEMBRE!AP172)</f>
        <v>27</v>
      </c>
      <c r="AQ172" s="26">
        <f>SUM(ENERO:DICIEMBRE!AQ172)</f>
        <v>10</v>
      </c>
      <c r="AR172" s="26">
        <f>SUM(ENERO:DICIEMBRE!AR172)</f>
        <v>2</v>
      </c>
      <c r="AS172" s="26">
        <f>SUM(ENERO:DICIEMBRE!AS172)</f>
        <v>76</v>
      </c>
      <c r="AT172" s="344"/>
      <c r="AU172" s="96"/>
      <c r="AV172" s="96"/>
      <c r="AW172" s="96"/>
      <c r="AX172" s="96"/>
      <c r="AY172" s="96"/>
      <c r="AZ172" s="96"/>
      <c r="BA172" s="96"/>
      <c r="BB172" s="96"/>
      <c r="BC172" s="96"/>
      <c r="BD172" s="96"/>
      <c r="BE172" s="96"/>
      <c r="BF172" s="97"/>
      <c r="BG172" s="97"/>
      <c r="CG172" s="88"/>
      <c r="CH172" s="88"/>
      <c r="CI172" s="88"/>
      <c r="CJ172" s="88"/>
      <c r="CK172" s="88"/>
      <c r="CL172" s="88"/>
      <c r="CM172" s="88"/>
      <c r="CN172" s="88"/>
      <c r="CO172" s="88"/>
      <c r="CP172" s="88"/>
      <c r="CQ172" s="88"/>
      <c r="CR172" s="88"/>
      <c r="CS172" s="88"/>
      <c r="CT172" s="88"/>
    </row>
    <row r="173" spans="1:98" ht="15" customHeight="1" x14ac:dyDescent="0.2">
      <c r="A173" s="350" t="s">
        <v>174</v>
      </c>
      <c r="B173" s="332">
        <f>SUM(C173+D173)</f>
        <v>1</v>
      </c>
      <c r="C173" s="333">
        <f t="shared" si="17"/>
        <v>1</v>
      </c>
      <c r="D173" s="351">
        <f t="shared" si="17"/>
        <v>0</v>
      </c>
      <c r="E173" s="26">
        <f>SUM(ENERO:DICIEMBRE!E173)</f>
        <v>0</v>
      </c>
      <c r="F173" s="26">
        <f>SUM(ENERO:DICIEMBRE!F173)</f>
        <v>0</v>
      </c>
      <c r="G173" s="26">
        <f>SUM(ENERO:DICIEMBRE!G173)</f>
        <v>0</v>
      </c>
      <c r="H173" s="26">
        <f>SUM(ENERO:DICIEMBRE!H173)</f>
        <v>0</v>
      </c>
      <c r="I173" s="26">
        <f>SUM(ENERO:DICIEMBRE!I173)</f>
        <v>0</v>
      </c>
      <c r="J173" s="26">
        <f>SUM(ENERO:DICIEMBRE!J173)</f>
        <v>0</v>
      </c>
      <c r="K173" s="26">
        <f>SUM(ENERO:DICIEMBRE!K173)</f>
        <v>0</v>
      </c>
      <c r="L173" s="26">
        <f>SUM(ENERO:DICIEMBRE!L173)</f>
        <v>0</v>
      </c>
      <c r="M173" s="26">
        <f>SUM(ENERO:DICIEMBRE!M173)</f>
        <v>0</v>
      </c>
      <c r="N173" s="26">
        <f>SUM(ENERO:DICIEMBRE!N173)</f>
        <v>0</v>
      </c>
      <c r="O173" s="26">
        <f>SUM(ENERO:DICIEMBRE!O173)</f>
        <v>0</v>
      </c>
      <c r="P173" s="26">
        <f>SUM(ENERO:DICIEMBRE!P173)</f>
        <v>0</v>
      </c>
      <c r="Q173" s="26">
        <f>SUM(ENERO:DICIEMBRE!Q173)</f>
        <v>0</v>
      </c>
      <c r="R173" s="26">
        <f>SUM(ENERO:DICIEMBRE!R173)</f>
        <v>0</v>
      </c>
      <c r="S173" s="26">
        <f>SUM(ENERO:DICIEMBRE!S173)</f>
        <v>0</v>
      </c>
      <c r="T173" s="26">
        <f>SUM(ENERO:DICIEMBRE!T173)</f>
        <v>0</v>
      </c>
      <c r="U173" s="26">
        <f>SUM(ENERO:DICIEMBRE!U173)</f>
        <v>0</v>
      </c>
      <c r="V173" s="26">
        <f>SUM(ENERO:DICIEMBRE!V173)</f>
        <v>0</v>
      </c>
      <c r="W173" s="26">
        <f>SUM(ENERO:DICIEMBRE!W173)</f>
        <v>0</v>
      </c>
      <c r="X173" s="26">
        <f>SUM(ENERO:DICIEMBRE!X173)</f>
        <v>0</v>
      </c>
      <c r="Y173" s="26">
        <f>SUM(ENERO:DICIEMBRE!Y173)</f>
        <v>0</v>
      </c>
      <c r="Z173" s="26">
        <f>SUM(ENERO:DICIEMBRE!Z173)</f>
        <v>0</v>
      </c>
      <c r="AA173" s="26">
        <f>SUM(ENERO:DICIEMBRE!AA173)</f>
        <v>0</v>
      </c>
      <c r="AB173" s="26">
        <f>SUM(ENERO:DICIEMBRE!AB173)</f>
        <v>0</v>
      </c>
      <c r="AC173" s="26">
        <f>SUM(ENERO:DICIEMBRE!AC173)</f>
        <v>0</v>
      </c>
      <c r="AD173" s="26">
        <f>SUM(ENERO:DICIEMBRE!AD173)</f>
        <v>0</v>
      </c>
      <c r="AE173" s="26">
        <f>SUM(ENERO:DICIEMBRE!AE173)</f>
        <v>0</v>
      </c>
      <c r="AF173" s="26">
        <f>SUM(ENERO:DICIEMBRE!AF173)</f>
        <v>0</v>
      </c>
      <c r="AG173" s="26">
        <f>SUM(ENERO:DICIEMBRE!AG173)</f>
        <v>0</v>
      </c>
      <c r="AH173" s="26">
        <f>SUM(ENERO:DICIEMBRE!AH173)</f>
        <v>0</v>
      </c>
      <c r="AI173" s="26">
        <f>SUM(ENERO:DICIEMBRE!AI173)</f>
        <v>1</v>
      </c>
      <c r="AJ173" s="26">
        <f>SUM(ENERO:DICIEMBRE!AJ173)</f>
        <v>0</v>
      </c>
      <c r="AK173" s="26">
        <f>SUM(ENERO:DICIEMBRE!AK173)</f>
        <v>0</v>
      </c>
      <c r="AL173" s="26">
        <f>SUM(ENERO:DICIEMBRE!AL173)</f>
        <v>0</v>
      </c>
      <c r="AM173" s="26">
        <f>SUM(ENERO:DICIEMBRE!AM173)</f>
        <v>0</v>
      </c>
      <c r="AN173" s="26">
        <f>SUM(ENERO:DICIEMBRE!AN173)</f>
        <v>0</v>
      </c>
      <c r="AO173" s="26">
        <f>SUM(ENERO:DICIEMBRE!AO173)</f>
        <v>0</v>
      </c>
      <c r="AP173" s="26">
        <f>SUM(ENERO:DICIEMBRE!AP173)</f>
        <v>0</v>
      </c>
      <c r="AQ173" s="26">
        <f>SUM(ENERO:DICIEMBRE!AQ173)</f>
        <v>1</v>
      </c>
      <c r="AR173" s="26">
        <f>SUM(ENERO:DICIEMBRE!AR173)</f>
        <v>0</v>
      </c>
      <c r="AS173" s="26">
        <f>SUM(ENERO:DICIEMBRE!AS173)</f>
        <v>0</v>
      </c>
      <c r="AT173" s="349"/>
      <c r="AU173" s="96"/>
      <c r="AV173" s="96"/>
      <c r="AW173" s="96"/>
      <c r="AX173" s="96"/>
      <c r="AY173" s="96"/>
      <c r="AZ173" s="96"/>
      <c r="BA173" s="96"/>
      <c r="BB173" s="96"/>
      <c r="BC173" s="96"/>
      <c r="BD173" s="96"/>
      <c r="BE173" s="96"/>
      <c r="BF173" s="97"/>
      <c r="BG173" s="97"/>
      <c r="CG173" s="88"/>
      <c r="CH173" s="88"/>
      <c r="CI173" s="88"/>
      <c r="CJ173" s="88"/>
      <c r="CK173" s="88"/>
      <c r="CL173" s="88"/>
      <c r="CM173" s="88"/>
      <c r="CN173" s="88"/>
      <c r="CO173" s="88"/>
      <c r="CP173" s="88"/>
      <c r="CQ173" s="88"/>
      <c r="CR173" s="88"/>
      <c r="CS173" s="88"/>
      <c r="CT173" s="88"/>
    </row>
    <row r="174" spans="1:98" ht="15" customHeight="1" x14ac:dyDescent="0.2">
      <c r="A174" s="352" t="s">
        <v>4</v>
      </c>
      <c r="B174" s="353">
        <f>SUM(C174+D174)</f>
        <v>0</v>
      </c>
      <c r="C174" s="354">
        <f t="shared" si="17"/>
        <v>0</v>
      </c>
      <c r="D174" s="355">
        <f t="shared" si="17"/>
        <v>0</v>
      </c>
      <c r="E174" s="26">
        <f>SUM(ENERO:DICIEMBRE!E174)</f>
        <v>0</v>
      </c>
      <c r="F174" s="26">
        <f>SUM(ENERO:DICIEMBRE!F174)</f>
        <v>0</v>
      </c>
      <c r="G174" s="26">
        <f>SUM(ENERO:DICIEMBRE!G174)</f>
        <v>0</v>
      </c>
      <c r="H174" s="26">
        <f>SUM(ENERO:DICIEMBRE!H174)</f>
        <v>0</v>
      </c>
      <c r="I174" s="26">
        <f>SUM(ENERO:DICIEMBRE!I174)</f>
        <v>0</v>
      </c>
      <c r="J174" s="26">
        <f>SUM(ENERO:DICIEMBRE!J174)</f>
        <v>0</v>
      </c>
      <c r="K174" s="26">
        <f>SUM(ENERO:DICIEMBRE!K174)</f>
        <v>0</v>
      </c>
      <c r="L174" s="26">
        <f>SUM(ENERO:DICIEMBRE!L174)</f>
        <v>0</v>
      </c>
      <c r="M174" s="26">
        <f>SUM(ENERO:DICIEMBRE!M174)</f>
        <v>0</v>
      </c>
      <c r="N174" s="26">
        <f>SUM(ENERO:DICIEMBRE!N174)</f>
        <v>0</v>
      </c>
      <c r="O174" s="26">
        <f>SUM(ENERO:DICIEMBRE!O174)</f>
        <v>0</v>
      </c>
      <c r="P174" s="26">
        <f>SUM(ENERO:DICIEMBRE!P174)</f>
        <v>0</v>
      </c>
      <c r="Q174" s="26">
        <f>SUM(ENERO:DICIEMBRE!Q174)</f>
        <v>0</v>
      </c>
      <c r="R174" s="26">
        <f>SUM(ENERO:DICIEMBRE!R174)</f>
        <v>0</v>
      </c>
      <c r="S174" s="26">
        <f>SUM(ENERO:DICIEMBRE!S174)</f>
        <v>0</v>
      </c>
      <c r="T174" s="26">
        <f>SUM(ENERO:DICIEMBRE!T174)</f>
        <v>0</v>
      </c>
      <c r="U174" s="26">
        <f>SUM(ENERO:DICIEMBRE!U174)</f>
        <v>0</v>
      </c>
      <c r="V174" s="26">
        <f>SUM(ENERO:DICIEMBRE!V174)</f>
        <v>0</v>
      </c>
      <c r="W174" s="26">
        <f>SUM(ENERO:DICIEMBRE!W174)</f>
        <v>0</v>
      </c>
      <c r="X174" s="26">
        <f>SUM(ENERO:DICIEMBRE!X174)</f>
        <v>0</v>
      </c>
      <c r="Y174" s="26">
        <f>SUM(ENERO:DICIEMBRE!Y174)</f>
        <v>0</v>
      </c>
      <c r="Z174" s="26">
        <f>SUM(ENERO:DICIEMBRE!Z174)</f>
        <v>0</v>
      </c>
      <c r="AA174" s="26">
        <f>SUM(ENERO:DICIEMBRE!AA174)</f>
        <v>0</v>
      </c>
      <c r="AB174" s="26">
        <f>SUM(ENERO:DICIEMBRE!AB174)</f>
        <v>0</v>
      </c>
      <c r="AC174" s="26">
        <f>SUM(ENERO:DICIEMBRE!AC174)</f>
        <v>0</v>
      </c>
      <c r="AD174" s="26">
        <f>SUM(ENERO:DICIEMBRE!AD174)</f>
        <v>0</v>
      </c>
      <c r="AE174" s="26">
        <f>SUM(ENERO:DICIEMBRE!AE174)</f>
        <v>0</v>
      </c>
      <c r="AF174" s="26">
        <f>SUM(ENERO:DICIEMBRE!AF174)</f>
        <v>0</v>
      </c>
      <c r="AG174" s="26">
        <f>SUM(ENERO:DICIEMBRE!AG174)</f>
        <v>0</v>
      </c>
      <c r="AH174" s="26">
        <f>SUM(ENERO:DICIEMBRE!AH174)</f>
        <v>0</v>
      </c>
      <c r="AI174" s="26">
        <f>SUM(ENERO:DICIEMBRE!AI174)</f>
        <v>0</v>
      </c>
      <c r="AJ174" s="26">
        <f>SUM(ENERO:DICIEMBRE!AJ174)</f>
        <v>0</v>
      </c>
      <c r="AK174" s="26">
        <f>SUM(ENERO:DICIEMBRE!AK174)</f>
        <v>0</v>
      </c>
      <c r="AL174" s="26">
        <f>SUM(ENERO:DICIEMBRE!AL174)</f>
        <v>0</v>
      </c>
      <c r="AM174" s="26">
        <f>SUM(ENERO:DICIEMBRE!AM174)</f>
        <v>0</v>
      </c>
      <c r="AN174" s="26">
        <f>SUM(ENERO:DICIEMBRE!AN174)</f>
        <v>0</v>
      </c>
      <c r="AO174" s="26">
        <f>SUM(ENERO:DICIEMBRE!AO174)</f>
        <v>0</v>
      </c>
      <c r="AP174" s="26">
        <f>SUM(ENERO:DICIEMBRE!AP174)</f>
        <v>0</v>
      </c>
      <c r="AQ174" s="26">
        <f>SUM(ENERO:DICIEMBRE!AQ174)</f>
        <v>0</v>
      </c>
      <c r="AR174" s="26">
        <f>SUM(ENERO:DICIEMBRE!AR174)</f>
        <v>0</v>
      </c>
      <c r="AS174" s="26">
        <f>SUM(ENERO:DICIEMBRE!AS174)</f>
        <v>0</v>
      </c>
      <c r="AT174" s="344"/>
      <c r="AU174" s="96"/>
      <c r="AV174" s="96"/>
      <c r="AW174" s="96"/>
      <c r="AX174" s="96"/>
      <c r="AY174" s="96"/>
      <c r="AZ174" s="96"/>
      <c r="BA174" s="96"/>
      <c r="BB174" s="96"/>
      <c r="BC174" s="96"/>
      <c r="BD174" s="96"/>
      <c r="BE174" s="96"/>
      <c r="BF174" s="97"/>
      <c r="BG174" s="97"/>
      <c r="CG174" s="88"/>
      <c r="CH174" s="88"/>
      <c r="CI174" s="88"/>
      <c r="CJ174" s="88"/>
      <c r="CK174" s="88"/>
      <c r="CL174" s="88"/>
      <c r="CM174" s="88"/>
      <c r="CN174" s="88"/>
      <c r="CO174" s="88"/>
      <c r="CP174" s="88"/>
      <c r="CQ174" s="88"/>
      <c r="CR174" s="88"/>
      <c r="CS174" s="88"/>
      <c r="CT174" s="88"/>
    </row>
    <row r="175" spans="1:98" ht="31.9" customHeight="1" x14ac:dyDescent="0.2">
      <c r="A175" s="183" t="s">
        <v>175</v>
      </c>
      <c r="B175" s="183"/>
      <c r="C175" s="183"/>
      <c r="D175" s="183"/>
      <c r="E175" s="356"/>
      <c r="F175" s="356"/>
      <c r="G175" s="356"/>
      <c r="H175" s="356"/>
      <c r="I175" s="356"/>
      <c r="J175" s="356"/>
      <c r="K175" s="356"/>
      <c r="L175" s="356"/>
      <c r="M175" s="356"/>
      <c r="N175" s="356"/>
      <c r="O175" s="356"/>
      <c r="P175" s="356"/>
      <c r="Q175" s="356"/>
      <c r="R175" s="356"/>
      <c r="S175" s="356"/>
      <c r="T175" s="356"/>
      <c r="U175" s="356"/>
      <c r="V175" s="356"/>
      <c r="W175" s="356"/>
      <c r="X175" s="356"/>
      <c r="Y175" s="356"/>
      <c r="Z175" s="356"/>
      <c r="AA175" s="356"/>
      <c r="AB175" s="356"/>
      <c r="AC175" s="356"/>
      <c r="AD175" s="356"/>
      <c r="AE175" s="356"/>
      <c r="AF175" s="356"/>
      <c r="AG175" s="356"/>
      <c r="AH175" s="356"/>
      <c r="AI175" s="356"/>
      <c r="AJ175" s="356"/>
      <c r="AK175" s="356"/>
      <c r="AL175" s="356"/>
      <c r="AM175" s="356"/>
      <c r="AN175" s="356"/>
      <c r="AO175" s="356"/>
      <c r="AP175" s="356"/>
      <c r="AQ175" s="227"/>
      <c r="AR175" s="227"/>
      <c r="AS175" s="227"/>
      <c r="AT175" s="357"/>
      <c r="AU175" s="357"/>
      <c r="AV175" s="96"/>
      <c r="AW175" s="96"/>
      <c r="AX175" s="96"/>
      <c r="AY175" s="96"/>
      <c r="AZ175" s="96"/>
      <c r="BA175" s="96"/>
      <c r="BB175" s="96"/>
      <c r="BC175" s="96"/>
      <c r="BD175" s="96"/>
      <c r="BE175" s="96"/>
      <c r="BF175" s="97"/>
      <c r="BG175" s="97"/>
      <c r="CG175" s="88"/>
      <c r="CH175" s="88"/>
      <c r="CI175" s="88"/>
      <c r="CJ175" s="88"/>
      <c r="CK175" s="88"/>
      <c r="CL175" s="88"/>
      <c r="CM175" s="88"/>
      <c r="CN175" s="88"/>
      <c r="CO175" s="88"/>
      <c r="CP175" s="88"/>
      <c r="CQ175" s="88"/>
      <c r="CR175" s="88"/>
      <c r="CS175" s="88"/>
      <c r="CT175" s="88"/>
    </row>
    <row r="176" spans="1:98" ht="21" customHeight="1" x14ac:dyDescent="0.2">
      <c r="A176" s="487" t="s">
        <v>76</v>
      </c>
      <c r="B176" s="495" t="s">
        <v>77</v>
      </c>
      <c r="C176" s="496"/>
      <c r="D176" s="545"/>
      <c r="E176" s="514" t="s">
        <v>78</v>
      </c>
      <c r="F176" s="515"/>
      <c r="G176" s="515"/>
      <c r="H176" s="515"/>
      <c r="I176" s="515"/>
      <c r="J176" s="515"/>
      <c r="K176" s="515"/>
      <c r="L176" s="515"/>
      <c r="M176" s="515"/>
      <c r="N176" s="515"/>
      <c r="O176" s="515"/>
      <c r="P176" s="515"/>
      <c r="Q176" s="515"/>
      <c r="R176" s="515"/>
      <c r="S176" s="515"/>
      <c r="T176" s="515"/>
      <c r="U176" s="515"/>
      <c r="V176" s="515"/>
      <c r="W176" s="515"/>
      <c r="X176" s="515"/>
      <c r="Y176" s="515"/>
      <c r="Z176" s="515"/>
      <c r="AA176" s="515"/>
      <c r="AB176" s="515"/>
      <c r="AC176" s="515"/>
      <c r="AD176" s="515"/>
      <c r="AE176" s="515"/>
      <c r="AF176" s="515"/>
      <c r="AG176" s="515"/>
      <c r="AH176" s="515"/>
      <c r="AI176" s="515"/>
      <c r="AJ176" s="515"/>
      <c r="AK176" s="515"/>
      <c r="AL176" s="515"/>
      <c r="AM176" s="515"/>
      <c r="AN176" s="515"/>
      <c r="AO176" s="515"/>
      <c r="AP176" s="516"/>
      <c r="AQ176" s="546" t="s">
        <v>79</v>
      </c>
      <c r="AR176" s="476" t="s">
        <v>176</v>
      </c>
      <c r="AS176" s="227"/>
      <c r="AT176" s="357"/>
      <c r="AU176" s="357"/>
      <c r="AV176" s="96"/>
      <c r="AW176" s="96"/>
      <c r="AX176" s="96"/>
      <c r="AY176" s="96"/>
      <c r="AZ176" s="96"/>
      <c r="BA176" s="96"/>
      <c r="BB176" s="96"/>
      <c r="BC176" s="96"/>
      <c r="BD176" s="96"/>
      <c r="BE176" s="96"/>
      <c r="BF176" s="96"/>
      <c r="BG176" s="96"/>
      <c r="CG176" s="88"/>
      <c r="CH176" s="88"/>
      <c r="CI176" s="88"/>
      <c r="CJ176" s="88"/>
      <c r="CK176" s="88"/>
      <c r="CL176" s="88"/>
      <c r="CM176" s="88"/>
      <c r="CN176" s="88"/>
      <c r="CO176" s="88"/>
      <c r="CP176" s="88"/>
      <c r="CQ176" s="88"/>
      <c r="CR176" s="88"/>
      <c r="CS176" s="88"/>
      <c r="CT176" s="88"/>
    </row>
    <row r="177" spans="1:98" ht="21.75" customHeight="1" x14ac:dyDescent="0.2">
      <c r="A177" s="488"/>
      <c r="B177" s="497"/>
      <c r="C177" s="498"/>
      <c r="D177" s="498"/>
      <c r="E177" s="483" t="s">
        <v>21</v>
      </c>
      <c r="F177" s="484"/>
      <c r="G177" s="483" t="s">
        <v>22</v>
      </c>
      <c r="H177" s="484"/>
      <c r="I177" s="483" t="s">
        <v>23</v>
      </c>
      <c r="J177" s="484"/>
      <c r="K177" s="483" t="s">
        <v>24</v>
      </c>
      <c r="L177" s="484"/>
      <c r="M177" s="483" t="s">
        <v>25</v>
      </c>
      <c r="N177" s="484"/>
      <c r="O177" s="483" t="s">
        <v>26</v>
      </c>
      <c r="P177" s="484"/>
      <c r="Q177" s="483" t="s">
        <v>27</v>
      </c>
      <c r="R177" s="484"/>
      <c r="S177" s="483" t="s">
        <v>28</v>
      </c>
      <c r="T177" s="484"/>
      <c r="U177" s="483" t="s">
        <v>29</v>
      </c>
      <c r="V177" s="484"/>
      <c r="W177" s="483" t="s">
        <v>5</v>
      </c>
      <c r="X177" s="484"/>
      <c r="Y177" s="483" t="s">
        <v>6</v>
      </c>
      <c r="Z177" s="484"/>
      <c r="AA177" s="483" t="s">
        <v>30</v>
      </c>
      <c r="AB177" s="484"/>
      <c r="AC177" s="483" t="s">
        <v>7</v>
      </c>
      <c r="AD177" s="484"/>
      <c r="AE177" s="483" t="s">
        <v>8</v>
      </c>
      <c r="AF177" s="484"/>
      <c r="AG177" s="483" t="s">
        <v>9</v>
      </c>
      <c r="AH177" s="484"/>
      <c r="AI177" s="483" t="s">
        <v>10</v>
      </c>
      <c r="AJ177" s="484"/>
      <c r="AK177" s="483" t="s">
        <v>11</v>
      </c>
      <c r="AL177" s="484"/>
      <c r="AM177" s="483" t="s">
        <v>12</v>
      </c>
      <c r="AN177" s="484"/>
      <c r="AO177" s="480" t="s">
        <v>13</v>
      </c>
      <c r="AP177" s="482"/>
      <c r="AQ177" s="547"/>
      <c r="AR177" s="479"/>
      <c r="AS177" s="357"/>
      <c r="AT177" s="357"/>
      <c r="AU177" s="357"/>
      <c r="AV177" s="96"/>
      <c r="AW177" s="96"/>
      <c r="AX177" s="96"/>
      <c r="AY177" s="96"/>
      <c r="AZ177" s="96"/>
      <c r="BA177" s="96"/>
      <c r="BB177" s="96"/>
      <c r="BC177" s="96"/>
      <c r="BD177" s="96"/>
      <c r="BE177" s="96"/>
      <c r="BF177" s="149"/>
      <c r="BG177" s="149"/>
      <c r="CG177" s="88"/>
      <c r="CH177" s="88"/>
      <c r="CI177" s="88"/>
      <c r="CJ177" s="88"/>
      <c r="CK177" s="88"/>
      <c r="CL177" s="88"/>
      <c r="CM177" s="88"/>
      <c r="CN177" s="88"/>
      <c r="CO177" s="88"/>
      <c r="CP177" s="88"/>
      <c r="CQ177" s="88"/>
      <c r="CR177" s="88"/>
      <c r="CS177" s="88"/>
      <c r="CT177" s="88"/>
    </row>
    <row r="178" spans="1:98" ht="13.5" customHeight="1" x14ac:dyDescent="0.2">
      <c r="A178" s="544"/>
      <c r="B178" s="185" t="s">
        <v>34</v>
      </c>
      <c r="C178" s="71" t="s">
        <v>2</v>
      </c>
      <c r="D178" s="33" t="s">
        <v>3</v>
      </c>
      <c r="E178" s="70" t="s">
        <v>2</v>
      </c>
      <c r="F178" s="33" t="s">
        <v>3</v>
      </c>
      <c r="G178" s="70" t="s">
        <v>2</v>
      </c>
      <c r="H178" s="33" t="s">
        <v>3</v>
      </c>
      <c r="I178" s="70" t="s">
        <v>2</v>
      </c>
      <c r="J178" s="33" t="s">
        <v>3</v>
      </c>
      <c r="K178" s="70" t="s">
        <v>2</v>
      </c>
      <c r="L178" s="33" t="s">
        <v>3</v>
      </c>
      <c r="M178" s="70" t="s">
        <v>2</v>
      </c>
      <c r="N178" s="33" t="s">
        <v>3</v>
      </c>
      <c r="O178" s="70" t="s">
        <v>2</v>
      </c>
      <c r="P178" s="33" t="s">
        <v>3</v>
      </c>
      <c r="Q178" s="70" t="s">
        <v>2</v>
      </c>
      <c r="R178" s="33" t="s">
        <v>3</v>
      </c>
      <c r="S178" s="70" t="s">
        <v>2</v>
      </c>
      <c r="T178" s="33" t="s">
        <v>3</v>
      </c>
      <c r="U178" s="70" t="s">
        <v>2</v>
      </c>
      <c r="V178" s="33" t="s">
        <v>3</v>
      </c>
      <c r="W178" s="70" t="s">
        <v>2</v>
      </c>
      <c r="X178" s="33" t="s">
        <v>3</v>
      </c>
      <c r="Y178" s="70" t="s">
        <v>2</v>
      </c>
      <c r="Z178" s="33" t="s">
        <v>3</v>
      </c>
      <c r="AA178" s="70" t="s">
        <v>2</v>
      </c>
      <c r="AB178" s="33" t="s">
        <v>3</v>
      </c>
      <c r="AC178" s="70" t="s">
        <v>2</v>
      </c>
      <c r="AD178" s="33" t="s">
        <v>3</v>
      </c>
      <c r="AE178" s="70" t="s">
        <v>2</v>
      </c>
      <c r="AF178" s="33" t="s">
        <v>3</v>
      </c>
      <c r="AG178" s="70" t="s">
        <v>2</v>
      </c>
      <c r="AH178" s="33" t="s">
        <v>3</v>
      </c>
      <c r="AI178" s="70" t="s">
        <v>2</v>
      </c>
      <c r="AJ178" s="33" t="s">
        <v>3</v>
      </c>
      <c r="AK178" s="70" t="s">
        <v>2</v>
      </c>
      <c r="AL178" s="33" t="s">
        <v>3</v>
      </c>
      <c r="AM178" s="70" t="s">
        <v>2</v>
      </c>
      <c r="AN178" s="33" t="s">
        <v>3</v>
      </c>
      <c r="AO178" s="70" t="s">
        <v>2</v>
      </c>
      <c r="AP178" s="33" t="s">
        <v>3</v>
      </c>
      <c r="AQ178" s="548"/>
      <c r="AR178" s="517"/>
      <c r="AS178" s="358"/>
      <c r="AT178" s="357"/>
      <c r="AU178" s="96"/>
      <c r="AV178" s="96"/>
      <c r="AW178" s="96"/>
      <c r="AX178" s="96"/>
      <c r="AY178" s="96"/>
      <c r="AZ178" s="96"/>
      <c r="BA178" s="96"/>
      <c r="BB178" s="96"/>
      <c r="BC178" s="96"/>
      <c r="BD178" s="96"/>
      <c r="BE178" s="96"/>
      <c r="BF178" s="149"/>
      <c r="BG178" s="149"/>
      <c r="CG178" s="88"/>
      <c r="CH178" s="88"/>
      <c r="CI178" s="88"/>
      <c r="CJ178" s="88"/>
      <c r="CK178" s="88"/>
      <c r="CL178" s="88"/>
      <c r="CM178" s="88"/>
      <c r="CN178" s="88"/>
      <c r="CO178" s="88"/>
      <c r="CP178" s="88"/>
      <c r="CQ178" s="88"/>
      <c r="CR178" s="88"/>
      <c r="CS178" s="88"/>
      <c r="CT178" s="88"/>
    </row>
    <row r="179" spans="1:98" ht="15.6" customHeight="1" x14ac:dyDescent="0.2">
      <c r="A179" s="143" t="s">
        <v>81</v>
      </c>
      <c r="B179" s="345">
        <f>SUM(C179+D179)</f>
        <v>1392</v>
      </c>
      <c r="C179" s="346">
        <f t="shared" ref="C179:D183" si="18">SUM(E179+G179+I179+K179+M179+O179+Q179+S179+U179+W179+Y179+AA179+AC179+AE179+AG179+AI179+AK179+AM179+AO179)</f>
        <v>542</v>
      </c>
      <c r="D179" s="347">
        <f t="shared" si="18"/>
        <v>850</v>
      </c>
      <c r="E179" s="26">
        <f>SUM(ENERO:DICIEMBRE!E179)</f>
        <v>0</v>
      </c>
      <c r="F179" s="26">
        <f>SUM(ENERO:DICIEMBRE!F179)</f>
        <v>3</v>
      </c>
      <c r="G179" s="26">
        <f>SUM(ENERO:DICIEMBRE!G179)</f>
        <v>0</v>
      </c>
      <c r="H179" s="26">
        <f>SUM(ENERO:DICIEMBRE!H179)</f>
        <v>0</v>
      </c>
      <c r="I179" s="26">
        <f>SUM(ENERO:DICIEMBRE!I179)</f>
        <v>2</v>
      </c>
      <c r="J179" s="26">
        <f>SUM(ENERO:DICIEMBRE!J179)</f>
        <v>3</v>
      </c>
      <c r="K179" s="26">
        <f>SUM(ENERO:DICIEMBRE!K179)</f>
        <v>11</v>
      </c>
      <c r="L179" s="26">
        <f>SUM(ENERO:DICIEMBRE!L179)</f>
        <v>9</v>
      </c>
      <c r="M179" s="26">
        <f>SUM(ENERO:DICIEMBRE!M179)</f>
        <v>29</v>
      </c>
      <c r="N179" s="26">
        <f>SUM(ENERO:DICIEMBRE!N179)</f>
        <v>28</v>
      </c>
      <c r="O179" s="26">
        <f>SUM(ENERO:DICIEMBRE!O179)</f>
        <v>37</v>
      </c>
      <c r="P179" s="26">
        <f>SUM(ENERO:DICIEMBRE!P179)</f>
        <v>21</v>
      </c>
      <c r="Q179" s="26">
        <f>SUM(ENERO:DICIEMBRE!Q179)</f>
        <v>7</v>
      </c>
      <c r="R179" s="26">
        <f>SUM(ENERO:DICIEMBRE!R179)</f>
        <v>21</v>
      </c>
      <c r="S179" s="26">
        <f>SUM(ENERO:DICIEMBRE!S179)</f>
        <v>14</v>
      </c>
      <c r="T179" s="26">
        <f>SUM(ENERO:DICIEMBRE!T179)</f>
        <v>17</v>
      </c>
      <c r="U179" s="26">
        <f>SUM(ENERO:DICIEMBRE!U179)</f>
        <v>18</v>
      </c>
      <c r="V179" s="26">
        <f>SUM(ENERO:DICIEMBRE!V179)</f>
        <v>22</v>
      </c>
      <c r="W179" s="26">
        <f>SUM(ENERO:DICIEMBRE!W179)</f>
        <v>23</v>
      </c>
      <c r="X179" s="26">
        <f>SUM(ENERO:DICIEMBRE!X179)</f>
        <v>33</v>
      </c>
      <c r="Y179" s="26">
        <f>SUM(ENERO:DICIEMBRE!Y179)</f>
        <v>23</v>
      </c>
      <c r="Z179" s="26">
        <f>SUM(ENERO:DICIEMBRE!Z179)</f>
        <v>45</v>
      </c>
      <c r="AA179" s="26">
        <f>SUM(ENERO:DICIEMBRE!AA179)</f>
        <v>29</v>
      </c>
      <c r="AB179" s="26">
        <f>SUM(ENERO:DICIEMBRE!AB179)</f>
        <v>59</v>
      </c>
      <c r="AC179" s="26">
        <f>SUM(ENERO:DICIEMBRE!AC179)</f>
        <v>37</v>
      </c>
      <c r="AD179" s="26">
        <f>SUM(ENERO:DICIEMBRE!AD179)</f>
        <v>78</v>
      </c>
      <c r="AE179" s="26">
        <f>SUM(ENERO:DICIEMBRE!AE179)</f>
        <v>48</v>
      </c>
      <c r="AF179" s="26">
        <f>SUM(ENERO:DICIEMBRE!AF179)</f>
        <v>87</v>
      </c>
      <c r="AG179" s="26">
        <f>SUM(ENERO:DICIEMBRE!AG179)</f>
        <v>37</v>
      </c>
      <c r="AH179" s="26">
        <f>SUM(ENERO:DICIEMBRE!AH179)</f>
        <v>61</v>
      </c>
      <c r="AI179" s="26">
        <f>SUM(ENERO:DICIEMBRE!AI179)</f>
        <v>58</v>
      </c>
      <c r="AJ179" s="26">
        <f>SUM(ENERO:DICIEMBRE!AJ179)</f>
        <v>104</v>
      </c>
      <c r="AK179" s="26">
        <f>SUM(ENERO:DICIEMBRE!AK179)</f>
        <v>52</v>
      </c>
      <c r="AL179" s="26">
        <f>SUM(ENERO:DICIEMBRE!AL179)</f>
        <v>69</v>
      </c>
      <c r="AM179" s="26">
        <f>SUM(ENERO:DICIEMBRE!AM179)</f>
        <v>50</v>
      </c>
      <c r="AN179" s="26">
        <f>SUM(ENERO:DICIEMBRE!AN179)</f>
        <v>69</v>
      </c>
      <c r="AO179" s="26">
        <f>SUM(ENERO:DICIEMBRE!AO179)</f>
        <v>67</v>
      </c>
      <c r="AP179" s="26">
        <f>SUM(ENERO:DICIEMBRE!AP179)</f>
        <v>121</v>
      </c>
      <c r="AQ179" s="26">
        <f>SUM(ENERO:DICIEMBRE!AQ179)</f>
        <v>1392</v>
      </c>
      <c r="AR179" s="26">
        <f>SUM(ENERO:DICIEMBRE!AR179)</f>
        <v>1690</v>
      </c>
      <c r="AS179" s="1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97"/>
      <c r="CA179" s="84" t="str">
        <f>IF(B179=0,"",IF(AQ179="",IF(B179="",""," No olvide digitar la columna Beneficiarios."),""))</f>
        <v/>
      </c>
      <c r="CB179" s="84" t="str">
        <f>IF(B179&lt;AQ179,"* El número de Beneficiarios NO DEBE ser mayor que el Total. ","")</f>
        <v/>
      </c>
      <c r="CG179" s="88">
        <f>IF(B179&lt;AQ179,1,0)</f>
        <v>0</v>
      </c>
      <c r="CH179" s="88">
        <f>IF(B179=0,"",IF(AQ179="",IF(B179="","",1),0))</f>
        <v>0</v>
      </c>
      <c r="CI179" s="88"/>
      <c r="CJ179" s="88"/>
      <c r="CK179" s="88"/>
      <c r="CL179" s="88"/>
      <c r="CM179" s="88"/>
      <c r="CN179" s="88"/>
      <c r="CO179" s="88"/>
      <c r="CP179" s="88"/>
      <c r="CQ179" s="88"/>
      <c r="CR179" s="88"/>
      <c r="CS179" s="88"/>
      <c r="CT179" s="88"/>
    </row>
    <row r="180" spans="1:98" ht="15.6" customHeight="1" x14ac:dyDescent="0.2">
      <c r="A180" s="143" t="s">
        <v>82</v>
      </c>
      <c r="B180" s="332">
        <f>SUM(C180+D180)</f>
        <v>0</v>
      </c>
      <c r="C180" s="333">
        <f t="shared" si="18"/>
        <v>0</v>
      </c>
      <c r="D180" s="334">
        <f t="shared" si="18"/>
        <v>0</v>
      </c>
      <c r="E180" s="26">
        <f>SUM(ENERO:DICIEMBRE!E180)</f>
        <v>0</v>
      </c>
      <c r="F180" s="26">
        <f>SUM(ENERO:DICIEMBRE!F180)</f>
        <v>0</v>
      </c>
      <c r="G180" s="26">
        <f>SUM(ENERO:DICIEMBRE!G180)</f>
        <v>0</v>
      </c>
      <c r="H180" s="26">
        <f>SUM(ENERO:DICIEMBRE!H180)</f>
        <v>0</v>
      </c>
      <c r="I180" s="26">
        <f>SUM(ENERO:DICIEMBRE!I180)</f>
        <v>0</v>
      </c>
      <c r="J180" s="26">
        <f>SUM(ENERO:DICIEMBRE!J180)</f>
        <v>0</v>
      </c>
      <c r="K180" s="26">
        <f>SUM(ENERO:DICIEMBRE!K180)</f>
        <v>0</v>
      </c>
      <c r="L180" s="26">
        <f>SUM(ENERO:DICIEMBRE!L180)</f>
        <v>0</v>
      </c>
      <c r="M180" s="26">
        <f>SUM(ENERO:DICIEMBRE!M180)</f>
        <v>0</v>
      </c>
      <c r="N180" s="26">
        <f>SUM(ENERO:DICIEMBRE!N180)</f>
        <v>0</v>
      </c>
      <c r="O180" s="26">
        <f>SUM(ENERO:DICIEMBRE!O180)</f>
        <v>0</v>
      </c>
      <c r="P180" s="26">
        <f>SUM(ENERO:DICIEMBRE!P180)</f>
        <v>0</v>
      </c>
      <c r="Q180" s="26">
        <f>SUM(ENERO:DICIEMBRE!Q180)</f>
        <v>0</v>
      </c>
      <c r="R180" s="26">
        <f>SUM(ENERO:DICIEMBRE!R180)</f>
        <v>0</v>
      </c>
      <c r="S180" s="26">
        <f>SUM(ENERO:DICIEMBRE!S180)</f>
        <v>0</v>
      </c>
      <c r="T180" s="26">
        <f>SUM(ENERO:DICIEMBRE!T180)</f>
        <v>0</v>
      </c>
      <c r="U180" s="26">
        <f>SUM(ENERO:DICIEMBRE!U180)</f>
        <v>0</v>
      </c>
      <c r="V180" s="26">
        <f>SUM(ENERO:DICIEMBRE!V180)</f>
        <v>0</v>
      </c>
      <c r="W180" s="26">
        <f>SUM(ENERO:DICIEMBRE!W180)</f>
        <v>0</v>
      </c>
      <c r="X180" s="26">
        <f>SUM(ENERO:DICIEMBRE!X180)</f>
        <v>0</v>
      </c>
      <c r="Y180" s="26">
        <f>SUM(ENERO:DICIEMBRE!Y180)</f>
        <v>0</v>
      </c>
      <c r="Z180" s="26">
        <f>SUM(ENERO:DICIEMBRE!Z180)</f>
        <v>0</v>
      </c>
      <c r="AA180" s="26">
        <f>SUM(ENERO:DICIEMBRE!AA180)</f>
        <v>0</v>
      </c>
      <c r="AB180" s="26">
        <f>SUM(ENERO:DICIEMBRE!AB180)</f>
        <v>0</v>
      </c>
      <c r="AC180" s="26">
        <f>SUM(ENERO:DICIEMBRE!AC180)</f>
        <v>0</v>
      </c>
      <c r="AD180" s="26">
        <f>SUM(ENERO:DICIEMBRE!AD180)</f>
        <v>0</v>
      </c>
      <c r="AE180" s="26">
        <f>SUM(ENERO:DICIEMBRE!AE180)</f>
        <v>0</v>
      </c>
      <c r="AF180" s="26">
        <f>SUM(ENERO:DICIEMBRE!AF180)</f>
        <v>0</v>
      </c>
      <c r="AG180" s="26">
        <f>SUM(ENERO:DICIEMBRE!AG180)</f>
        <v>0</v>
      </c>
      <c r="AH180" s="26">
        <f>SUM(ENERO:DICIEMBRE!AH180)</f>
        <v>0</v>
      </c>
      <c r="AI180" s="26">
        <f>SUM(ENERO:DICIEMBRE!AI180)</f>
        <v>0</v>
      </c>
      <c r="AJ180" s="26">
        <f>SUM(ENERO:DICIEMBRE!AJ180)</f>
        <v>0</v>
      </c>
      <c r="AK180" s="26">
        <f>SUM(ENERO:DICIEMBRE!AK180)</f>
        <v>0</v>
      </c>
      <c r="AL180" s="26">
        <f>SUM(ENERO:DICIEMBRE!AL180)</f>
        <v>0</v>
      </c>
      <c r="AM180" s="26">
        <f>SUM(ENERO:DICIEMBRE!AM180)</f>
        <v>0</v>
      </c>
      <c r="AN180" s="26">
        <f>SUM(ENERO:DICIEMBRE!AN180)</f>
        <v>0</v>
      </c>
      <c r="AO180" s="26">
        <f>SUM(ENERO:DICIEMBRE!AO180)</f>
        <v>0</v>
      </c>
      <c r="AP180" s="26">
        <f>SUM(ENERO:DICIEMBRE!AP180)</f>
        <v>0</v>
      </c>
      <c r="AQ180" s="26">
        <f>SUM(ENERO:DICIEMBRE!AQ180)</f>
        <v>0</v>
      </c>
      <c r="AR180" s="26">
        <f>SUM(ENERO:DICIEMBRE!AR180)</f>
        <v>0</v>
      </c>
      <c r="AS180" s="1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97"/>
      <c r="CA180" s="84" t="str">
        <f>IF(B180=0,"",IF(AQ180="",IF(B180="",""," No olvide digitar la columna Beneficiarios."),""))</f>
        <v/>
      </c>
      <c r="CB180" s="84" t="str">
        <f>IF(B180&lt;AQ180,"* El número de Beneficiarios NO DEBE ser mayor que el Total. ","")</f>
        <v/>
      </c>
      <c r="CG180" s="88">
        <f>IF(B180&lt;AQ180,1,0)</f>
        <v>0</v>
      </c>
      <c r="CH180" s="88" t="str">
        <f>IF(B180=0,"",IF(AQ180="",IF(B180="","",1),0))</f>
        <v/>
      </c>
      <c r="CI180" s="88"/>
      <c r="CJ180" s="88"/>
      <c r="CK180" s="88"/>
      <c r="CL180" s="88"/>
      <c r="CM180" s="88"/>
      <c r="CN180" s="88"/>
      <c r="CO180" s="88"/>
      <c r="CP180" s="88"/>
      <c r="CQ180" s="88"/>
      <c r="CR180" s="88"/>
      <c r="CS180" s="88"/>
      <c r="CT180" s="88"/>
    </row>
    <row r="181" spans="1:98" ht="15.6" customHeight="1" x14ac:dyDescent="0.2">
      <c r="A181" s="143" t="s">
        <v>83</v>
      </c>
      <c r="B181" s="332">
        <f>SUM(C181+D181)</f>
        <v>0</v>
      </c>
      <c r="C181" s="333">
        <f t="shared" si="18"/>
        <v>0</v>
      </c>
      <c r="D181" s="334">
        <f t="shared" si="18"/>
        <v>0</v>
      </c>
      <c r="E181" s="26">
        <f>SUM(ENERO:DICIEMBRE!E181)</f>
        <v>0</v>
      </c>
      <c r="F181" s="26">
        <f>SUM(ENERO:DICIEMBRE!F181)</f>
        <v>0</v>
      </c>
      <c r="G181" s="26">
        <f>SUM(ENERO:DICIEMBRE!G181)</f>
        <v>0</v>
      </c>
      <c r="H181" s="26">
        <f>SUM(ENERO:DICIEMBRE!H181)</f>
        <v>0</v>
      </c>
      <c r="I181" s="26">
        <f>SUM(ENERO:DICIEMBRE!I181)</f>
        <v>0</v>
      </c>
      <c r="J181" s="26">
        <f>SUM(ENERO:DICIEMBRE!J181)</f>
        <v>0</v>
      </c>
      <c r="K181" s="26">
        <f>SUM(ENERO:DICIEMBRE!K181)</f>
        <v>0</v>
      </c>
      <c r="L181" s="26">
        <f>SUM(ENERO:DICIEMBRE!L181)</f>
        <v>0</v>
      </c>
      <c r="M181" s="26">
        <f>SUM(ENERO:DICIEMBRE!M181)</f>
        <v>0</v>
      </c>
      <c r="N181" s="26">
        <f>SUM(ENERO:DICIEMBRE!N181)</f>
        <v>0</v>
      </c>
      <c r="O181" s="26">
        <f>SUM(ENERO:DICIEMBRE!O181)</f>
        <v>0</v>
      </c>
      <c r="P181" s="26">
        <f>SUM(ENERO:DICIEMBRE!P181)</f>
        <v>0</v>
      </c>
      <c r="Q181" s="26">
        <f>SUM(ENERO:DICIEMBRE!Q181)</f>
        <v>0</v>
      </c>
      <c r="R181" s="26">
        <f>SUM(ENERO:DICIEMBRE!R181)</f>
        <v>0</v>
      </c>
      <c r="S181" s="26">
        <f>SUM(ENERO:DICIEMBRE!S181)</f>
        <v>0</v>
      </c>
      <c r="T181" s="26">
        <f>SUM(ENERO:DICIEMBRE!T181)</f>
        <v>0</v>
      </c>
      <c r="U181" s="26">
        <f>SUM(ENERO:DICIEMBRE!U181)</f>
        <v>0</v>
      </c>
      <c r="V181" s="26">
        <f>SUM(ENERO:DICIEMBRE!V181)</f>
        <v>0</v>
      </c>
      <c r="W181" s="26">
        <f>SUM(ENERO:DICIEMBRE!W181)</f>
        <v>0</v>
      </c>
      <c r="X181" s="26">
        <f>SUM(ENERO:DICIEMBRE!X181)</f>
        <v>0</v>
      </c>
      <c r="Y181" s="26">
        <f>SUM(ENERO:DICIEMBRE!Y181)</f>
        <v>0</v>
      </c>
      <c r="Z181" s="26">
        <f>SUM(ENERO:DICIEMBRE!Z181)</f>
        <v>0</v>
      </c>
      <c r="AA181" s="26">
        <f>SUM(ENERO:DICIEMBRE!AA181)</f>
        <v>0</v>
      </c>
      <c r="AB181" s="26">
        <f>SUM(ENERO:DICIEMBRE!AB181)</f>
        <v>0</v>
      </c>
      <c r="AC181" s="26">
        <f>SUM(ENERO:DICIEMBRE!AC181)</f>
        <v>0</v>
      </c>
      <c r="AD181" s="26">
        <f>SUM(ENERO:DICIEMBRE!AD181)</f>
        <v>0</v>
      </c>
      <c r="AE181" s="26">
        <f>SUM(ENERO:DICIEMBRE!AE181)</f>
        <v>0</v>
      </c>
      <c r="AF181" s="26">
        <f>SUM(ENERO:DICIEMBRE!AF181)</f>
        <v>0</v>
      </c>
      <c r="AG181" s="26">
        <f>SUM(ENERO:DICIEMBRE!AG181)</f>
        <v>0</v>
      </c>
      <c r="AH181" s="26">
        <f>SUM(ENERO:DICIEMBRE!AH181)</f>
        <v>0</v>
      </c>
      <c r="AI181" s="26">
        <f>SUM(ENERO:DICIEMBRE!AI181)</f>
        <v>0</v>
      </c>
      <c r="AJ181" s="26">
        <f>SUM(ENERO:DICIEMBRE!AJ181)</f>
        <v>0</v>
      </c>
      <c r="AK181" s="26">
        <f>SUM(ENERO:DICIEMBRE!AK181)</f>
        <v>0</v>
      </c>
      <c r="AL181" s="26">
        <f>SUM(ENERO:DICIEMBRE!AL181)</f>
        <v>0</v>
      </c>
      <c r="AM181" s="26">
        <f>SUM(ENERO:DICIEMBRE!AM181)</f>
        <v>0</v>
      </c>
      <c r="AN181" s="26">
        <f>SUM(ENERO:DICIEMBRE!AN181)</f>
        <v>0</v>
      </c>
      <c r="AO181" s="26">
        <f>SUM(ENERO:DICIEMBRE!AO181)</f>
        <v>0</v>
      </c>
      <c r="AP181" s="26">
        <f>SUM(ENERO:DICIEMBRE!AP181)</f>
        <v>0</v>
      </c>
      <c r="AQ181" s="26">
        <f>SUM(ENERO:DICIEMBRE!AQ181)</f>
        <v>0</v>
      </c>
      <c r="AR181" s="26">
        <f>SUM(ENERO:DICIEMBRE!AR181)</f>
        <v>0</v>
      </c>
      <c r="AS181" s="1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97"/>
      <c r="CA181" s="84" t="str">
        <f>IF(B181=0,"",IF(AQ181="",IF(B181="",""," No olvide digitar la columna Beneficiarios."),""))</f>
        <v/>
      </c>
      <c r="CB181" s="84" t="str">
        <f>IF(B181&lt;AQ181,"* El número de Beneficiarios NO DEBE ser mayor que el Total. ","")</f>
        <v/>
      </c>
      <c r="CG181" s="88">
        <f>IF(B181&lt;AQ181,1,0)</f>
        <v>0</v>
      </c>
      <c r="CH181" s="88" t="str">
        <f>IF(B181=0,"",IF(AQ181="",IF(B181="","",1),0))</f>
        <v/>
      </c>
      <c r="CI181" s="88"/>
      <c r="CJ181" s="88"/>
      <c r="CK181" s="88"/>
      <c r="CL181" s="88"/>
      <c r="CM181" s="88"/>
      <c r="CN181" s="88"/>
      <c r="CO181" s="88"/>
      <c r="CP181" s="88"/>
      <c r="CQ181" s="88"/>
      <c r="CR181" s="88"/>
      <c r="CS181" s="88"/>
      <c r="CT181" s="88"/>
    </row>
    <row r="182" spans="1:98" ht="15.6" customHeight="1" x14ac:dyDescent="0.2">
      <c r="A182" s="362" t="s">
        <v>84</v>
      </c>
      <c r="B182" s="332">
        <f>SUM(C182+D182)</f>
        <v>0</v>
      </c>
      <c r="C182" s="333">
        <f t="shared" si="18"/>
        <v>0</v>
      </c>
      <c r="D182" s="351">
        <f t="shared" si="18"/>
        <v>0</v>
      </c>
      <c r="E182" s="26">
        <f>SUM(ENERO:DICIEMBRE!E182)</f>
        <v>0</v>
      </c>
      <c r="F182" s="26">
        <f>SUM(ENERO:DICIEMBRE!F182)</f>
        <v>0</v>
      </c>
      <c r="G182" s="26">
        <f>SUM(ENERO:DICIEMBRE!G182)</f>
        <v>0</v>
      </c>
      <c r="H182" s="26">
        <f>SUM(ENERO:DICIEMBRE!H182)</f>
        <v>0</v>
      </c>
      <c r="I182" s="26">
        <f>SUM(ENERO:DICIEMBRE!I182)</f>
        <v>0</v>
      </c>
      <c r="J182" s="26">
        <f>SUM(ENERO:DICIEMBRE!J182)</f>
        <v>0</v>
      </c>
      <c r="K182" s="26">
        <f>SUM(ENERO:DICIEMBRE!K182)</f>
        <v>0</v>
      </c>
      <c r="L182" s="26">
        <f>SUM(ENERO:DICIEMBRE!L182)</f>
        <v>0</v>
      </c>
      <c r="M182" s="26">
        <f>SUM(ENERO:DICIEMBRE!M182)</f>
        <v>0</v>
      </c>
      <c r="N182" s="26">
        <f>SUM(ENERO:DICIEMBRE!N182)</f>
        <v>0</v>
      </c>
      <c r="O182" s="26">
        <f>SUM(ENERO:DICIEMBRE!O182)</f>
        <v>0</v>
      </c>
      <c r="P182" s="26">
        <f>SUM(ENERO:DICIEMBRE!P182)</f>
        <v>0</v>
      </c>
      <c r="Q182" s="26">
        <f>SUM(ENERO:DICIEMBRE!Q182)</f>
        <v>0</v>
      </c>
      <c r="R182" s="26">
        <f>SUM(ENERO:DICIEMBRE!R182)</f>
        <v>0</v>
      </c>
      <c r="S182" s="26">
        <f>SUM(ENERO:DICIEMBRE!S182)</f>
        <v>0</v>
      </c>
      <c r="T182" s="26">
        <f>SUM(ENERO:DICIEMBRE!T182)</f>
        <v>0</v>
      </c>
      <c r="U182" s="26">
        <f>SUM(ENERO:DICIEMBRE!U182)</f>
        <v>0</v>
      </c>
      <c r="V182" s="26">
        <f>SUM(ENERO:DICIEMBRE!V182)</f>
        <v>0</v>
      </c>
      <c r="W182" s="26">
        <f>SUM(ENERO:DICIEMBRE!W182)</f>
        <v>0</v>
      </c>
      <c r="X182" s="26">
        <f>SUM(ENERO:DICIEMBRE!X182)</f>
        <v>0</v>
      </c>
      <c r="Y182" s="26">
        <f>SUM(ENERO:DICIEMBRE!Y182)</f>
        <v>0</v>
      </c>
      <c r="Z182" s="26">
        <f>SUM(ENERO:DICIEMBRE!Z182)</f>
        <v>0</v>
      </c>
      <c r="AA182" s="26">
        <f>SUM(ENERO:DICIEMBRE!AA182)</f>
        <v>0</v>
      </c>
      <c r="AB182" s="26">
        <f>SUM(ENERO:DICIEMBRE!AB182)</f>
        <v>0</v>
      </c>
      <c r="AC182" s="26">
        <f>SUM(ENERO:DICIEMBRE!AC182)</f>
        <v>0</v>
      </c>
      <c r="AD182" s="26">
        <f>SUM(ENERO:DICIEMBRE!AD182)</f>
        <v>0</v>
      </c>
      <c r="AE182" s="26">
        <f>SUM(ENERO:DICIEMBRE!AE182)</f>
        <v>0</v>
      </c>
      <c r="AF182" s="26">
        <f>SUM(ENERO:DICIEMBRE!AF182)</f>
        <v>0</v>
      </c>
      <c r="AG182" s="26">
        <f>SUM(ENERO:DICIEMBRE!AG182)</f>
        <v>0</v>
      </c>
      <c r="AH182" s="26">
        <f>SUM(ENERO:DICIEMBRE!AH182)</f>
        <v>0</v>
      </c>
      <c r="AI182" s="26">
        <f>SUM(ENERO:DICIEMBRE!AI182)</f>
        <v>0</v>
      </c>
      <c r="AJ182" s="26">
        <f>SUM(ENERO:DICIEMBRE!AJ182)</f>
        <v>0</v>
      </c>
      <c r="AK182" s="26">
        <f>SUM(ENERO:DICIEMBRE!AK182)</f>
        <v>0</v>
      </c>
      <c r="AL182" s="26">
        <f>SUM(ENERO:DICIEMBRE!AL182)</f>
        <v>0</v>
      </c>
      <c r="AM182" s="26">
        <f>SUM(ENERO:DICIEMBRE!AM182)</f>
        <v>0</v>
      </c>
      <c r="AN182" s="26">
        <f>SUM(ENERO:DICIEMBRE!AN182)</f>
        <v>0</v>
      </c>
      <c r="AO182" s="26">
        <f>SUM(ENERO:DICIEMBRE!AO182)</f>
        <v>0</v>
      </c>
      <c r="AP182" s="26">
        <f>SUM(ENERO:DICIEMBRE!AP182)</f>
        <v>0</v>
      </c>
      <c r="AQ182" s="26">
        <f>SUM(ENERO:DICIEMBRE!AQ182)</f>
        <v>0</v>
      </c>
      <c r="AR182" s="26">
        <f>SUM(ENERO:DICIEMBRE!AR182)</f>
        <v>0</v>
      </c>
      <c r="AS182" s="1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97"/>
      <c r="CA182" s="84" t="str">
        <f>IF(B182=0,"",IF(AQ182="",IF(B182="",""," No olvide digitar la columna Beneficiarios."),""))</f>
        <v/>
      </c>
      <c r="CB182" s="84" t="str">
        <f>IF(B182&lt;AQ182,"* El número de Beneficiarios NO DEBE ser mayor que el Total. ","")</f>
        <v/>
      </c>
      <c r="CG182" s="88">
        <f>IF(B182&lt;AQ182,1,0)</f>
        <v>0</v>
      </c>
      <c r="CH182" s="88" t="str">
        <f>IF(B182=0,"",IF(AQ182="",IF(B182="","",1),0))</f>
        <v/>
      </c>
      <c r="CI182" s="88"/>
      <c r="CJ182" s="88"/>
      <c r="CK182" s="88"/>
      <c r="CL182" s="88"/>
      <c r="CM182" s="88"/>
      <c r="CN182" s="88"/>
      <c r="CO182" s="88"/>
      <c r="CP182" s="88"/>
      <c r="CQ182" s="88"/>
      <c r="CR182" s="88"/>
      <c r="CS182" s="88"/>
      <c r="CT182" s="88"/>
    </row>
    <row r="183" spans="1:98" ht="15.6" customHeight="1" x14ac:dyDescent="0.2">
      <c r="A183" s="59" t="s">
        <v>108</v>
      </c>
      <c r="B183" s="353">
        <f>SUM(C183+D183)</f>
        <v>0</v>
      </c>
      <c r="C183" s="354">
        <f t="shared" si="18"/>
        <v>0</v>
      </c>
      <c r="D183" s="355">
        <f t="shared" si="18"/>
        <v>0</v>
      </c>
      <c r="E183" s="26">
        <f>SUM(ENERO:DICIEMBRE!E183)</f>
        <v>0</v>
      </c>
      <c r="F183" s="26">
        <f>SUM(ENERO:DICIEMBRE!F183)</f>
        <v>0</v>
      </c>
      <c r="G183" s="26">
        <f>SUM(ENERO:DICIEMBRE!G183)</f>
        <v>0</v>
      </c>
      <c r="H183" s="26">
        <f>SUM(ENERO:DICIEMBRE!H183)</f>
        <v>0</v>
      </c>
      <c r="I183" s="26">
        <f>SUM(ENERO:DICIEMBRE!I183)</f>
        <v>0</v>
      </c>
      <c r="J183" s="26">
        <f>SUM(ENERO:DICIEMBRE!J183)</f>
        <v>0</v>
      </c>
      <c r="K183" s="26">
        <f>SUM(ENERO:DICIEMBRE!K183)</f>
        <v>0</v>
      </c>
      <c r="L183" s="26">
        <f>SUM(ENERO:DICIEMBRE!L183)</f>
        <v>0</v>
      </c>
      <c r="M183" s="26">
        <f>SUM(ENERO:DICIEMBRE!M183)</f>
        <v>0</v>
      </c>
      <c r="N183" s="26">
        <f>SUM(ENERO:DICIEMBRE!N183)</f>
        <v>0</v>
      </c>
      <c r="O183" s="26">
        <f>SUM(ENERO:DICIEMBRE!O183)</f>
        <v>0</v>
      </c>
      <c r="P183" s="26">
        <f>SUM(ENERO:DICIEMBRE!P183)</f>
        <v>0</v>
      </c>
      <c r="Q183" s="26">
        <f>SUM(ENERO:DICIEMBRE!Q183)</f>
        <v>0</v>
      </c>
      <c r="R183" s="26">
        <f>SUM(ENERO:DICIEMBRE!R183)</f>
        <v>0</v>
      </c>
      <c r="S183" s="26">
        <f>SUM(ENERO:DICIEMBRE!S183)</f>
        <v>0</v>
      </c>
      <c r="T183" s="26">
        <f>SUM(ENERO:DICIEMBRE!T183)</f>
        <v>0</v>
      </c>
      <c r="U183" s="26">
        <f>SUM(ENERO:DICIEMBRE!U183)</f>
        <v>0</v>
      </c>
      <c r="V183" s="26">
        <f>SUM(ENERO:DICIEMBRE!V183)</f>
        <v>0</v>
      </c>
      <c r="W183" s="26">
        <f>SUM(ENERO:DICIEMBRE!W183)</f>
        <v>0</v>
      </c>
      <c r="X183" s="26">
        <f>SUM(ENERO:DICIEMBRE!X183)</f>
        <v>0</v>
      </c>
      <c r="Y183" s="26">
        <f>SUM(ENERO:DICIEMBRE!Y183)</f>
        <v>0</v>
      </c>
      <c r="Z183" s="26">
        <f>SUM(ENERO:DICIEMBRE!Z183)</f>
        <v>0</v>
      </c>
      <c r="AA183" s="26">
        <f>SUM(ENERO:DICIEMBRE!AA183)</f>
        <v>0</v>
      </c>
      <c r="AB183" s="26">
        <f>SUM(ENERO:DICIEMBRE!AB183)</f>
        <v>0</v>
      </c>
      <c r="AC183" s="26">
        <f>SUM(ENERO:DICIEMBRE!AC183)</f>
        <v>0</v>
      </c>
      <c r="AD183" s="26">
        <f>SUM(ENERO:DICIEMBRE!AD183)</f>
        <v>0</v>
      </c>
      <c r="AE183" s="26">
        <f>SUM(ENERO:DICIEMBRE!AE183)</f>
        <v>0</v>
      </c>
      <c r="AF183" s="26">
        <f>SUM(ENERO:DICIEMBRE!AF183)</f>
        <v>0</v>
      </c>
      <c r="AG183" s="26">
        <f>SUM(ENERO:DICIEMBRE!AG183)</f>
        <v>0</v>
      </c>
      <c r="AH183" s="26">
        <f>SUM(ENERO:DICIEMBRE!AH183)</f>
        <v>0</v>
      </c>
      <c r="AI183" s="26">
        <f>SUM(ENERO:DICIEMBRE!AI183)</f>
        <v>0</v>
      </c>
      <c r="AJ183" s="26">
        <f>SUM(ENERO:DICIEMBRE!AJ183)</f>
        <v>0</v>
      </c>
      <c r="AK183" s="26">
        <f>SUM(ENERO:DICIEMBRE!AK183)</f>
        <v>0</v>
      </c>
      <c r="AL183" s="26">
        <f>SUM(ENERO:DICIEMBRE!AL183)</f>
        <v>0</v>
      </c>
      <c r="AM183" s="26">
        <f>SUM(ENERO:DICIEMBRE!AM183)</f>
        <v>0</v>
      </c>
      <c r="AN183" s="26">
        <f>SUM(ENERO:DICIEMBRE!AN183)</f>
        <v>0</v>
      </c>
      <c r="AO183" s="26">
        <f>SUM(ENERO:DICIEMBRE!AO183)</f>
        <v>0</v>
      </c>
      <c r="AP183" s="26">
        <f>SUM(ENERO:DICIEMBRE!AP183)</f>
        <v>0</v>
      </c>
      <c r="AQ183" s="26">
        <f>SUM(ENERO:DICIEMBRE!AQ183)</f>
        <v>0</v>
      </c>
      <c r="AR183" s="26">
        <f>SUM(ENERO:DICIEMBRE!AR183)</f>
        <v>0</v>
      </c>
      <c r="AS183" s="1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97"/>
      <c r="CA183" s="84" t="str">
        <f>IF(B183=0,"",IF(AQ183="",IF(B183="",""," No olvide digitar la columna Beneficiarios."),""))</f>
        <v/>
      </c>
      <c r="CB183" s="84" t="str">
        <f>IF(B183&lt;AQ183,"* El número de Beneficiarios NO DEBE ser mayor que el Total. ","")</f>
        <v/>
      </c>
      <c r="CG183" s="88">
        <f>IF(B183&lt;AQ183,1,0)</f>
        <v>0</v>
      </c>
      <c r="CH183" s="88" t="str">
        <f>IF(B183=0,"",IF(AQ183="",IF(B183="","",1),0))</f>
        <v/>
      </c>
      <c r="CI183" s="88"/>
      <c r="CJ183" s="88"/>
      <c r="CK183" s="88"/>
      <c r="CL183" s="88"/>
      <c r="CM183" s="88"/>
      <c r="CN183" s="88"/>
      <c r="CO183" s="88"/>
      <c r="CP183" s="88"/>
      <c r="CQ183" s="88"/>
      <c r="CR183" s="88"/>
      <c r="CS183" s="88"/>
      <c r="CT183" s="88"/>
    </row>
    <row r="184" spans="1:98" ht="15.6" customHeight="1" x14ac:dyDescent="0.2">
      <c r="A184" s="316" t="s">
        <v>1</v>
      </c>
      <c r="B184" s="63">
        <f t="shared" ref="B184:AR184" si="19">SUM(B179:B183)</f>
        <v>1392</v>
      </c>
      <c r="C184" s="64">
        <f t="shared" si="19"/>
        <v>542</v>
      </c>
      <c r="D184" s="66">
        <f t="shared" si="19"/>
        <v>850</v>
      </c>
      <c r="E184" s="63">
        <f t="shared" si="19"/>
        <v>0</v>
      </c>
      <c r="F184" s="65">
        <f t="shared" si="19"/>
        <v>3</v>
      </c>
      <c r="G184" s="63">
        <f t="shared" si="19"/>
        <v>0</v>
      </c>
      <c r="H184" s="69">
        <f t="shared" si="19"/>
        <v>0</v>
      </c>
      <c r="I184" s="63">
        <f t="shared" si="19"/>
        <v>2</v>
      </c>
      <c r="J184" s="69">
        <f t="shared" si="19"/>
        <v>3</v>
      </c>
      <c r="K184" s="63">
        <f t="shared" si="19"/>
        <v>11</v>
      </c>
      <c r="L184" s="69">
        <f t="shared" si="19"/>
        <v>9</v>
      </c>
      <c r="M184" s="63">
        <f t="shared" si="19"/>
        <v>29</v>
      </c>
      <c r="N184" s="69">
        <f t="shared" si="19"/>
        <v>28</v>
      </c>
      <c r="O184" s="63">
        <f t="shared" si="19"/>
        <v>37</v>
      </c>
      <c r="P184" s="69">
        <f t="shared" si="19"/>
        <v>21</v>
      </c>
      <c r="Q184" s="63">
        <f t="shared" si="19"/>
        <v>7</v>
      </c>
      <c r="R184" s="69">
        <f t="shared" si="19"/>
        <v>21</v>
      </c>
      <c r="S184" s="63">
        <f t="shared" si="19"/>
        <v>14</v>
      </c>
      <c r="T184" s="69">
        <f t="shared" si="19"/>
        <v>17</v>
      </c>
      <c r="U184" s="63">
        <f t="shared" si="19"/>
        <v>18</v>
      </c>
      <c r="V184" s="69">
        <f t="shared" si="19"/>
        <v>22</v>
      </c>
      <c r="W184" s="63">
        <f t="shared" si="19"/>
        <v>23</v>
      </c>
      <c r="X184" s="69">
        <f t="shared" si="19"/>
        <v>33</v>
      </c>
      <c r="Y184" s="63">
        <f t="shared" si="19"/>
        <v>23</v>
      </c>
      <c r="Z184" s="69">
        <f t="shared" si="19"/>
        <v>45</v>
      </c>
      <c r="AA184" s="63">
        <f t="shared" si="19"/>
        <v>29</v>
      </c>
      <c r="AB184" s="69">
        <f t="shared" si="19"/>
        <v>59</v>
      </c>
      <c r="AC184" s="63">
        <f t="shared" si="19"/>
        <v>37</v>
      </c>
      <c r="AD184" s="69">
        <f t="shared" si="19"/>
        <v>78</v>
      </c>
      <c r="AE184" s="63">
        <f t="shared" si="19"/>
        <v>48</v>
      </c>
      <c r="AF184" s="69">
        <f t="shared" si="19"/>
        <v>87</v>
      </c>
      <c r="AG184" s="63">
        <f t="shared" si="19"/>
        <v>37</v>
      </c>
      <c r="AH184" s="69">
        <f t="shared" si="19"/>
        <v>61</v>
      </c>
      <c r="AI184" s="63">
        <f t="shared" si="19"/>
        <v>58</v>
      </c>
      <c r="AJ184" s="69">
        <f t="shared" si="19"/>
        <v>104</v>
      </c>
      <c r="AK184" s="63">
        <f t="shared" si="19"/>
        <v>52</v>
      </c>
      <c r="AL184" s="69">
        <f t="shared" si="19"/>
        <v>69</v>
      </c>
      <c r="AM184" s="63">
        <f t="shared" si="19"/>
        <v>50</v>
      </c>
      <c r="AN184" s="69">
        <f t="shared" si="19"/>
        <v>69</v>
      </c>
      <c r="AO184" s="68">
        <f t="shared" si="19"/>
        <v>67</v>
      </c>
      <c r="AP184" s="69">
        <f t="shared" si="19"/>
        <v>121</v>
      </c>
      <c r="AQ184" s="343">
        <f t="shared" si="19"/>
        <v>1392</v>
      </c>
      <c r="AR184" s="365">
        <f t="shared" si="19"/>
        <v>1690</v>
      </c>
      <c r="AS184" s="358"/>
      <c r="AT184" s="357"/>
      <c r="AU184" s="96"/>
      <c r="AV184" s="96"/>
      <c r="AW184" s="96"/>
      <c r="AX184" s="96"/>
      <c r="AY184" s="96"/>
      <c r="AZ184" s="96"/>
      <c r="BA184" s="96"/>
      <c r="BB184" s="96"/>
      <c r="BC184" s="96"/>
      <c r="BD184" s="96"/>
      <c r="BE184" s="96"/>
      <c r="BF184" s="149"/>
      <c r="BG184" s="149"/>
      <c r="CG184" s="88"/>
      <c r="CH184" s="88"/>
      <c r="CI184" s="88"/>
      <c r="CJ184" s="88"/>
      <c r="CK184" s="88"/>
      <c r="CL184" s="88"/>
      <c r="CM184" s="88"/>
      <c r="CN184" s="88"/>
      <c r="CO184" s="88"/>
      <c r="CP184" s="88"/>
      <c r="CQ184" s="88"/>
      <c r="CR184" s="88"/>
      <c r="CS184" s="88"/>
      <c r="CT184" s="88"/>
    </row>
    <row r="185" spans="1:98" ht="31.9" customHeight="1" x14ac:dyDescent="0.2">
      <c r="A185" s="366" t="s">
        <v>177</v>
      </c>
      <c r="B185" s="92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W185" s="149"/>
      <c r="X185" s="149"/>
      <c r="Y185" s="149"/>
      <c r="Z185" s="149"/>
      <c r="AA185" s="149"/>
      <c r="AB185" s="149"/>
      <c r="AC185" s="149"/>
      <c r="AD185" s="149"/>
      <c r="AE185" s="149"/>
      <c r="AF185" s="149"/>
      <c r="AG185" s="149"/>
      <c r="AH185" s="149"/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96"/>
      <c r="AT185" s="96"/>
      <c r="AU185" s="96"/>
      <c r="AV185" s="96"/>
      <c r="AW185" s="96"/>
      <c r="AX185" s="96"/>
      <c r="AY185" s="96"/>
      <c r="AZ185" s="96"/>
      <c r="BA185" s="96"/>
      <c r="BB185" s="96"/>
      <c r="BC185" s="96"/>
      <c r="BD185" s="96"/>
      <c r="BE185" s="96"/>
      <c r="BF185" s="149"/>
      <c r="BG185" s="149"/>
      <c r="CG185" s="88"/>
      <c r="CH185" s="88"/>
      <c r="CI185" s="88"/>
      <c r="CJ185" s="88"/>
      <c r="CK185" s="88"/>
      <c r="CL185" s="88"/>
      <c r="CM185" s="88"/>
      <c r="CN185" s="88"/>
      <c r="CO185" s="88"/>
      <c r="CP185" s="88"/>
      <c r="CQ185" s="88"/>
      <c r="CR185" s="88"/>
      <c r="CS185" s="88"/>
      <c r="CT185" s="88"/>
    </row>
    <row r="186" spans="1:98" x14ac:dyDescent="0.2">
      <c r="A186" s="150" t="s">
        <v>76</v>
      </c>
      <c r="B186" s="4" t="s">
        <v>77</v>
      </c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AD186" s="149"/>
      <c r="AE186" s="149"/>
      <c r="AF186" s="149"/>
      <c r="AG186" s="149"/>
      <c r="AH186" s="149"/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96"/>
      <c r="AT186" s="96"/>
      <c r="AU186" s="96"/>
      <c r="AV186" s="96"/>
      <c r="AW186" s="96"/>
      <c r="AX186" s="96"/>
      <c r="AY186" s="96"/>
      <c r="AZ186" s="96"/>
      <c r="BA186" s="96"/>
      <c r="BB186" s="96"/>
      <c r="BC186" s="96"/>
      <c r="BD186" s="96"/>
      <c r="BE186" s="96"/>
      <c r="BF186" s="149"/>
      <c r="BG186" s="149"/>
      <c r="CG186" s="88"/>
      <c r="CH186" s="88"/>
      <c r="CI186" s="88"/>
      <c r="CJ186" s="88"/>
      <c r="CK186" s="88"/>
      <c r="CL186" s="88"/>
      <c r="CM186" s="88"/>
      <c r="CN186" s="88"/>
      <c r="CO186" s="88"/>
      <c r="CP186" s="88"/>
      <c r="CQ186" s="88"/>
      <c r="CR186" s="88"/>
      <c r="CS186" s="88"/>
      <c r="CT186" s="88"/>
    </row>
    <row r="187" spans="1:98" ht="15" customHeight="1" x14ac:dyDescent="0.2">
      <c r="A187" s="228" t="s">
        <v>81</v>
      </c>
      <c r="B187" s="26">
        <f>SUM(ENERO:DICIEMBRE!B187)</f>
        <v>3633</v>
      </c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AD187" s="149"/>
      <c r="AE187" s="149"/>
      <c r="AF187" s="149"/>
      <c r="AG187" s="149"/>
      <c r="AH187" s="149"/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  <c r="BC187" s="149"/>
      <c r="BD187" s="149"/>
      <c r="BE187" s="149"/>
      <c r="CG187" s="88"/>
      <c r="CH187" s="88"/>
      <c r="CI187" s="88"/>
      <c r="CJ187" s="88"/>
      <c r="CK187" s="88"/>
      <c r="CL187" s="88"/>
      <c r="CM187" s="88"/>
      <c r="CN187" s="88"/>
      <c r="CO187" s="88"/>
      <c r="CP187" s="88"/>
      <c r="CQ187" s="88"/>
      <c r="CR187" s="88"/>
      <c r="CS187" s="88"/>
      <c r="CT187" s="88"/>
    </row>
    <row r="188" spans="1:98" ht="15" customHeight="1" x14ac:dyDescent="0.2">
      <c r="A188" s="143" t="s">
        <v>82</v>
      </c>
      <c r="B188" s="26">
        <f>SUM(ENERO:DICIEMBRE!B188)</f>
        <v>0</v>
      </c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AD188" s="149"/>
      <c r="AE188" s="149"/>
      <c r="AF188" s="149"/>
      <c r="AG188" s="149"/>
      <c r="AH188" s="149"/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CG188" s="88"/>
      <c r="CH188" s="88"/>
      <c r="CI188" s="88"/>
      <c r="CJ188" s="88"/>
      <c r="CK188" s="88"/>
      <c r="CL188" s="88"/>
      <c r="CM188" s="88"/>
      <c r="CN188" s="88"/>
      <c r="CO188" s="88"/>
      <c r="CP188" s="88"/>
      <c r="CQ188" s="88"/>
      <c r="CR188" s="88"/>
      <c r="CS188" s="88"/>
      <c r="CT188" s="88"/>
    </row>
    <row r="189" spans="1:98" ht="15" customHeight="1" x14ac:dyDescent="0.2">
      <c r="A189" s="143" t="s">
        <v>83</v>
      </c>
      <c r="B189" s="26">
        <f>SUM(ENERO:DICIEMBRE!B189)</f>
        <v>0</v>
      </c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AD189" s="149"/>
      <c r="AE189" s="149"/>
      <c r="AF189" s="149"/>
      <c r="AG189" s="149"/>
      <c r="AH189" s="149"/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49"/>
      <c r="CG189" s="88"/>
      <c r="CH189" s="88"/>
      <c r="CI189" s="88"/>
      <c r="CJ189" s="88"/>
      <c r="CK189" s="88"/>
      <c r="CL189" s="88"/>
      <c r="CM189" s="88"/>
      <c r="CN189" s="88"/>
      <c r="CO189" s="88"/>
      <c r="CP189" s="88"/>
      <c r="CQ189" s="88"/>
      <c r="CR189" s="88"/>
      <c r="CS189" s="88"/>
      <c r="CT189" s="88"/>
    </row>
    <row r="190" spans="1:98" ht="15" customHeight="1" x14ac:dyDescent="0.2">
      <c r="A190" s="201" t="s">
        <v>84</v>
      </c>
      <c r="B190" s="26">
        <f>SUM(ENERO:DICIEMBRE!B190)</f>
        <v>0</v>
      </c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AD190" s="149"/>
      <c r="AE190" s="149"/>
      <c r="AF190" s="149"/>
      <c r="AG190" s="149"/>
      <c r="AH190" s="149"/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  <c r="BC190" s="149"/>
      <c r="BD190" s="149"/>
      <c r="BE190" s="149"/>
      <c r="CG190" s="88"/>
      <c r="CH190" s="88"/>
      <c r="CI190" s="88"/>
      <c r="CJ190" s="88"/>
      <c r="CK190" s="88"/>
      <c r="CL190" s="88"/>
      <c r="CM190" s="88"/>
      <c r="CN190" s="88"/>
      <c r="CO190" s="88"/>
      <c r="CP190" s="88"/>
      <c r="CQ190" s="88"/>
      <c r="CR190" s="88"/>
      <c r="CS190" s="88"/>
      <c r="CT190" s="88"/>
    </row>
    <row r="191" spans="1:98" ht="15" customHeight="1" x14ac:dyDescent="0.2">
      <c r="A191" s="316" t="s">
        <v>1</v>
      </c>
      <c r="B191" s="29">
        <f>SUM(B187:B190)</f>
        <v>3633</v>
      </c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AD191" s="149"/>
      <c r="AE191" s="149"/>
      <c r="AF191" s="149"/>
      <c r="AG191" s="149"/>
      <c r="AH191" s="149"/>
      <c r="AI191" s="149"/>
      <c r="AJ191" s="149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49"/>
      <c r="BA191" s="149"/>
      <c r="BB191" s="149"/>
      <c r="BC191" s="149"/>
      <c r="BD191" s="149"/>
      <c r="BE191" s="149"/>
      <c r="CG191" s="88"/>
      <c r="CH191" s="88"/>
      <c r="CI191" s="88"/>
      <c r="CJ191" s="88"/>
      <c r="CK191" s="88"/>
      <c r="CL191" s="88"/>
      <c r="CM191" s="88"/>
      <c r="CN191" s="88"/>
      <c r="CO191" s="88"/>
      <c r="CP191" s="88"/>
      <c r="CQ191" s="88"/>
      <c r="CR191" s="88"/>
      <c r="CS191" s="88"/>
      <c r="CT191" s="88"/>
    </row>
    <row r="192" spans="1:98" ht="31.9" customHeight="1" x14ac:dyDescent="0.2">
      <c r="A192" s="225" t="s">
        <v>178</v>
      </c>
      <c r="B192" s="225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AD192" s="149"/>
      <c r="AE192" s="149"/>
      <c r="AF192" s="149"/>
      <c r="AG192" s="149"/>
      <c r="AH192" s="149"/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9"/>
      <c r="AZ192" s="149"/>
      <c r="BA192" s="149"/>
      <c r="BB192" s="149"/>
      <c r="BC192" s="149"/>
      <c r="BD192" s="149"/>
      <c r="BE192" s="149"/>
      <c r="CG192" s="88"/>
      <c r="CH192" s="88"/>
      <c r="CI192" s="88"/>
      <c r="CJ192" s="88"/>
      <c r="CK192" s="88"/>
      <c r="CL192" s="88"/>
      <c r="CM192" s="88"/>
      <c r="CN192" s="88"/>
      <c r="CO192" s="88"/>
      <c r="CP192" s="88"/>
      <c r="CQ192" s="88"/>
      <c r="CR192" s="88"/>
      <c r="CS192" s="88"/>
      <c r="CT192" s="88"/>
    </row>
    <row r="193" spans="1:98" x14ac:dyDescent="0.2">
      <c r="A193" s="150" t="s">
        <v>76</v>
      </c>
      <c r="B193" s="226" t="s">
        <v>77</v>
      </c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AD193" s="149"/>
      <c r="AE193" s="149"/>
      <c r="AF193" s="149"/>
      <c r="AG193" s="149"/>
      <c r="AH193" s="149"/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  <c r="BC193" s="149"/>
      <c r="BD193" s="149"/>
      <c r="BE193" s="149"/>
      <c r="CG193" s="88"/>
      <c r="CH193" s="88"/>
      <c r="CI193" s="88"/>
      <c r="CJ193" s="88"/>
      <c r="CK193" s="88"/>
      <c r="CL193" s="88"/>
      <c r="CM193" s="88"/>
      <c r="CN193" s="88"/>
      <c r="CO193" s="88"/>
      <c r="CP193" s="88"/>
      <c r="CQ193" s="88"/>
      <c r="CR193" s="88"/>
      <c r="CS193" s="88"/>
      <c r="CT193" s="88"/>
    </row>
    <row r="194" spans="1:98" ht="15" customHeight="1" x14ac:dyDescent="0.2">
      <c r="A194" s="228" t="s">
        <v>81</v>
      </c>
      <c r="B194" s="26">
        <f>SUM(ENERO:DICIEMBRE!B194)</f>
        <v>13784</v>
      </c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  <c r="BC194" s="149"/>
      <c r="BD194" s="149"/>
      <c r="BE194" s="149"/>
      <c r="CG194" s="88"/>
      <c r="CH194" s="88"/>
      <c r="CI194" s="88"/>
      <c r="CJ194" s="88"/>
      <c r="CK194" s="88"/>
      <c r="CL194" s="88"/>
      <c r="CM194" s="88"/>
      <c r="CN194" s="88"/>
      <c r="CO194" s="88"/>
      <c r="CP194" s="88"/>
      <c r="CQ194" s="88"/>
      <c r="CR194" s="88"/>
      <c r="CS194" s="88"/>
      <c r="CT194" s="88"/>
    </row>
    <row r="195" spans="1:98" ht="15" customHeight="1" x14ac:dyDescent="0.2">
      <c r="A195" s="143" t="s">
        <v>82</v>
      </c>
      <c r="B195" s="26">
        <f>SUM(ENERO:DICIEMBRE!B195)</f>
        <v>0</v>
      </c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CG195" s="88"/>
      <c r="CH195" s="88"/>
      <c r="CI195" s="88"/>
      <c r="CJ195" s="88"/>
      <c r="CK195" s="88"/>
      <c r="CL195" s="88"/>
      <c r="CM195" s="88"/>
      <c r="CN195" s="88"/>
      <c r="CO195" s="88"/>
      <c r="CP195" s="88"/>
      <c r="CQ195" s="88"/>
      <c r="CR195" s="88"/>
      <c r="CS195" s="88"/>
      <c r="CT195" s="88"/>
    </row>
    <row r="196" spans="1:98" ht="15" customHeight="1" x14ac:dyDescent="0.2">
      <c r="A196" s="143" t="s">
        <v>83</v>
      </c>
      <c r="B196" s="26">
        <f>SUM(ENERO:DICIEMBRE!B196)</f>
        <v>0</v>
      </c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  <c r="CG196" s="88"/>
      <c r="CH196" s="88"/>
      <c r="CI196" s="88"/>
      <c r="CJ196" s="88"/>
      <c r="CK196" s="88"/>
      <c r="CL196" s="88"/>
      <c r="CM196" s="88"/>
      <c r="CN196" s="88"/>
      <c r="CO196" s="88"/>
      <c r="CP196" s="88"/>
      <c r="CQ196" s="88"/>
      <c r="CR196" s="88"/>
      <c r="CS196" s="88"/>
      <c r="CT196" s="88"/>
    </row>
    <row r="197" spans="1:98" ht="15" customHeight="1" x14ac:dyDescent="0.2">
      <c r="A197" s="201" t="s">
        <v>84</v>
      </c>
      <c r="B197" s="26">
        <f>SUM(ENERO:DICIEMBRE!B197)</f>
        <v>0</v>
      </c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CG197" s="88"/>
      <c r="CH197" s="88"/>
      <c r="CI197" s="88"/>
      <c r="CJ197" s="88"/>
      <c r="CK197" s="88"/>
      <c r="CL197" s="88"/>
      <c r="CM197" s="88"/>
      <c r="CN197" s="88"/>
      <c r="CO197" s="88"/>
      <c r="CP197" s="88"/>
      <c r="CQ197" s="88"/>
      <c r="CR197" s="88"/>
      <c r="CS197" s="88"/>
      <c r="CT197" s="88"/>
    </row>
    <row r="198" spans="1:98" ht="15" customHeight="1" x14ac:dyDescent="0.2">
      <c r="A198" s="316" t="s">
        <v>1</v>
      </c>
      <c r="B198" s="29">
        <f>SUM(B194:B197)</f>
        <v>13784</v>
      </c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  <c r="CG198" s="88"/>
      <c r="CH198" s="88"/>
      <c r="CI198" s="88"/>
      <c r="CJ198" s="88"/>
      <c r="CK198" s="88"/>
      <c r="CL198" s="88"/>
      <c r="CM198" s="88"/>
      <c r="CN198" s="88"/>
      <c r="CO198" s="88"/>
      <c r="CP198" s="88"/>
      <c r="CQ198" s="88"/>
      <c r="CR198" s="88"/>
      <c r="CS198" s="88"/>
      <c r="CT198" s="88"/>
    </row>
    <row r="199" spans="1:98" ht="31.9" customHeight="1" x14ac:dyDescent="0.2">
      <c r="A199" s="90" t="s">
        <v>179</v>
      </c>
      <c r="B199" s="367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CG199" s="88"/>
      <c r="CH199" s="88"/>
      <c r="CI199" s="88"/>
      <c r="CJ199" s="88"/>
      <c r="CK199" s="88"/>
      <c r="CL199" s="88"/>
      <c r="CM199" s="88"/>
      <c r="CN199" s="88"/>
      <c r="CO199" s="88"/>
      <c r="CP199" s="88"/>
      <c r="CQ199" s="88"/>
      <c r="CR199" s="88"/>
      <c r="CS199" s="88"/>
      <c r="CT199" s="88"/>
    </row>
    <row r="200" spans="1:98" x14ac:dyDescent="0.2">
      <c r="A200" s="73" t="s">
        <v>180</v>
      </c>
      <c r="B200" s="226" t="s">
        <v>77</v>
      </c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  <c r="CG200" s="88"/>
      <c r="CH200" s="88"/>
      <c r="CI200" s="88"/>
      <c r="CJ200" s="88"/>
      <c r="CK200" s="88"/>
      <c r="CL200" s="88"/>
      <c r="CM200" s="88"/>
      <c r="CN200" s="88"/>
      <c r="CO200" s="88"/>
      <c r="CP200" s="88"/>
      <c r="CQ200" s="88"/>
      <c r="CR200" s="88"/>
      <c r="CS200" s="88"/>
      <c r="CT200" s="88"/>
    </row>
    <row r="201" spans="1:98" ht="15" customHeight="1" x14ac:dyDescent="0.2">
      <c r="A201" s="368" t="s">
        <v>181</v>
      </c>
      <c r="B201" s="26">
        <f>SUM(ENERO:DICIEMBRE!B201)</f>
        <v>0</v>
      </c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CG201" s="88"/>
      <c r="CH201" s="88"/>
      <c r="CI201" s="88"/>
      <c r="CJ201" s="88"/>
      <c r="CK201" s="88"/>
      <c r="CL201" s="88"/>
      <c r="CM201" s="88"/>
      <c r="CN201" s="88"/>
      <c r="CO201" s="88"/>
      <c r="CP201" s="88"/>
      <c r="CQ201" s="88"/>
      <c r="CR201" s="88"/>
      <c r="CS201" s="88"/>
      <c r="CT201" s="88"/>
    </row>
    <row r="202" spans="1:98" ht="15" customHeight="1" x14ac:dyDescent="0.2">
      <c r="A202" s="369" t="s">
        <v>182</v>
      </c>
      <c r="B202" s="26">
        <f>SUM(ENERO:DICIEMBRE!B202)</f>
        <v>0</v>
      </c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  <c r="CG202" s="88"/>
      <c r="CH202" s="88"/>
      <c r="CI202" s="88"/>
      <c r="CJ202" s="88"/>
      <c r="CK202" s="88"/>
      <c r="CL202" s="88"/>
      <c r="CM202" s="88"/>
      <c r="CN202" s="88"/>
      <c r="CO202" s="88"/>
      <c r="CP202" s="88"/>
      <c r="CQ202" s="88"/>
      <c r="CR202" s="88"/>
      <c r="CS202" s="88"/>
      <c r="CT202" s="88"/>
    </row>
    <row r="203" spans="1:98" ht="15" customHeight="1" x14ac:dyDescent="0.2">
      <c r="A203" s="370" t="s">
        <v>183</v>
      </c>
      <c r="B203" s="26">
        <f>SUM(ENERO:DICIEMBRE!B203)</f>
        <v>0</v>
      </c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CG203" s="88"/>
      <c r="CH203" s="88"/>
      <c r="CI203" s="88"/>
      <c r="CJ203" s="88"/>
      <c r="CK203" s="88"/>
      <c r="CL203" s="88"/>
      <c r="CM203" s="88"/>
      <c r="CN203" s="88"/>
      <c r="CO203" s="88"/>
      <c r="CP203" s="88"/>
      <c r="CQ203" s="88"/>
      <c r="CR203" s="88"/>
      <c r="CS203" s="88"/>
      <c r="CT203" s="88"/>
    </row>
    <row r="204" spans="1:98" ht="31.9" customHeight="1" x14ac:dyDescent="0.2">
      <c r="A204" s="371" t="s">
        <v>184</v>
      </c>
      <c r="B204" s="146"/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  <c r="CG204" s="88"/>
      <c r="CH204" s="88"/>
      <c r="CI204" s="88"/>
      <c r="CJ204" s="88"/>
      <c r="CK204" s="88"/>
      <c r="CL204" s="88"/>
      <c r="CM204" s="88"/>
      <c r="CN204" s="88"/>
      <c r="CO204" s="88"/>
      <c r="CP204" s="88"/>
      <c r="CQ204" s="88"/>
      <c r="CR204" s="88"/>
      <c r="CS204" s="88"/>
      <c r="CT204" s="88"/>
    </row>
    <row r="205" spans="1:98" x14ac:dyDescent="0.2">
      <c r="A205" s="37" t="s">
        <v>88</v>
      </c>
      <c r="B205" s="226" t="s">
        <v>1</v>
      </c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CG205" s="88"/>
      <c r="CH205" s="88"/>
      <c r="CI205" s="88"/>
      <c r="CJ205" s="88"/>
      <c r="CK205" s="88"/>
      <c r="CL205" s="88"/>
      <c r="CM205" s="88"/>
      <c r="CN205" s="88"/>
      <c r="CO205" s="88"/>
      <c r="CP205" s="88"/>
      <c r="CQ205" s="88"/>
      <c r="CR205" s="88"/>
      <c r="CS205" s="88"/>
      <c r="CT205" s="88"/>
    </row>
    <row r="206" spans="1:98" ht="15" customHeight="1" x14ac:dyDescent="0.2">
      <c r="A206" s="372" t="s">
        <v>92</v>
      </c>
      <c r="B206" s="26">
        <f>SUM(ENERO:DICIEMBRE!B206)</f>
        <v>6732</v>
      </c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CG206" s="88"/>
      <c r="CH206" s="88"/>
      <c r="CI206" s="88"/>
      <c r="CJ206" s="88"/>
      <c r="CK206" s="88"/>
      <c r="CL206" s="88"/>
      <c r="CM206" s="88"/>
      <c r="CN206" s="88"/>
      <c r="CO206" s="88"/>
      <c r="CP206" s="88"/>
      <c r="CQ206" s="88"/>
      <c r="CR206" s="88"/>
      <c r="CS206" s="88"/>
      <c r="CT206" s="88"/>
    </row>
    <row r="207" spans="1:98" ht="15" customHeight="1" x14ac:dyDescent="0.2">
      <c r="A207" s="373" t="s">
        <v>103</v>
      </c>
      <c r="B207" s="26">
        <f>SUM(ENERO:DICIEMBRE!B207)</f>
        <v>0</v>
      </c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CG207" s="88"/>
      <c r="CH207" s="88"/>
      <c r="CI207" s="88"/>
      <c r="CJ207" s="88"/>
      <c r="CK207" s="88"/>
      <c r="CL207" s="88"/>
      <c r="CM207" s="88"/>
      <c r="CN207" s="88"/>
      <c r="CO207" s="88"/>
      <c r="CP207" s="88"/>
      <c r="CQ207" s="88"/>
      <c r="CR207" s="88"/>
      <c r="CS207" s="88"/>
      <c r="CT207" s="88"/>
    </row>
    <row r="208" spans="1:98" ht="15" customHeight="1" x14ac:dyDescent="0.2">
      <c r="A208" s="239" t="s">
        <v>93</v>
      </c>
      <c r="B208" s="26">
        <f>SUM(ENERO:DICIEMBRE!B208)</f>
        <v>9266</v>
      </c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CG208" s="88"/>
      <c r="CH208" s="88"/>
      <c r="CI208" s="88"/>
      <c r="CJ208" s="88"/>
      <c r="CK208" s="88"/>
      <c r="CL208" s="88"/>
      <c r="CM208" s="88"/>
      <c r="CN208" s="88"/>
      <c r="CO208" s="88"/>
      <c r="CP208" s="88"/>
      <c r="CQ208" s="88"/>
      <c r="CR208" s="88"/>
      <c r="CS208" s="88"/>
      <c r="CT208" s="88"/>
    </row>
    <row r="209" spans="1:98" ht="15" customHeight="1" x14ac:dyDescent="0.2">
      <c r="A209" s="239" t="s">
        <v>185</v>
      </c>
      <c r="B209" s="26">
        <f>SUM(ENERO:DICIEMBRE!B209)</f>
        <v>811</v>
      </c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CG209" s="88"/>
      <c r="CH209" s="88"/>
      <c r="CI209" s="88"/>
      <c r="CJ209" s="88"/>
      <c r="CK209" s="88"/>
      <c r="CL209" s="88"/>
      <c r="CM209" s="88"/>
      <c r="CN209" s="88"/>
      <c r="CO209" s="88"/>
      <c r="CP209" s="88"/>
      <c r="CQ209" s="88"/>
      <c r="CR209" s="88"/>
      <c r="CS209" s="88"/>
      <c r="CT209" s="88"/>
    </row>
    <row r="210" spans="1:98" ht="15" customHeight="1" x14ac:dyDescent="0.2">
      <c r="A210" s="374" t="s">
        <v>186</v>
      </c>
      <c r="B210" s="26">
        <f>SUM(ENERO:DICIEMBRE!B210)</f>
        <v>31902</v>
      </c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CG210" s="88"/>
      <c r="CH210" s="88"/>
      <c r="CI210" s="88"/>
      <c r="CJ210" s="88"/>
      <c r="CK210" s="88"/>
      <c r="CL210" s="88"/>
      <c r="CM210" s="88"/>
      <c r="CN210" s="88"/>
      <c r="CO210" s="88"/>
      <c r="CP210" s="88"/>
      <c r="CQ210" s="88"/>
      <c r="CR210" s="88"/>
      <c r="CS210" s="88"/>
      <c r="CT210" s="88"/>
    </row>
    <row r="211" spans="1:98" ht="15" customHeight="1" x14ac:dyDescent="0.2">
      <c r="A211" s="239" t="s">
        <v>187</v>
      </c>
      <c r="B211" s="26">
        <f>SUM(ENERO:DICIEMBRE!B211)</f>
        <v>2</v>
      </c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CG211" s="88"/>
      <c r="CH211" s="88"/>
      <c r="CI211" s="88"/>
      <c r="CJ211" s="88"/>
      <c r="CK211" s="88"/>
      <c r="CL211" s="88"/>
      <c r="CM211" s="88"/>
      <c r="CN211" s="88"/>
      <c r="CO211" s="88"/>
      <c r="CP211" s="88"/>
      <c r="CQ211" s="88"/>
      <c r="CR211" s="88"/>
      <c r="CS211" s="88"/>
      <c r="CT211" s="88"/>
    </row>
    <row r="212" spans="1:98" ht="15" customHeight="1" x14ac:dyDescent="0.2">
      <c r="A212" s="239" t="s">
        <v>188</v>
      </c>
      <c r="B212" s="26">
        <f>SUM(ENERO:DICIEMBRE!B212)</f>
        <v>0</v>
      </c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CG212" s="88"/>
      <c r="CH212" s="88"/>
      <c r="CI212" s="88"/>
      <c r="CJ212" s="88"/>
      <c r="CK212" s="88"/>
      <c r="CL212" s="88"/>
      <c r="CM212" s="88"/>
      <c r="CN212" s="88"/>
      <c r="CO212" s="88"/>
      <c r="CP212" s="88"/>
      <c r="CQ212" s="88"/>
      <c r="CR212" s="88"/>
      <c r="CS212" s="88"/>
      <c r="CT212" s="88"/>
    </row>
    <row r="213" spans="1:98" ht="15" customHeight="1" x14ac:dyDescent="0.2">
      <c r="A213" s="239" t="s">
        <v>189</v>
      </c>
      <c r="B213" s="26">
        <f>SUM(ENERO:DICIEMBRE!B213)</f>
        <v>0</v>
      </c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CG213" s="88"/>
      <c r="CH213" s="88"/>
      <c r="CI213" s="88"/>
      <c r="CJ213" s="88"/>
      <c r="CK213" s="88"/>
      <c r="CL213" s="88"/>
      <c r="CM213" s="88"/>
      <c r="CN213" s="88"/>
      <c r="CO213" s="88"/>
      <c r="CP213" s="88"/>
      <c r="CQ213" s="88"/>
      <c r="CR213" s="88"/>
      <c r="CS213" s="88"/>
      <c r="CT213" s="88"/>
    </row>
    <row r="214" spans="1:98" ht="15" customHeight="1" x14ac:dyDescent="0.2">
      <c r="A214" s="239" t="s">
        <v>190</v>
      </c>
      <c r="B214" s="26">
        <f>SUM(ENERO:DICIEMBRE!B214)</f>
        <v>0</v>
      </c>
      <c r="C214" s="149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CG214" s="88"/>
      <c r="CH214" s="88"/>
      <c r="CI214" s="88"/>
      <c r="CJ214" s="88"/>
      <c r="CK214" s="88"/>
      <c r="CL214" s="88"/>
      <c r="CM214" s="88"/>
      <c r="CN214" s="88"/>
      <c r="CO214" s="88"/>
      <c r="CP214" s="88"/>
      <c r="CQ214" s="88"/>
      <c r="CR214" s="88"/>
      <c r="CS214" s="88"/>
      <c r="CT214" s="88"/>
    </row>
    <row r="215" spans="1:98" ht="15" customHeight="1" x14ac:dyDescent="0.2">
      <c r="A215" s="375" t="s">
        <v>95</v>
      </c>
      <c r="B215" s="26">
        <f>SUM(ENERO:DICIEMBRE!B215)</f>
        <v>15866</v>
      </c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CG215" s="88"/>
      <c r="CH215" s="88"/>
      <c r="CI215" s="88"/>
      <c r="CJ215" s="88"/>
      <c r="CK215" s="88"/>
      <c r="CL215" s="88"/>
      <c r="CM215" s="88"/>
      <c r="CN215" s="88"/>
      <c r="CO215" s="88"/>
      <c r="CP215" s="88"/>
      <c r="CQ215" s="88"/>
      <c r="CR215" s="88"/>
      <c r="CS215" s="88"/>
      <c r="CT215" s="88"/>
    </row>
    <row r="216" spans="1:98" ht="15" customHeight="1" x14ac:dyDescent="0.2">
      <c r="A216" s="374" t="s">
        <v>191</v>
      </c>
      <c r="B216" s="26">
        <f>SUM(ENERO:DICIEMBRE!B216)</f>
        <v>0</v>
      </c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CG216" s="88"/>
      <c r="CH216" s="88"/>
      <c r="CI216" s="88"/>
      <c r="CJ216" s="88"/>
      <c r="CK216" s="88"/>
      <c r="CL216" s="88"/>
      <c r="CM216" s="88"/>
      <c r="CN216" s="88"/>
      <c r="CO216" s="88"/>
      <c r="CP216" s="88"/>
      <c r="CQ216" s="88"/>
      <c r="CR216" s="88"/>
      <c r="CS216" s="88"/>
      <c r="CT216" s="88"/>
    </row>
    <row r="217" spans="1:98" ht="15" customHeight="1" x14ac:dyDescent="0.2">
      <c r="A217" s="374" t="s">
        <v>192</v>
      </c>
      <c r="B217" s="26">
        <f>SUM(ENERO:DICIEMBRE!B217)</f>
        <v>0</v>
      </c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CG217" s="88"/>
      <c r="CH217" s="88"/>
      <c r="CI217" s="88"/>
      <c r="CJ217" s="88"/>
      <c r="CK217" s="88"/>
      <c r="CL217" s="88"/>
      <c r="CM217" s="88"/>
      <c r="CN217" s="88"/>
      <c r="CO217" s="88"/>
      <c r="CP217" s="88"/>
      <c r="CQ217" s="88"/>
      <c r="CR217" s="88"/>
      <c r="CS217" s="88"/>
      <c r="CT217" s="88"/>
    </row>
    <row r="218" spans="1:98" ht="15" customHeight="1" x14ac:dyDescent="0.2">
      <c r="A218" s="239" t="s">
        <v>193</v>
      </c>
      <c r="B218" s="26">
        <f>SUM(ENERO:DICIEMBRE!B218)</f>
        <v>0</v>
      </c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CG218" s="88"/>
      <c r="CH218" s="88"/>
      <c r="CI218" s="88"/>
      <c r="CJ218" s="88"/>
      <c r="CK218" s="88"/>
      <c r="CL218" s="88"/>
      <c r="CM218" s="88"/>
      <c r="CN218" s="88"/>
      <c r="CO218" s="88"/>
      <c r="CP218" s="88"/>
      <c r="CQ218" s="88"/>
      <c r="CR218" s="88"/>
      <c r="CS218" s="88"/>
      <c r="CT218" s="88"/>
    </row>
    <row r="219" spans="1:98" ht="15" customHeight="1" x14ac:dyDescent="0.2">
      <c r="A219" s="375" t="s">
        <v>194</v>
      </c>
      <c r="B219" s="26">
        <f>SUM(ENERO:DICIEMBRE!B219)</f>
        <v>0</v>
      </c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CG219" s="88"/>
      <c r="CH219" s="88"/>
      <c r="CI219" s="88"/>
      <c r="CJ219" s="88"/>
      <c r="CK219" s="88"/>
      <c r="CL219" s="88"/>
      <c r="CM219" s="88"/>
      <c r="CN219" s="88"/>
      <c r="CO219" s="88"/>
      <c r="CP219" s="88"/>
      <c r="CQ219" s="88"/>
      <c r="CR219" s="88"/>
      <c r="CS219" s="88"/>
      <c r="CT219" s="88"/>
    </row>
    <row r="220" spans="1:98" ht="24" customHeight="1" x14ac:dyDescent="0.2">
      <c r="A220" s="374" t="s">
        <v>195</v>
      </c>
      <c r="B220" s="26">
        <f>SUM(ENERO:DICIEMBRE!B220)</f>
        <v>0</v>
      </c>
      <c r="C220" s="149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CG220" s="88"/>
      <c r="CH220" s="88"/>
      <c r="CI220" s="88"/>
      <c r="CJ220" s="88"/>
      <c r="CK220" s="88"/>
      <c r="CL220" s="88"/>
      <c r="CM220" s="88"/>
      <c r="CN220" s="88"/>
      <c r="CO220" s="88"/>
      <c r="CP220" s="88"/>
      <c r="CQ220" s="88"/>
      <c r="CR220" s="88"/>
      <c r="CS220" s="88"/>
      <c r="CT220" s="88"/>
    </row>
    <row r="221" spans="1:98" ht="15" customHeight="1" x14ac:dyDescent="0.2">
      <c r="A221" s="375" t="s">
        <v>196</v>
      </c>
      <c r="B221" s="26">
        <f>SUM(ENERO:DICIEMBRE!B221)</f>
        <v>0</v>
      </c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CG221" s="88"/>
      <c r="CH221" s="88"/>
      <c r="CI221" s="88"/>
      <c r="CJ221" s="88"/>
      <c r="CK221" s="88"/>
      <c r="CL221" s="88"/>
      <c r="CM221" s="88"/>
      <c r="CN221" s="88"/>
      <c r="CO221" s="88"/>
      <c r="CP221" s="88"/>
      <c r="CQ221" s="88"/>
      <c r="CR221" s="88"/>
      <c r="CS221" s="88"/>
      <c r="CT221" s="88"/>
    </row>
    <row r="222" spans="1:98" ht="15" customHeight="1" x14ac:dyDescent="0.2">
      <c r="A222" s="376" t="s">
        <v>197</v>
      </c>
      <c r="B222" s="26">
        <f>SUM(ENERO:DICIEMBRE!B222)</f>
        <v>0</v>
      </c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CG222" s="88"/>
      <c r="CH222" s="88"/>
      <c r="CI222" s="88"/>
      <c r="CJ222" s="88"/>
      <c r="CK222" s="88"/>
      <c r="CL222" s="88"/>
      <c r="CM222" s="88"/>
      <c r="CN222" s="88"/>
      <c r="CO222" s="88"/>
      <c r="CP222" s="88"/>
      <c r="CQ222" s="88"/>
      <c r="CR222" s="88"/>
      <c r="CS222" s="88"/>
      <c r="CT222" s="88"/>
    </row>
    <row r="223" spans="1:98" ht="15" customHeight="1" x14ac:dyDescent="0.2">
      <c r="A223" s="239" t="s">
        <v>97</v>
      </c>
      <c r="B223" s="26">
        <f>SUM(ENERO:DICIEMBRE!B223)</f>
        <v>0</v>
      </c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CG223" s="88"/>
      <c r="CH223" s="88"/>
      <c r="CI223" s="88"/>
      <c r="CJ223" s="88"/>
      <c r="CK223" s="88"/>
      <c r="CL223" s="88"/>
      <c r="CM223" s="88"/>
      <c r="CN223" s="88"/>
      <c r="CO223" s="88"/>
      <c r="CP223" s="88"/>
      <c r="CQ223" s="88"/>
      <c r="CR223" s="88"/>
      <c r="CS223" s="88"/>
      <c r="CT223" s="88"/>
    </row>
    <row r="224" spans="1:98" ht="26.45" customHeight="1" x14ac:dyDescent="0.2">
      <c r="A224" s="374" t="s">
        <v>198</v>
      </c>
      <c r="B224" s="26">
        <f>SUM(ENERO:DICIEMBRE!B224)</f>
        <v>0</v>
      </c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CG224" s="88"/>
      <c r="CH224" s="88"/>
      <c r="CI224" s="88"/>
      <c r="CJ224" s="88"/>
      <c r="CK224" s="88"/>
      <c r="CL224" s="88"/>
      <c r="CM224" s="88"/>
      <c r="CN224" s="88"/>
      <c r="CO224" s="88"/>
      <c r="CP224" s="88"/>
      <c r="CQ224" s="88"/>
      <c r="CR224" s="88"/>
      <c r="CS224" s="88"/>
      <c r="CT224" s="88"/>
    </row>
    <row r="225" spans="1:98" ht="15" customHeight="1" x14ac:dyDescent="0.2">
      <c r="A225" s="239" t="s">
        <v>199</v>
      </c>
      <c r="B225" s="26">
        <f>SUM(ENERO:DICIEMBRE!B225)</f>
        <v>0</v>
      </c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CG225" s="88"/>
      <c r="CH225" s="88"/>
      <c r="CI225" s="88"/>
      <c r="CJ225" s="88"/>
      <c r="CK225" s="88"/>
      <c r="CL225" s="88"/>
      <c r="CM225" s="88"/>
      <c r="CN225" s="88"/>
      <c r="CO225" s="88"/>
      <c r="CP225" s="88"/>
      <c r="CQ225" s="88"/>
      <c r="CR225" s="88"/>
      <c r="CS225" s="88"/>
      <c r="CT225" s="88"/>
    </row>
    <row r="226" spans="1:98" ht="15" customHeight="1" x14ac:dyDescent="0.2">
      <c r="A226" s="374" t="s">
        <v>200</v>
      </c>
      <c r="B226" s="26">
        <f>SUM(ENERO:DICIEMBRE!B226)</f>
        <v>0</v>
      </c>
      <c r="C226" s="149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CG226" s="88"/>
      <c r="CH226" s="88"/>
      <c r="CI226" s="88"/>
      <c r="CJ226" s="88"/>
      <c r="CK226" s="88"/>
      <c r="CL226" s="88"/>
      <c r="CM226" s="88"/>
      <c r="CN226" s="88"/>
      <c r="CO226" s="88"/>
      <c r="CP226" s="88"/>
      <c r="CQ226" s="88"/>
      <c r="CR226" s="88"/>
      <c r="CS226" s="88"/>
      <c r="CT226" s="88"/>
    </row>
    <row r="227" spans="1:98" ht="15" customHeight="1" x14ac:dyDescent="0.2">
      <c r="A227" s="239" t="s">
        <v>100</v>
      </c>
      <c r="B227" s="26">
        <f>SUM(ENERO:DICIEMBRE!B227)</f>
        <v>0</v>
      </c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CG227" s="88"/>
      <c r="CH227" s="88"/>
      <c r="CI227" s="88"/>
      <c r="CJ227" s="88"/>
      <c r="CK227" s="88"/>
      <c r="CL227" s="88"/>
      <c r="CM227" s="88"/>
      <c r="CN227" s="88"/>
      <c r="CO227" s="88"/>
      <c r="CP227" s="88"/>
      <c r="CQ227" s="88"/>
      <c r="CR227" s="88"/>
      <c r="CS227" s="88"/>
      <c r="CT227" s="88"/>
    </row>
    <row r="228" spans="1:98" ht="15" customHeight="1" x14ac:dyDescent="0.2">
      <c r="A228" s="239" t="s">
        <v>101</v>
      </c>
      <c r="B228" s="26">
        <f>SUM(ENERO:DICIEMBRE!B228)</f>
        <v>0</v>
      </c>
      <c r="C228" s="149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CG228" s="88"/>
      <c r="CH228" s="88"/>
      <c r="CI228" s="88"/>
      <c r="CJ228" s="88"/>
      <c r="CK228" s="88"/>
      <c r="CL228" s="88"/>
      <c r="CM228" s="88"/>
      <c r="CN228" s="88"/>
      <c r="CO228" s="88"/>
      <c r="CP228" s="88"/>
      <c r="CQ228" s="88"/>
      <c r="CR228" s="88"/>
      <c r="CS228" s="88"/>
      <c r="CT228" s="88"/>
    </row>
    <row r="229" spans="1:98" ht="15" customHeight="1" x14ac:dyDescent="0.2">
      <c r="A229" s="375" t="s">
        <v>201</v>
      </c>
      <c r="B229" s="26">
        <f>SUM(ENERO:DICIEMBRE!B229)</f>
        <v>0</v>
      </c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CG229" s="88"/>
      <c r="CH229" s="88"/>
      <c r="CI229" s="88"/>
      <c r="CJ229" s="88"/>
      <c r="CK229" s="88"/>
      <c r="CL229" s="88"/>
      <c r="CM229" s="88"/>
      <c r="CN229" s="88"/>
      <c r="CO229" s="88"/>
      <c r="CP229" s="88"/>
      <c r="CQ229" s="88"/>
      <c r="CR229" s="88"/>
      <c r="CS229" s="88"/>
      <c r="CT229" s="88"/>
    </row>
    <row r="230" spans="1:98" ht="15" customHeight="1" x14ac:dyDescent="0.2">
      <c r="A230" s="377" t="s">
        <v>202</v>
      </c>
      <c r="B230" s="26">
        <f>SUM(ENERO:DICIEMBRE!B230)</f>
        <v>0</v>
      </c>
      <c r="C230" s="149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CG230" s="88"/>
      <c r="CH230" s="88"/>
      <c r="CI230" s="88"/>
      <c r="CJ230" s="88"/>
      <c r="CK230" s="88"/>
      <c r="CL230" s="88"/>
      <c r="CM230" s="88"/>
      <c r="CN230" s="88"/>
      <c r="CO230" s="88"/>
      <c r="CP230" s="88"/>
      <c r="CQ230" s="88"/>
      <c r="CR230" s="88"/>
      <c r="CS230" s="88"/>
      <c r="CT230" s="88"/>
    </row>
    <row r="231" spans="1:98" ht="15" customHeight="1" x14ac:dyDescent="0.2">
      <c r="A231" s="316" t="s">
        <v>1</v>
      </c>
      <c r="B231" s="29">
        <f>SUM(B206:B230)</f>
        <v>64579</v>
      </c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CG231" s="88"/>
      <c r="CH231" s="88"/>
      <c r="CI231" s="88"/>
      <c r="CJ231" s="88"/>
      <c r="CK231" s="88"/>
      <c r="CL231" s="88"/>
      <c r="CM231" s="88"/>
      <c r="CN231" s="88"/>
      <c r="CO231" s="88"/>
      <c r="CP231" s="88"/>
      <c r="CQ231" s="88"/>
      <c r="CR231" s="88"/>
      <c r="CS231" s="88"/>
      <c r="CT231" s="88"/>
    </row>
    <row r="232" spans="1:98" x14ac:dyDescent="0.2">
      <c r="C232" s="149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CG232" s="88"/>
      <c r="CH232" s="88"/>
      <c r="CI232" s="88"/>
      <c r="CJ232" s="88"/>
      <c r="CK232" s="88"/>
      <c r="CL232" s="88"/>
      <c r="CM232" s="88"/>
      <c r="CN232" s="88"/>
      <c r="CO232" s="88"/>
      <c r="CP232" s="88"/>
      <c r="CQ232" s="88"/>
      <c r="CR232" s="88"/>
      <c r="CS232" s="88"/>
      <c r="CT232" s="88"/>
    </row>
    <row r="233" spans="1:98" x14ac:dyDescent="0.2"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CG233" s="88"/>
      <c r="CH233" s="88"/>
      <c r="CI233" s="88"/>
      <c r="CJ233" s="88"/>
      <c r="CK233" s="88"/>
      <c r="CL233" s="88"/>
      <c r="CM233" s="88"/>
      <c r="CN233" s="88"/>
      <c r="CO233" s="88"/>
      <c r="CP233" s="88"/>
      <c r="CQ233" s="88"/>
      <c r="CR233" s="88"/>
      <c r="CS233" s="88"/>
      <c r="CT233" s="88"/>
    </row>
    <row r="234" spans="1:98" x14ac:dyDescent="0.2">
      <c r="C234" s="149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CG234" s="88"/>
      <c r="CH234" s="88"/>
      <c r="CI234" s="88"/>
      <c r="CJ234" s="88"/>
      <c r="CK234" s="88"/>
      <c r="CL234" s="88"/>
      <c r="CM234" s="88"/>
      <c r="CN234" s="88"/>
      <c r="CO234" s="88"/>
      <c r="CP234" s="88"/>
      <c r="CQ234" s="88"/>
      <c r="CR234" s="88"/>
      <c r="CS234" s="88"/>
      <c r="CT234" s="88"/>
    </row>
    <row r="235" spans="1:98" x14ac:dyDescent="0.2"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CG235" s="88"/>
      <c r="CH235" s="88"/>
      <c r="CI235" s="88"/>
      <c r="CJ235" s="88"/>
      <c r="CK235" s="88"/>
      <c r="CL235" s="88"/>
      <c r="CM235" s="88"/>
      <c r="CN235" s="88"/>
      <c r="CO235" s="88"/>
      <c r="CP235" s="88"/>
      <c r="CQ235" s="88"/>
      <c r="CR235" s="88"/>
      <c r="CS235" s="88"/>
      <c r="CT235" s="88"/>
    </row>
    <row r="236" spans="1:98" x14ac:dyDescent="0.2">
      <c r="C236" s="149"/>
      <c r="D236" s="149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CG236" s="88"/>
      <c r="CH236" s="88"/>
      <c r="CI236" s="88"/>
      <c r="CJ236" s="88"/>
      <c r="CK236" s="88"/>
      <c r="CL236" s="88"/>
      <c r="CM236" s="88"/>
      <c r="CN236" s="88"/>
      <c r="CO236" s="88"/>
      <c r="CP236" s="88"/>
      <c r="CQ236" s="88"/>
      <c r="CR236" s="88"/>
      <c r="CS236" s="88"/>
      <c r="CT236" s="88"/>
    </row>
    <row r="237" spans="1:98" x14ac:dyDescent="0.2">
      <c r="CG237" s="88"/>
      <c r="CH237" s="88"/>
      <c r="CI237" s="88"/>
      <c r="CJ237" s="88"/>
      <c r="CK237" s="88"/>
      <c r="CL237" s="88"/>
      <c r="CM237" s="88"/>
      <c r="CN237" s="88"/>
      <c r="CO237" s="88"/>
      <c r="CP237" s="88"/>
      <c r="CQ237" s="88"/>
      <c r="CR237" s="88"/>
      <c r="CS237" s="88"/>
      <c r="CT237" s="88"/>
    </row>
    <row r="238" spans="1:98" x14ac:dyDescent="0.2">
      <c r="CG238" s="88"/>
      <c r="CH238" s="88"/>
      <c r="CI238" s="88"/>
      <c r="CJ238" s="88"/>
      <c r="CK238" s="88"/>
      <c r="CL238" s="88"/>
      <c r="CM238" s="88"/>
      <c r="CN238" s="88"/>
      <c r="CO238" s="88"/>
      <c r="CP238" s="88"/>
      <c r="CQ238" s="88"/>
      <c r="CR238" s="88"/>
      <c r="CS238" s="88"/>
      <c r="CT238" s="88"/>
    </row>
    <row r="239" spans="1:98" x14ac:dyDescent="0.2">
      <c r="CG239" s="88"/>
      <c r="CH239" s="88"/>
      <c r="CI239" s="88"/>
      <c r="CJ239" s="88"/>
      <c r="CK239" s="88"/>
      <c r="CL239" s="88"/>
      <c r="CM239" s="88"/>
      <c r="CN239" s="88"/>
      <c r="CO239" s="88"/>
      <c r="CP239" s="88"/>
      <c r="CQ239" s="88"/>
      <c r="CR239" s="88"/>
      <c r="CS239" s="88"/>
      <c r="CT239" s="88"/>
    </row>
    <row r="240" spans="1:98" x14ac:dyDescent="0.2">
      <c r="CG240" s="88"/>
      <c r="CH240" s="88"/>
      <c r="CI240" s="88"/>
      <c r="CJ240" s="88"/>
      <c r="CK240" s="88"/>
      <c r="CL240" s="88"/>
      <c r="CM240" s="88"/>
      <c r="CN240" s="88"/>
      <c r="CO240" s="88"/>
      <c r="CP240" s="88"/>
      <c r="CQ240" s="88"/>
      <c r="CR240" s="88"/>
      <c r="CS240" s="88"/>
      <c r="CT240" s="88"/>
    </row>
    <row r="241" spans="85:98" x14ac:dyDescent="0.2">
      <c r="CG241" s="88"/>
      <c r="CH241" s="88"/>
      <c r="CI241" s="88"/>
      <c r="CJ241" s="88"/>
      <c r="CK241" s="88"/>
      <c r="CL241" s="88"/>
      <c r="CM241" s="88"/>
      <c r="CN241" s="88"/>
      <c r="CO241" s="88"/>
      <c r="CP241" s="88"/>
      <c r="CQ241" s="88"/>
      <c r="CR241" s="88"/>
      <c r="CS241" s="88"/>
      <c r="CT241" s="88"/>
    </row>
    <row r="294" spans="1:104" ht="13.5" customHeight="1" x14ac:dyDescent="0.2"/>
    <row r="295" spans="1:104" s="378" customFormat="1" hidden="1" x14ac:dyDescent="0.2">
      <c r="A295" s="378">
        <f>SUM(B13:B27,D30,B60,B67,B74,B92:E92,B100:E100,B108:E108,C112:C113,D117:D118,B122:B124,B150,B170:B174,B184,B191,B198,B231,C128:J144,B169:AS169,D31:D50,B201:B203,B151,B152:B168)</f>
        <v>97466</v>
      </c>
      <c r="B295" s="378">
        <f>SUM(CG6:CT241)</f>
        <v>0</v>
      </c>
      <c r="BY295" s="379"/>
      <c r="BZ295" s="379"/>
      <c r="CA295" s="379"/>
      <c r="CB295" s="379"/>
      <c r="CC295" s="379"/>
      <c r="CD295" s="379"/>
      <c r="CE295" s="379"/>
      <c r="CF295" s="379"/>
      <c r="CG295" s="379"/>
      <c r="CH295" s="379"/>
      <c r="CI295" s="379"/>
      <c r="CJ295" s="379"/>
      <c r="CK295" s="379"/>
      <c r="CL295" s="379"/>
      <c r="CM295" s="379"/>
      <c r="CN295" s="379"/>
      <c r="CO295" s="379"/>
      <c r="CP295" s="379"/>
      <c r="CQ295" s="379"/>
      <c r="CR295" s="379"/>
      <c r="CS295" s="379"/>
      <c r="CT295" s="379"/>
      <c r="CU295" s="379"/>
      <c r="CV295" s="379"/>
      <c r="CW295" s="379"/>
      <c r="CX295" s="379"/>
      <c r="CY295" s="379"/>
      <c r="CZ295" s="379"/>
    </row>
  </sheetData>
  <mergeCells count="158">
    <mergeCell ref="AO177:AP177"/>
    <mergeCell ref="AE177:AF177"/>
    <mergeCell ref="AG177:AH177"/>
    <mergeCell ref="AI177:AJ177"/>
    <mergeCell ref="AK177:AL177"/>
    <mergeCell ref="AM177:AN177"/>
    <mergeCell ref="U177:V177"/>
    <mergeCell ref="W177:X177"/>
    <mergeCell ref="Y177:Z177"/>
    <mergeCell ref="AA177:AB177"/>
    <mergeCell ref="AC177:AD177"/>
    <mergeCell ref="AO148:AP148"/>
    <mergeCell ref="AQ148:AQ149"/>
    <mergeCell ref="AR148:AS148"/>
    <mergeCell ref="A176:A178"/>
    <mergeCell ref="B176:D177"/>
    <mergeCell ref="E176:AP176"/>
    <mergeCell ref="AQ176:AQ178"/>
    <mergeCell ref="AR176:AR178"/>
    <mergeCell ref="E177:F177"/>
    <mergeCell ref="G177:H177"/>
    <mergeCell ref="I177:J177"/>
    <mergeCell ref="K177:L177"/>
    <mergeCell ref="M177:N177"/>
    <mergeCell ref="O177:P177"/>
    <mergeCell ref="Q177:R177"/>
    <mergeCell ref="S177:T177"/>
    <mergeCell ref="AE148:AF148"/>
    <mergeCell ref="AG148:AH148"/>
    <mergeCell ref="AI148:AJ148"/>
    <mergeCell ref="AK148:AL148"/>
    <mergeCell ref="AM148:AN148"/>
    <mergeCell ref="B147:D148"/>
    <mergeCell ref="E147:AP147"/>
    <mergeCell ref="AQ147:AS147"/>
    <mergeCell ref="W148:X148"/>
    <mergeCell ref="Y148:Z148"/>
    <mergeCell ref="AA148:AB148"/>
    <mergeCell ref="AC148:AD148"/>
    <mergeCell ref="A128:A131"/>
    <mergeCell ref="A132:A136"/>
    <mergeCell ref="A137:A142"/>
    <mergeCell ref="A143:A144"/>
    <mergeCell ref="A147:A149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H120:J120"/>
    <mergeCell ref="K120:K121"/>
    <mergeCell ref="L120:L121"/>
    <mergeCell ref="A126:A127"/>
    <mergeCell ref="B126:B127"/>
    <mergeCell ref="C126:D126"/>
    <mergeCell ref="E126:F126"/>
    <mergeCell ref="G126:H126"/>
    <mergeCell ref="I126:J126"/>
    <mergeCell ref="A120:A121"/>
    <mergeCell ref="B120:B121"/>
    <mergeCell ref="C120:E120"/>
    <mergeCell ref="F120:F121"/>
    <mergeCell ref="G120:G121"/>
    <mergeCell ref="AC53:AD53"/>
    <mergeCell ref="AE53:AF53"/>
    <mergeCell ref="AG53:AH53"/>
    <mergeCell ref="AI53:AJ53"/>
    <mergeCell ref="AK53:AL53"/>
    <mergeCell ref="A113:B113"/>
    <mergeCell ref="A115:C116"/>
    <mergeCell ref="D115:D116"/>
    <mergeCell ref="E115:G115"/>
    <mergeCell ref="H115:H116"/>
    <mergeCell ref="A110:B111"/>
    <mergeCell ref="C110:C111"/>
    <mergeCell ref="D110:F110"/>
    <mergeCell ref="G110:G111"/>
    <mergeCell ref="A112:B112"/>
    <mergeCell ref="B41:C41"/>
    <mergeCell ref="B42:C42"/>
    <mergeCell ref="B43:C43"/>
    <mergeCell ref="E52:AP52"/>
    <mergeCell ref="AQ52:AQ54"/>
    <mergeCell ref="AR52:AT52"/>
    <mergeCell ref="AU52:AU54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B53"/>
    <mergeCell ref="AM53:AN53"/>
    <mergeCell ref="AO53:AP53"/>
    <mergeCell ref="AR53:AR54"/>
    <mergeCell ref="AS53:AS54"/>
    <mergeCell ref="AT53:AT54"/>
    <mergeCell ref="AQ10:AS10"/>
    <mergeCell ref="AT10:AT12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Q11:AQ12"/>
    <mergeCell ref="AR11:AR12"/>
    <mergeCell ref="AS11:AS12"/>
    <mergeCell ref="B47:C47"/>
    <mergeCell ref="A44:A46"/>
    <mergeCell ref="B44:C44"/>
    <mergeCell ref="B45:C45"/>
    <mergeCell ref="B46:C46"/>
    <mergeCell ref="A47:A49"/>
    <mergeCell ref="A52:A54"/>
    <mergeCell ref="B52:D53"/>
    <mergeCell ref="B29:C29"/>
    <mergeCell ref="B40:C40"/>
    <mergeCell ref="B32:C32"/>
    <mergeCell ref="B33:C33"/>
    <mergeCell ref="B34:C34"/>
    <mergeCell ref="B35:C35"/>
    <mergeCell ref="B39:C39"/>
    <mergeCell ref="B48:C48"/>
    <mergeCell ref="B49:C49"/>
    <mergeCell ref="B50:C50"/>
    <mergeCell ref="A30:C30"/>
    <mergeCell ref="A31:A43"/>
    <mergeCell ref="B31:C31"/>
    <mergeCell ref="B36:C36"/>
    <mergeCell ref="B37:C37"/>
    <mergeCell ref="B38:C38"/>
    <mergeCell ref="A6:N6"/>
    <mergeCell ref="A10:A12"/>
    <mergeCell ref="B10:D11"/>
    <mergeCell ref="E10:AP10"/>
    <mergeCell ref="AG11:AH11"/>
    <mergeCell ref="AI11:AJ11"/>
    <mergeCell ref="AK11:AL11"/>
    <mergeCell ref="AM11:AN11"/>
    <mergeCell ref="AO11:AP11"/>
  </mergeCells>
  <dataValidations count="2">
    <dataValidation type="whole" allowBlank="1" showInputMessage="1" showErrorMessage="1" errorTitle="Error de ingreso" error="Debe ingresar sólo números." sqref="E13:AT20 E22:AT27 E30:I50 E55:AU59 B63:B66 B70:B73 B77:E91 B95:E99 B103:E107 D112:G113 E117:H118 C122:L124 C128:J144 B201:B203 E150:AS168 E170:AS174 E179:AR183 B187:B190 B194:B197 B206:B230" xr:uid="{00000000-0002-0000-0000-000000000000}">
      <formula1>0</formula1>
      <formula2>99999</formula2>
    </dataValidation>
    <dataValidation allowBlank="1" showInputMessage="1" showErrorMessage="1" errorTitle="ERROR" error="Por Favor ingrese solo Números." sqref="AT150:AT168 J30 AV55:AV59 M122:M124 AS179:AS183 AU13:AU20 AU22:AU27" xr:uid="{00000000-0002-0000-0000-000001000000}"/>
  </dataValidations>
  <pageMargins left="0.7" right="0.7" top="0.75" bottom="0.75" header="0.3" footer="0.3"/>
  <ignoredErrors>
    <ignoredError sqref="F150:AS168 E150:E168 E170:AS174 E179:AR183 B194:B197 B187:B190 B201:B203 B206:B230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Z296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9.85546875" style="82" customWidth="1"/>
    <col min="2" max="2" width="29.7109375" style="82" customWidth="1"/>
    <col min="3" max="3" width="18.7109375" style="82" customWidth="1"/>
    <col min="4" max="4" width="17.28515625" style="82" customWidth="1"/>
    <col min="5" max="5" width="16.140625" style="82" customWidth="1"/>
    <col min="6" max="6" width="15.42578125" style="82" customWidth="1"/>
    <col min="7" max="11" width="14.7109375" style="82" customWidth="1"/>
    <col min="12" max="12" width="16.42578125" style="82" customWidth="1"/>
    <col min="13" max="39" width="11.42578125" style="82"/>
    <col min="40" max="40" width="12.7109375" style="82" customWidth="1"/>
    <col min="41" max="41" width="11.42578125" style="82"/>
    <col min="42" max="42" width="13" style="82" customWidth="1"/>
    <col min="43" max="43" width="15.85546875" style="82" customWidth="1"/>
    <col min="44" max="44" width="12.42578125" style="82" customWidth="1"/>
    <col min="45" max="45" width="11.42578125" style="82"/>
    <col min="46" max="46" width="13.28515625" style="82" customWidth="1"/>
    <col min="47" max="47" width="11.42578125" style="82"/>
    <col min="48" max="48" width="14.5703125" style="82" customWidth="1"/>
    <col min="49" max="73" width="11.42578125" style="82"/>
    <col min="74" max="76" width="11" style="82" customWidth="1"/>
    <col min="77" max="77" width="11" style="83" customWidth="1"/>
    <col min="78" max="78" width="13.28515625" style="83" customWidth="1"/>
    <col min="79" max="104" width="13.28515625" style="84" hidden="1" customWidth="1"/>
    <col min="105" max="105" width="13.28515625" style="82" customWidth="1"/>
    <col min="106" max="16384" width="11.42578125" style="82"/>
  </cols>
  <sheetData>
    <row r="1" spans="1:98" ht="16.149999999999999" customHeight="1" x14ac:dyDescent="0.2">
      <c r="A1" s="81" t="s">
        <v>0</v>
      </c>
    </row>
    <row r="2" spans="1:98" ht="16.149999999999999" customHeight="1" x14ac:dyDescent="0.2">
      <c r="A2" s="81" t="str">
        <f>CONCATENATE("COMUNA: ",[10]NOMBRE!B2," - ","( ",[10]NOMBRE!C2,[10]NOMBRE!D2,[10]NOMBRE!E2,[10]NOMBRE!F2,[10]NOMBRE!G2," )")</f>
        <v>COMUNA: LINARES - ( 07401 )</v>
      </c>
    </row>
    <row r="3" spans="1:98" ht="16.149999999999999" customHeight="1" x14ac:dyDescent="0.2">
      <c r="A3" s="81" t="str">
        <f>CONCATENATE("ESTABLECIMIENTO/ESTRATEGIA: ",[10]NOMBRE!B3," - ","( ",[10]NOMBRE!C3,[10]NOMBRE!D3,[10]NOMBRE!E3,[10]NOMBRE!F3,[10]NOMBRE!G3,[10]NOMBRE!H3," )")</f>
        <v>ESTABLECIMIENTO/ESTRATEGIA: HOSPITAL PRESIDENTE CARLOS IBAÑEZ DEL CAMPO - ( 116108 )</v>
      </c>
    </row>
    <row r="4" spans="1:98" ht="16.149999999999999" customHeight="1" x14ac:dyDescent="0.2">
      <c r="A4" s="81" t="str">
        <f>CONCATENATE("MES: ",[10]NOMBRE!B6," - ","( ",[10]NOMBRE!C6,[10]NOMBRE!D6," )")</f>
        <v>MES: SEPTIEMBRE - ( 09 )</v>
      </c>
    </row>
    <row r="5" spans="1:98" ht="16.149999999999999" customHeight="1" x14ac:dyDescent="0.2">
      <c r="A5" s="81" t="str">
        <f>CONCATENATE("AÑO: ",[10]NOMBRE!B7)</f>
        <v>AÑO: 2018</v>
      </c>
    </row>
    <row r="6" spans="1:98" ht="15" x14ac:dyDescent="0.2">
      <c r="A6" s="470" t="s">
        <v>14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85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7"/>
      <c r="AN6" s="87"/>
      <c r="AO6" s="87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</row>
    <row r="7" spans="1:98" x14ac:dyDescent="0.2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7"/>
      <c r="AN7" s="87"/>
      <c r="AO7" s="87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</row>
    <row r="8" spans="1:98" ht="31.9" customHeight="1" x14ac:dyDescent="0.2">
      <c r="A8" s="90" t="s">
        <v>15</v>
      </c>
      <c r="B8" s="89"/>
      <c r="C8" s="89"/>
      <c r="D8" s="89"/>
      <c r="E8" s="89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</row>
    <row r="9" spans="1:98" ht="31.9" customHeight="1" x14ac:dyDescent="0.2">
      <c r="A9" s="91" t="s">
        <v>16</v>
      </c>
      <c r="B9" s="91"/>
      <c r="C9" s="92"/>
      <c r="AQ9" s="93"/>
      <c r="AR9" s="93"/>
      <c r="AS9" s="93"/>
      <c r="AT9" s="93"/>
      <c r="AU9" s="94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</row>
    <row r="10" spans="1:98" ht="14.25" customHeight="1" x14ac:dyDescent="0.2">
      <c r="A10" s="471" t="s">
        <v>17</v>
      </c>
      <c r="B10" s="474" t="s">
        <v>1</v>
      </c>
      <c r="C10" s="475"/>
      <c r="D10" s="476"/>
      <c r="E10" s="480" t="s">
        <v>18</v>
      </c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1"/>
      <c r="V10" s="481"/>
      <c r="W10" s="481"/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1"/>
      <c r="AI10" s="481"/>
      <c r="AJ10" s="481"/>
      <c r="AK10" s="481"/>
      <c r="AL10" s="481"/>
      <c r="AM10" s="481"/>
      <c r="AN10" s="481"/>
      <c r="AO10" s="481"/>
      <c r="AP10" s="482"/>
      <c r="AQ10" s="480" t="s">
        <v>19</v>
      </c>
      <c r="AR10" s="481"/>
      <c r="AS10" s="481"/>
      <c r="AT10" s="471" t="s">
        <v>20</v>
      </c>
      <c r="AU10" s="95"/>
      <c r="AV10" s="96"/>
      <c r="AW10" s="96"/>
      <c r="AX10" s="96"/>
      <c r="AY10" s="96"/>
      <c r="AZ10" s="96"/>
      <c r="BA10" s="97"/>
      <c r="BB10" s="97"/>
      <c r="BC10" s="97"/>
      <c r="BD10" s="97"/>
      <c r="BE10" s="97"/>
      <c r="BF10" s="97"/>
      <c r="BG10" s="97"/>
      <c r="BH10" s="97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</row>
    <row r="11" spans="1:98" x14ac:dyDescent="0.2">
      <c r="A11" s="472"/>
      <c r="B11" s="477"/>
      <c r="C11" s="478"/>
      <c r="D11" s="479"/>
      <c r="E11" s="483" t="s">
        <v>21</v>
      </c>
      <c r="F11" s="484"/>
      <c r="G11" s="483" t="s">
        <v>22</v>
      </c>
      <c r="H11" s="484"/>
      <c r="I11" s="483" t="s">
        <v>23</v>
      </c>
      <c r="J11" s="484"/>
      <c r="K11" s="483" t="s">
        <v>24</v>
      </c>
      <c r="L11" s="484"/>
      <c r="M11" s="483" t="s">
        <v>25</v>
      </c>
      <c r="N11" s="484"/>
      <c r="O11" s="483" t="s">
        <v>26</v>
      </c>
      <c r="P11" s="484"/>
      <c r="Q11" s="483" t="s">
        <v>27</v>
      </c>
      <c r="R11" s="484"/>
      <c r="S11" s="483" t="s">
        <v>28</v>
      </c>
      <c r="T11" s="484"/>
      <c r="U11" s="483" t="s">
        <v>29</v>
      </c>
      <c r="V11" s="484"/>
      <c r="W11" s="483" t="s">
        <v>5</v>
      </c>
      <c r="X11" s="484"/>
      <c r="Y11" s="483" t="s">
        <v>6</v>
      </c>
      <c r="Z11" s="484"/>
      <c r="AA11" s="483" t="s">
        <v>30</v>
      </c>
      <c r="AB11" s="484"/>
      <c r="AC11" s="483" t="s">
        <v>7</v>
      </c>
      <c r="AD11" s="484"/>
      <c r="AE11" s="483" t="s">
        <v>8</v>
      </c>
      <c r="AF11" s="484"/>
      <c r="AG11" s="483" t="s">
        <v>9</v>
      </c>
      <c r="AH11" s="484"/>
      <c r="AI11" s="483" t="s">
        <v>10</v>
      </c>
      <c r="AJ11" s="484"/>
      <c r="AK11" s="483" t="s">
        <v>11</v>
      </c>
      <c r="AL11" s="484"/>
      <c r="AM11" s="483" t="s">
        <v>12</v>
      </c>
      <c r="AN11" s="484"/>
      <c r="AO11" s="480" t="s">
        <v>13</v>
      </c>
      <c r="AP11" s="482"/>
      <c r="AQ11" s="508" t="s">
        <v>31</v>
      </c>
      <c r="AR11" s="510" t="s">
        <v>32</v>
      </c>
      <c r="AS11" s="512" t="s">
        <v>33</v>
      </c>
      <c r="AT11" s="472"/>
      <c r="AU11" s="96"/>
      <c r="AV11" s="96"/>
      <c r="AW11" s="96"/>
      <c r="AX11" s="96"/>
      <c r="AY11" s="96"/>
      <c r="AZ11" s="96"/>
      <c r="BA11" s="97"/>
      <c r="BB11" s="97"/>
      <c r="BC11" s="97"/>
      <c r="BD11" s="97"/>
      <c r="BE11" s="97"/>
      <c r="BF11" s="97"/>
      <c r="BG11" s="97"/>
      <c r="BH11" s="97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</row>
    <row r="12" spans="1:98" ht="21" customHeight="1" x14ac:dyDescent="0.2">
      <c r="A12" s="473"/>
      <c r="B12" s="70" t="s">
        <v>34</v>
      </c>
      <c r="C12" s="71" t="s">
        <v>2</v>
      </c>
      <c r="D12" s="434" t="s">
        <v>3</v>
      </c>
      <c r="E12" s="70" t="s">
        <v>2</v>
      </c>
      <c r="F12" s="434" t="s">
        <v>3</v>
      </c>
      <c r="G12" s="70" t="s">
        <v>2</v>
      </c>
      <c r="H12" s="434" t="s">
        <v>3</v>
      </c>
      <c r="I12" s="70" t="s">
        <v>2</v>
      </c>
      <c r="J12" s="434" t="s">
        <v>3</v>
      </c>
      <c r="K12" s="70" t="s">
        <v>2</v>
      </c>
      <c r="L12" s="434" t="s">
        <v>3</v>
      </c>
      <c r="M12" s="70" t="s">
        <v>2</v>
      </c>
      <c r="N12" s="434" t="s">
        <v>3</v>
      </c>
      <c r="O12" s="70" t="s">
        <v>2</v>
      </c>
      <c r="P12" s="434" t="s">
        <v>3</v>
      </c>
      <c r="Q12" s="70" t="s">
        <v>2</v>
      </c>
      <c r="R12" s="434" t="s">
        <v>3</v>
      </c>
      <c r="S12" s="70" t="s">
        <v>2</v>
      </c>
      <c r="T12" s="434" t="s">
        <v>3</v>
      </c>
      <c r="U12" s="70" t="s">
        <v>2</v>
      </c>
      <c r="V12" s="434" t="s">
        <v>3</v>
      </c>
      <c r="W12" s="70" t="s">
        <v>2</v>
      </c>
      <c r="X12" s="434" t="s">
        <v>3</v>
      </c>
      <c r="Y12" s="70" t="s">
        <v>2</v>
      </c>
      <c r="Z12" s="434" t="s">
        <v>3</v>
      </c>
      <c r="AA12" s="70" t="s">
        <v>2</v>
      </c>
      <c r="AB12" s="434" t="s">
        <v>3</v>
      </c>
      <c r="AC12" s="70" t="s">
        <v>2</v>
      </c>
      <c r="AD12" s="434" t="s">
        <v>3</v>
      </c>
      <c r="AE12" s="70" t="s">
        <v>2</v>
      </c>
      <c r="AF12" s="434" t="s">
        <v>3</v>
      </c>
      <c r="AG12" s="70" t="s">
        <v>2</v>
      </c>
      <c r="AH12" s="434" t="s">
        <v>3</v>
      </c>
      <c r="AI12" s="70" t="s">
        <v>2</v>
      </c>
      <c r="AJ12" s="434" t="s">
        <v>3</v>
      </c>
      <c r="AK12" s="70" t="s">
        <v>2</v>
      </c>
      <c r="AL12" s="434" t="s">
        <v>3</v>
      </c>
      <c r="AM12" s="70" t="s">
        <v>2</v>
      </c>
      <c r="AN12" s="434" t="s">
        <v>3</v>
      </c>
      <c r="AO12" s="70" t="s">
        <v>2</v>
      </c>
      <c r="AP12" s="434" t="s">
        <v>3</v>
      </c>
      <c r="AQ12" s="509"/>
      <c r="AR12" s="511"/>
      <c r="AS12" s="513"/>
      <c r="AT12" s="473"/>
      <c r="AU12" s="96"/>
      <c r="AV12" s="96"/>
      <c r="AW12" s="96"/>
      <c r="AX12" s="96"/>
      <c r="AY12" s="96"/>
      <c r="AZ12" s="96"/>
      <c r="BA12" s="97"/>
      <c r="BB12" s="97"/>
      <c r="BC12" s="97"/>
      <c r="BD12" s="97"/>
      <c r="BE12" s="97"/>
      <c r="BF12" s="97"/>
      <c r="BG12" s="97"/>
      <c r="BH12" s="97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</row>
    <row r="13" spans="1:98" ht="14.45" customHeight="1" x14ac:dyDescent="0.2">
      <c r="A13" s="62" t="s">
        <v>35</v>
      </c>
      <c r="B13" s="63">
        <f t="shared" ref="B13:B27" si="0">SUM(C13+D13)</f>
        <v>0</v>
      </c>
      <c r="C13" s="64">
        <f t="shared" ref="C13:D19" si="1">SUM(E13+G13+I13+K13+M13+O13+Q13+S13+U13+W13+Y13+AA13+AC13+AE13+AG13+AI13+AK13+AM13+AO13)</f>
        <v>0</v>
      </c>
      <c r="D13" s="65">
        <f t="shared" si="1"/>
        <v>0</v>
      </c>
      <c r="E13" s="26"/>
      <c r="F13" s="98"/>
      <c r="G13" s="26"/>
      <c r="H13" s="99"/>
      <c r="I13" s="26"/>
      <c r="J13" s="99"/>
      <c r="K13" s="26"/>
      <c r="L13" s="99"/>
      <c r="M13" s="26"/>
      <c r="N13" s="99"/>
      <c r="O13" s="26"/>
      <c r="P13" s="99"/>
      <c r="Q13" s="26"/>
      <c r="R13" s="99"/>
      <c r="S13" s="26"/>
      <c r="T13" s="99"/>
      <c r="U13" s="26"/>
      <c r="V13" s="99"/>
      <c r="W13" s="26"/>
      <c r="X13" s="99"/>
      <c r="Y13" s="26"/>
      <c r="Z13" s="99"/>
      <c r="AA13" s="26"/>
      <c r="AB13" s="99"/>
      <c r="AC13" s="26"/>
      <c r="AD13" s="99"/>
      <c r="AE13" s="26"/>
      <c r="AF13" s="99"/>
      <c r="AG13" s="26"/>
      <c r="AH13" s="99"/>
      <c r="AI13" s="26"/>
      <c r="AJ13" s="99"/>
      <c r="AK13" s="26"/>
      <c r="AL13" s="99"/>
      <c r="AM13" s="26"/>
      <c r="AN13" s="99"/>
      <c r="AO13" s="100"/>
      <c r="AP13" s="99"/>
      <c r="AQ13" s="26"/>
      <c r="AR13" s="27"/>
      <c r="AS13" s="98"/>
      <c r="AT13" s="99"/>
      <c r="AU13" s="1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97"/>
      <c r="BH13" s="97"/>
      <c r="CA13" s="84" t="str">
        <f t="shared" ref="CA13:CA20" si="2">IF(B13&lt;&gt;(AQ13+ AR13 + AS13 + AT13),"* Total Ingresos debe ser igual que Tipo de Estrategia más Otros. ","")</f>
        <v/>
      </c>
      <c r="CG13" s="88" t="str">
        <f t="shared" ref="CG13:CG20" si="3">IF(B13&lt;&gt;(AQ13+ AR13 + AS13 + AT13),1,"")</f>
        <v/>
      </c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</row>
    <row r="14" spans="1:98" ht="14.45" customHeight="1" x14ac:dyDescent="0.2">
      <c r="A14" s="101" t="s">
        <v>36</v>
      </c>
      <c r="B14" s="102">
        <f t="shared" si="0"/>
        <v>0</v>
      </c>
      <c r="C14" s="103">
        <f t="shared" si="1"/>
        <v>0</v>
      </c>
      <c r="D14" s="104">
        <f t="shared" si="1"/>
        <v>0</v>
      </c>
      <c r="E14" s="6"/>
      <c r="F14" s="10"/>
      <c r="G14" s="6"/>
      <c r="H14" s="8"/>
      <c r="I14" s="6"/>
      <c r="J14" s="8"/>
      <c r="K14" s="6"/>
      <c r="L14" s="8"/>
      <c r="M14" s="6"/>
      <c r="N14" s="8"/>
      <c r="O14" s="6"/>
      <c r="P14" s="8"/>
      <c r="Q14" s="6"/>
      <c r="R14" s="8"/>
      <c r="S14" s="6"/>
      <c r="T14" s="8"/>
      <c r="U14" s="6"/>
      <c r="V14" s="8"/>
      <c r="W14" s="6"/>
      <c r="X14" s="8"/>
      <c r="Y14" s="6"/>
      <c r="Z14" s="8"/>
      <c r="AA14" s="6"/>
      <c r="AB14" s="8"/>
      <c r="AC14" s="6"/>
      <c r="AD14" s="8"/>
      <c r="AE14" s="6"/>
      <c r="AF14" s="8"/>
      <c r="AG14" s="6"/>
      <c r="AH14" s="8"/>
      <c r="AI14" s="6"/>
      <c r="AJ14" s="8"/>
      <c r="AK14" s="6"/>
      <c r="AL14" s="8"/>
      <c r="AM14" s="6"/>
      <c r="AN14" s="8"/>
      <c r="AO14" s="105"/>
      <c r="AP14" s="8"/>
      <c r="AQ14" s="6"/>
      <c r="AR14" s="9"/>
      <c r="AS14" s="10"/>
      <c r="AT14" s="8"/>
      <c r="AU14" s="1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97"/>
      <c r="BH14" s="97"/>
      <c r="CA14" s="84" t="str">
        <f t="shared" si="2"/>
        <v/>
      </c>
      <c r="CG14" s="88" t="str">
        <f t="shared" si="3"/>
        <v/>
      </c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</row>
    <row r="15" spans="1:98" ht="24.6" customHeight="1" x14ac:dyDescent="0.2">
      <c r="A15" s="106" t="s">
        <v>37</v>
      </c>
      <c r="B15" s="107">
        <f t="shared" si="0"/>
        <v>0</v>
      </c>
      <c r="C15" s="108">
        <f t="shared" si="1"/>
        <v>0</v>
      </c>
      <c r="D15" s="109">
        <f t="shared" si="1"/>
        <v>0</v>
      </c>
      <c r="E15" s="16"/>
      <c r="F15" s="15"/>
      <c r="G15" s="16"/>
      <c r="H15" s="110"/>
      <c r="I15" s="16"/>
      <c r="J15" s="110"/>
      <c r="K15" s="16"/>
      <c r="L15" s="110"/>
      <c r="M15" s="16"/>
      <c r="N15" s="110"/>
      <c r="O15" s="16"/>
      <c r="P15" s="110"/>
      <c r="Q15" s="11"/>
      <c r="R15" s="12"/>
      <c r="S15" s="11"/>
      <c r="T15" s="12"/>
      <c r="U15" s="11"/>
      <c r="V15" s="12"/>
      <c r="W15" s="11"/>
      <c r="X15" s="12"/>
      <c r="Y15" s="11"/>
      <c r="Z15" s="12"/>
      <c r="AA15" s="11"/>
      <c r="AB15" s="12"/>
      <c r="AC15" s="11"/>
      <c r="AD15" s="12"/>
      <c r="AE15" s="11"/>
      <c r="AF15" s="12"/>
      <c r="AG15" s="11"/>
      <c r="AH15" s="12"/>
      <c r="AI15" s="11"/>
      <c r="AJ15" s="12"/>
      <c r="AK15" s="11"/>
      <c r="AL15" s="12"/>
      <c r="AM15" s="11"/>
      <c r="AN15" s="12"/>
      <c r="AO15" s="111"/>
      <c r="AP15" s="12"/>
      <c r="AQ15" s="11"/>
      <c r="AR15" s="14"/>
      <c r="AS15" s="17"/>
      <c r="AT15" s="12"/>
      <c r="AU15" s="1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97"/>
      <c r="BH15" s="97"/>
      <c r="CA15" s="84" t="str">
        <f t="shared" si="2"/>
        <v/>
      </c>
      <c r="CG15" s="88" t="str">
        <f t="shared" si="3"/>
        <v/>
      </c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</row>
    <row r="16" spans="1:98" ht="14.45" customHeight="1" x14ac:dyDescent="0.2">
      <c r="A16" s="112" t="s">
        <v>38</v>
      </c>
      <c r="B16" s="113">
        <f t="shared" si="0"/>
        <v>0</v>
      </c>
      <c r="C16" s="114">
        <f t="shared" si="1"/>
        <v>0</v>
      </c>
      <c r="D16" s="115">
        <f t="shared" si="1"/>
        <v>0</v>
      </c>
      <c r="E16" s="11"/>
      <c r="F16" s="17"/>
      <c r="G16" s="11"/>
      <c r="H16" s="12"/>
      <c r="I16" s="11"/>
      <c r="J16" s="12"/>
      <c r="K16" s="11"/>
      <c r="L16" s="12"/>
      <c r="M16" s="11"/>
      <c r="N16" s="12"/>
      <c r="O16" s="11"/>
      <c r="P16" s="12"/>
      <c r="Q16" s="11"/>
      <c r="R16" s="12"/>
      <c r="S16" s="11"/>
      <c r="T16" s="12"/>
      <c r="U16" s="11"/>
      <c r="V16" s="12"/>
      <c r="W16" s="11"/>
      <c r="X16" s="12"/>
      <c r="Y16" s="11"/>
      <c r="Z16" s="12"/>
      <c r="AA16" s="11"/>
      <c r="AB16" s="12"/>
      <c r="AC16" s="11"/>
      <c r="AD16" s="12"/>
      <c r="AE16" s="11"/>
      <c r="AF16" s="12"/>
      <c r="AG16" s="11"/>
      <c r="AH16" s="12"/>
      <c r="AI16" s="11"/>
      <c r="AJ16" s="12"/>
      <c r="AK16" s="11"/>
      <c r="AL16" s="12"/>
      <c r="AM16" s="11"/>
      <c r="AN16" s="12"/>
      <c r="AO16" s="111"/>
      <c r="AP16" s="12"/>
      <c r="AQ16" s="11"/>
      <c r="AR16" s="14"/>
      <c r="AS16" s="17"/>
      <c r="AT16" s="12"/>
      <c r="AU16" s="1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97"/>
      <c r="BH16" s="97"/>
      <c r="CA16" s="84" t="str">
        <f t="shared" si="2"/>
        <v/>
      </c>
      <c r="CG16" s="88" t="str">
        <f t="shared" si="3"/>
        <v/>
      </c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</row>
    <row r="17" spans="1:98" ht="14.45" customHeight="1" x14ac:dyDescent="0.2">
      <c r="A17" s="112" t="s">
        <v>39</v>
      </c>
      <c r="B17" s="116">
        <f t="shared" si="0"/>
        <v>0</v>
      </c>
      <c r="C17" s="114">
        <f t="shared" si="1"/>
        <v>0</v>
      </c>
      <c r="D17" s="115">
        <f t="shared" si="1"/>
        <v>0</v>
      </c>
      <c r="E17" s="34"/>
      <c r="F17" s="58"/>
      <c r="G17" s="34"/>
      <c r="H17" s="35"/>
      <c r="I17" s="34"/>
      <c r="J17" s="35"/>
      <c r="K17" s="34"/>
      <c r="L17" s="35"/>
      <c r="M17" s="34"/>
      <c r="N17" s="35"/>
      <c r="O17" s="34"/>
      <c r="P17" s="35"/>
      <c r="Q17" s="34"/>
      <c r="R17" s="35"/>
      <c r="S17" s="34"/>
      <c r="T17" s="35"/>
      <c r="U17" s="34"/>
      <c r="V17" s="35"/>
      <c r="W17" s="34"/>
      <c r="X17" s="35"/>
      <c r="Y17" s="34"/>
      <c r="Z17" s="35"/>
      <c r="AA17" s="34"/>
      <c r="AB17" s="35"/>
      <c r="AC17" s="34"/>
      <c r="AD17" s="35"/>
      <c r="AE17" s="34"/>
      <c r="AF17" s="35"/>
      <c r="AG17" s="34"/>
      <c r="AH17" s="35"/>
      <c r="AI17" s="34"/>
      <c r="AJ17" s="35"/>
      <c r="AK17" s="34"/>
      <c r="AL17" s="35"/>
      <c r="AM17" s="34"/>
      <c r="AN17" s="35"/>
      <c r="AO17" s="117"/>
      <c r="AP17" s="35"/>
      <c r="AQ17" s="34"/>
      <c r="AR17" s="41"/>
      <c r="AS17" s="17"/>
      <c r="AT17" s="35"/>
      <c r="AU17" s="1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97"/>
      <c r="BH17" s="97"/>
      <c r="CA17" s="84" t="str">
        <f t="shared" si="2"/>
        <v/>
      </c>
      <c r="CG17" s="88" t="str">
        <f t="shared" si="3"/>
        <v/>
      </c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</row>
    <row r="18" spans="1:98" ht="14.45" customHeight="1" x14ac:dyDescent="0.2">
      <c r="A18" s="106" t="s">
        <v>40</v>
      </c>
      <c r="B18" s="118">
        <f t="shared" si="0"/>
        <v>0</v>
      </c>
      <c r="C18" s="114">
        <f t="shared" si="1"/>
        <v>0</v>
      </c>
      <c r="D18" s="109">
        <f t="shared" si="1"/>
        <v>0</v>
      </c>
      <c r="E18" s="13"/>
      <c r="F18" s="17"/>
      <c r="G18" s="11"/>
      <c r="H18" s="12"/>
      <c r="I18" s="11"/>
      <c r="J18" s="12"/>
      <c r="K18" s="11"/>
      <c r="L18" s="12"/>
      <c r="M18" s="11"/>
      <c r="N18" s="12"/>
      <c r="O18" s="11"/>
      <c r="P18" s="12"/>
      <c r="Q18" s="11"/>
      <c r="R18" s="12"/>
      <c r="S18" s="11"/>
      <c r="T18" s="12"/>
      <c r="U18" s="11"/>
      <c r="V18" s="12"/>
      <c r="W18" s="11"/>
      <c r="X18" s="12"/>
      <c r="Y18" s="11"/>
      <c r="Z18" s="12"/>
      <c r="AA18" s="11"/>
      <c r="AB18" s="12"/>
      <c r="AC18" s="11"/>
      <c r="AD18" s="12"/>
      <c r="AE18" s="11"/>
      <c r="AF18" s="12"/>
      <c r="AG18" s="11"/>
      <c r="AH18" s="12"/>
      <c r="AI18" s="11"/>
      <c r="AJ18" s="12"/>
      <c r="AK18" s="11"/>
      <c r="AL18" s="12"/>
      <c r="AM18" s="11"/>
      <c r="AN18" s="12"/>
      <c r="AO18" s="111"/>
      <c r="AP18" s="12"/>
      <c r="AQ18" s="11"/>
      <c r="AR18" s="41"/>
      <c r="AS18" s="119"/>
      <c r="AT18" s="120"/>
      <c r="AU18" s="1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97"/>
      <c r="BH18" s="97"/>
      <c r="CA18" s="84" t="str">
        <f t="shared" si="2"/>
        <v/>
      </c>
      <c r="CG18" s="88" t="str">
        <f t="shared" si="3"/>
        <v/>
      </c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</row>
    <row r="19" spans="1:98" ht="14.45" customHeight="1" x14ac:dyDescent="0.2">
      <c r="A19" s="106" t="s">
        <v>41</v>
      </c>
      <c r="B19" s="118">
        <f t="shared" si="0"/>
        <v>0</v>
      </c>
      <c r="C19" s="121">
        <f t="shared" si="1"/>
        <v>0</v>
      </c>
      <c r="D19" s="122">
        <f t="shared" si="1"/>
        <v>0</v>
      </c>
      <c r="E19" s="123"/>
      <c r="F19" s="12"/>
      <c r="G19" s="11"/>
      <c r="H19" s="12"/>
      <c r="I19" s="11"/>
      <c r="J19" s="12"/>
      <c r="K19" s="11"/>
      <c r="L19" s="12"/>
      <c r="M19" s="11"/>
      <c r="N19" s="12"/>
      <c r="O19" s="11"/>
      <c r="P19" s="12"/>
      <c r="Q19" s="11"/>
      <c r="R19" s="12"/>
      <c r="S19" s="11"/>
      <c r="T19" s="12"/>
      <c r="U19" s="11"/>
      <c r="V19" s="12"/>
      <c r="W19" s="11"/>
      <c r="X19" s="12"/>
      <c r="Y19" s="11"/>
      <c r="Z19" s="12"/>
      <c r="AA19" s="11"/>
      <c r="AB19" s="12"/>
      <c r="AC19" s="11"/>
      <c r="AD19" s="12"/>
      <c r="AE19" s="11"/>
      <c r="AF19" s="12"/>
      <c r="AG19" s="11"/>
      <c r="AH19" s="12"/>
      <c r="AI19" s="11"/>
      <c r="AJ19" s="12"/>
      <c r="AK19" s="11"/>
      <c r="AL19" s="12"/>
      <c r="AM19" s="11"/>
      <c r="AN19" s="12"/>
      <c r="AO19" s="111"/>
      <c r="AP19" s="12"/>
      <c r="AQ19" s="11"/>
      <c r="AR19" s="14"/>
      <c r="AS19" s="17"/>
      <c r="AT19" s="120"/>
      <c r="AU19" s="1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97"/>
      <c r="BH19" s="97"/>
      <c r="CA19" s="84" t="str">
        <f t="shared" si="2"/>
        <v/>
      </c>
      <c r="CG19" s="88" t="str">
        <f t="shared" si="3"/>
        <v/>
      </c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</row>
    <row r="20" spans="1:98" ht="14.45" customHeight="1" x14ac:dyDescent="0.2">
      <c r="A20" s="106" t="s">
        <v>42</v>
      </c>
      <c r="B20" s="124">
        <f t="shared" si="0"/>
        <v>0</v>
      </c>
      <c r="C20" s="125">
        <f>SUM(O20+Q20+S20+U20+W20+Y20+AA20+AC20+AE20+AG20+AI20+AK20+AM20+AO20)</f>
        <v>0</v>
      </c>
      <c r="D20" s="126">
        <f>SUM(P20+R20+T20+V20+X20+Z20+AB20+AD20+AF20+AH20+AJ20+AL20+AN20+AP20)</f>
        <v>0</v>
      </c>
      <c r="E20" s="18"/>
      <c r="F20" s="61"/>
      <c r="G20" s="127"/>
      <c r="H20" s="128"/>
      <c r="I20" s="127"/>
      <c r="J20" s="128"/>
      <c r="K20" s="127"/>
      <c r="L20" s="128"/>
      <c r="M20" s="127"/>
      <c r="N20" s="128"/>
      <c r="O20" s="38"/>
      <c r="P20" s="22"/>
      <c r="Q20" s="38"/>
      <c r="R20" s="22"/>
      <c r="S20" s="38"/>
      <c r="T20" s="22"/>
      <c r="U20" s="38"/>
      <c r="V20" s="22"/>
      <c r="W20" s="38"/>
      <c r="X20" s="22"/>
      <c r="Y20" s="38"/>
      <c r="Z20" s="22"/>
      <c r="AA20" s="38"/>
      <c r="AB20" s="22"/>
      <c r="AC20" s="38"/>
      <c r="AD20" s="22"/>
      <c r="AE20" s="38"/>
      <c r="AF20" s="22"/>
      <c r="AG20" s="38"/>
      <c r="AH20" s="22"/>
      <c r="AI20" s="38"/>
      <c r="AJ20" s="22"/>
      <c r="AK20" s="38"/>
      <c r="AL20" s="22"/>
      <c r="AM20" s="38"/>
      <c r="AN20" s="22"/>
      <c r="AO20" s="129"/>
      <c r="AP20" s="22"/>
      <c r="AQ20" s="38"/>
      <c r="AR20" s="54"/>
      <c r="AS20" s="23"/>
      <c r="AT20" s="130"/>
      <c r="AU20" s="1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97"/>
      <c r="BH20" s="97"/>
      <c r="CA20" s="84" t="str">
        <f t="shared" si="2"/>
        <v/>
      </c>
      <c r="CG20" s="88" t="str">
        <f t="shared" si="3"/>
        <v/>
      </c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</row>
    <row r="21" spans="1:98" ht="14.45" customHeight="1" x14ac:dyDescent="0.2">
      <c r="A21" s="62" t="s">
        <v>43</v>
      </c>
      <c r="B21" s="124">
        <f t="shared" si="0"/>
        <v>0</v>
      </c>
      <c r="C21" s="131">
        <f>SUM(C22+C23+C24+C25)</f>
        <v>0</v>
      </c>
      <c r="D21" s="65">
        <f>SUM(D22+D23+D24+D25)</f>
        <v>0</v>
      </c>
      <c r="E21" s="63">
        <f>SUM(E22:E25)</f>
        <v>0</v>
      </c>
      <c r="F21" s="65">
        <f t="shared" ref="F21:AT21" si="4">SUM(F22:F25)</f>
        <v>0</v>
      </c>
      <c r="G21" s="63">
        <f t="shared" si="4"/>
        <v>0</v>
      </c>
      <c r="H21" s="69">
        <f t="shared" si="4"/>
        <v>0</v>
      </c>
      <c r="I21" s="63">
        <f t="shared" si="4"/>
        <v>0</v>
      </c>
      <c r="J21" s="69">
        <f t="shared" si="4"/>
        <v>0</v>
      </c>
      <c r="K21" s="63">
        <f t="shared" si="4"/>
        <v>0</v>
      </c>
      <c r="L21" s="69">
        <f t="shared" si="4"/>
        <v>0</v>
      </c>
      <c r="M21" s="63">
        <f t="shared" si="4"/>
        <v>0</v>
      </c>
      <c r="N21" s="69">
        <f t="shared" si="4"/>
        <v>0</v>
      </c>
      <c r="O21" s="63">
        <f t="shared" si="4"/>
        <v>0</v>
      </c>
      <c r="P21" s="69">
        <f t="shared" si="4"/>
        <v>0</v>
      </c>
      <c r="Q21" s="63">
        <f t="shared" si="4"/>
        <v>0</v>
      </c>
      <c r="R21" s="69">
        <f t="shared" si="4"/>
        <v>0</v>
      </c>
      <c r="S21" s="63">
        <f t="shared" si="4"/>
        <v>0</v>
      </c>
      <c r="T21" s="69">
        <f t="shared" si="4"/>
        <v>0</v>
      </c>
      <c r="U21" s="63">
        <f t="shared" si="4"/>
        <v>0</v>
      </c>
      <c r="V21" s="69">
        <f t="shared" si="4"/>
        <v>0</v>
      </c>
      <c r="W21" s="63">
        <f t="shared" si="4"/>
        <v>0</v>
      </c>
      <c r="X21" s="69">
        <f t="shared" si="4"/>
        <v>0</v>
      </c>
      <c r="Y21" s="63">
        <f t="shared" si="4"/>
        <v>0</v>
      </c>
      <c r="Z21" s="69">
        <f t="shared" si="4"/>
        <v>0</v>
      </c>
      <c r="AA21" s="63">
        <f>SUM(AA22:AA25)</f>
        <v>0</v>
      </c>
      <c r="AB21" s="69">
        <f t="shared" si="4"/>
        <v>0</v>
      </c>
      <c r="AC21" s="63">
        <f t="shared" si="4"/>
        <v>0</v>
      </c>
      <c r="AD21" s="69">
        <f t="shared" si="4"/>
        <v>0</v>
      </c>
      <c r="AE21" s="63">
        <f t="shared" si="4"/>
        <v>0</v>
      </c>
      <c r="AF21" s="69">
        <f t="shared" si="4"/>
        <v>0</v>
      </c>
      <c r="AG21" s="63">
        <f t="shared" si="4"/>
        <v>0</v>
      </c>
      <c r="AH21" s="69">
        <f t="shared" si="4"/>
        <v>0</v>
      </c>
      <c r="AI21" s="63">
        <f t="shared" si="4"/>
        <v>0</v>
      </c>
      <c r="AJ21" s="69">
        <f t="shared" si="4"/>
        <v>0</v>
      </c>
      <c r="AK21" s="63">
        <f t="shared" si="4"/>
        <v>0</v>
      </c>
      <c r="AL21" s="69">
        <f t="shared" si="4"/>
        <v>0</v>
      </c>
      <c r="AM21" s="63">
        <f t="shared" si="4"/>
        <v>0</v>
      </c>
      <c r="AN21" s="69">
        <f t="shared" si="4"/>
        <v>0</v>
      </c>
      <c r="AO21" s="68">
        <f t="shared" si="4"/>
        <v>0</v>
      </c>
      <c r="AP21" s="69">
        <f t="shared" si="4"/>
        <v>0</v>
      </c>
      <c r="AQ21" s="63">
        <f t="shared" si="4"/>
        <v>0</v>
      </c>
      <c r="AR21" s="64">
        <f t="shared" si="4"/>
        <v>0</v>
      </c>
      <c r="AS21" s="65">
        <f t="shared" si="4"/>
        <v>0</v>
      </c>
      <c r="AT21" s="69">
        <f t="shared" si="4"/>
        <v>0</v>
      </c>
      <c r="AU21" s="96"/>
      <c r="AV21" s="96"/>
      <c r="AW21" s="96"/>
      <c r="AX21" s="96"/>
      <c r="AY21" s="96"/>
      <c r="AZ21" s="96"/>
      <c r="BA21" s="97"/>
      <c r="BB21" s="97"/>
      <c r="BC21" s="97"/>
      <c r="BD21" s="97"/>
      <c r="BE21" s="97"/>
      <c r="BF21" s="97"/>
      <c r="BG21" s="97"/>
      <c r="BH21" s="97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</row>
    <row r="22" spans="1:98" ht="14.45" customHeight="1" x14ac:dyDescent="0.2">
      <c r="A22" s="132" t="s">
        <v>44</v>
      </c>
      <c r="B22" s="118">
        <f t="shared" si="0"/>
        <v>0</v>
      </c>
      <c r="C22" s="114">
        <f t="shared" ref="C22:D27" si="5">SUM(E22+G22+I22+K22+M22+O22+Q22+S22+U22+W22+Y22+AA22+AC22+AE22+AG22+AI22+AK22+AM22+AO22)</f>
        <v>0</v>
      </c>
      <c r="D22" s="133">
        <f t="shared" si="5"/>
        <v>0</v>
      </c>
      <c r="E22" s="34"/>
      <c r="F22" s="58"/>
      <c r="G22" s="34"/>
      <c r="H22" s="35"/>
      <c r="I22" s="34"/>
      <c r="J22" s="35"/>
      <c r="K22" s="34"/>
      <c r="L22" s="35"/>
      <c r="M22" s="34"/>
      <c r="N22" s="35"/>
      <c r="O22" s="34"/>
      <c r="P22" s="35"/>
      <c r="Q22" s="34"/>
      <c r="R22" s="35"/>
      <c r="S22" s="34"/>
      <c r="T22" s="35"/>
      <c r="U22" s="34"/>
      <c r="V22" s="35"/>
      <c r="W22" s="34"/>
      <c r="X22" s="35"/>
      <c r="Y22" s="34"/>
      <c r="Z22" s="35"/>
      <c r="AA22" s="34"/>
      <c r="AB22" s="35"/>
      <c r="AC22" s="34"/>
      <c r="AD22" s="35"/>
      <c r="AE22" s="34"/>
      <c r="AF22" s="35"/>
      <c r="AG22" s="34"/>
      <c r="AH22" s="35"/>
      <c r="AI22" s="34"/>
      <c r="AJ22" s="35"/>
      <c r="AK22" s="34"/>
      <c r="AL22" s="35"/>
      <c r="AM22" s="34"/>
      <c r="AN22" s="35"/>
      <c r="AO22" s="117"/>
      <c r="AP22" s="35"/>
      <c r="AQ22" s="34"/>
      <c r="AR22" s="41"/>
      <c r="AS22" s="58"/>
      <c r="AT22" s="134"/>
      <c r="AU22" s="1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97"/>
      <c r="BH22" s="97"/>
      <c r="CA22" s="84" t="str">
        <f t="shared" ref="CA22:CA27" si="6">IF(B22&lt;&gt;(AQ22+ AR22 + AS22 + AT22),"* Total Egresos debe ser igual que Tipo de Estrategia más Otros. ","")</f>
        <v/>
      </c>
      <c r="CG22" s="88" t="str">
        <f t="shared" ref="CG22:CG27" si="7">IF(B22&lt;&gt;(AQ22+ AR22 + AS22 + AT22),1,"")</f>
        <v/>
      </c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</row>
    <row r="23" spans="1:98" ht="14.45" customHeight="1" x14ac:dyDescent="0.2">
      <c r="A23" s="106" t="s">
        <v>45</v>
      </c>
      <c r="B23" s="113">
        <f t="shared" si="0"/>
        <v>0</v>
      </c>
      <c r="C23" s="121">
        <f t="shared" si="5"/>
        <v>0</v>
      </c>
      <c r="D23" s="109">
        <f t="shared" si="5"/>
        <v>0</v>
      </c>
      <c r="E23" s="11"/>
      <c r="F23" s="17"/>
      <c r="G23" s="11"/>
      <c r="H23" s="12"/>
      <c r="I23" s="11"/>
      <c r="J23" s="12"/>
      <c r="K23" s="11"/>
      <c r="L23" s="12"/>
      <c r="M23" s="11"/>
      <c r="N23" s="12"/>
      <c r="O23" s="11"/>
      <c r="P23" s="12"/>
      <c r="Q23" s="11"/>
      <c r="R23" s="12"/>
      <c r="S23" s="11"/>
      <c r="T23" s="12"/>
      <c r="U23" s="11"/>
      <c r="V23" s="12"/>
      <c r="W23" s="11"/>
      <c r="X23" s="12"/>
      <c r="Y23" s="11"/>
      <c r="Z23" s="12"/>
      <c r="AA23" s="11"/>
      <c r="AB23" s="12"/>
      <c r="AC23" s="11"/>
      <c r="AD23" s="12"/>
      <c r="AE23" s="11"/>
      <c r="AF23" s="12"/>
      <c r="AG23" s="11"/>
      <c r="AH23" s="12"/>
      <c r="AI23" s="11"/>
      <c r="AJ23" s="12"/>
      <c r="AK23" s="11"/>
      <c r="AL23" s="12"/>
      <c r="AM23" s="11"/>
      <c r="AN23" s="12"/>
      <c r="AO23" s="111"/>
      <c r="AP23" s="12"/>
      <c r="AQ23" s="11"/>
      <c r="AR23" s="14"/>
      <c r="AS23" s="17"/>
      <c r="AT23" s="135"/>
      <c r="AU23" s="1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97"/>
      <c r="BH23" s="97"/>
      <c r="CA23" s="84" t="str">
        <f t="shared" si="6"/>
        <v/>
      </c>
      <c r="CG23" s="88" t="str">
        <f t="shared" si="7"/>
        <v/>
      </c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</row>
    <row r="24" spans="1:98" ht="14.45" customHeight="1" x14ac:dyDescent="0.2">
      <c r="A24" s="136" t="s">
        <v>46</v>
      </c>
      <c r="B24" s="116">
        <f t="shared" si="0"/>
        <v>0</v>
      </c>
      <c r="C24" s="137">
        <f t="shared" si="5"/>
        <v>0</v>
      </c>
      <c r="D24" s="122">
        <f t="shared" si="5"/>
        <v>0</v>
      </c>
      <c r="E24" s="123"/>
      <c r="F24" s="119"/>
      <c r="G24" s="123"/>
      <c r="H24" s="138"/>
      <c r="I24" s="123"/>
      <c r="J24" s="138"/>
      <c r="K24" s="123"/>
      <c r="L24" s="138"/>
      <c r="M24" s="123"/>
      <c r="N24" s="138"/>
      <c r="O24" s="123"/>
      <c r="P24" s="138"/>
      <c r="Q24" s="123"/>
      <c r="R24" s="138"/>
      <c r="S24" s="123"/>
      <c r="T24" s="138"/>
      <c r="U24" s="123"/>
      <c r="V24" s="138"/>
      <c r="W24" s="123"/>
      <c r="X24" s="138"/>
      <c r="Y24" s="123"/>
      <c r="Z24" s="138"/>
      <c r="AA24" s="123"/>
      <c r="AB24" s="138"/>
      <c r="AC24" s="123"/>
      <c r="AD24" s="138"/>
      <c r="AE24" s="123"/>
      <c r="AF24" s="138"/>
      <c r="AG24" s="123"/>
      <c r="AH24" s="138"/>
      <c r="AI24" s="123"/>
      <c r="AJ24" s="138"/>
      <c r="AK24" s="123"/>
      <c r="AL24" s="138"/>
      <c r="AM24" s="123"/>
      <c r="AN24" s="138"/>
      <c r="AO24" s="139"/>
      <c r="AP24" s="138"/>
      <c r="AQ24" s="123"/>
      <c r="AR24" s="140"/>
      <c r="AS24" s="119"/>
      <c r="AT24" s="141"/>
      <c r="AU24" s="1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97"/>
      <c r="BH24" s="97"/>
      <c r="CA24" s="84" t="str">
        <f t="shared" si="6"/>
        <v/>
      </c>
      <c r="CG24" s="88" t="str">
        <f t="shared" si="7"/>
        <v/>
      </c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</row>
    <row r="25" spans="1:98" ht="14.45" customHeight="1" x14ac:dyDescent="0.2">
      <c r="A25" s="142" t="s">
        <v>47</v>
      </c>
      <c r="B25" s="113">
        <f t="shared" si="0"/>
        <v>0</v>
      </c>
      <c r="C25" s="121">
        <f t="shared" si="5"/>
        <v>0</v>
      </c>
      <c r="D25" s="109">
        <f t="shared" si="5"/>
        <v>0</v>
      </c>
      <c r="E25" s="11"/>
      <c r="F25" s="17"/>
      <c r="G25" s="11"/>
      <c r="H25" s="12"/>
      <c r="I25" s="11"/>
      <c r="J25" s="12"/>
      <c r="K25" s="11"/>
      <c r="L25" s="12"/>
      <c r="M25" s="11"/>
      <c r="N25" s="12"/>
      <c r="O25" s="11"/>
      <c r="P25" s="12"/>
      <c r="Q25" s="11"/>
      <c r="R25" s="12"/>
      <c r="S25" s="11"/>
      <c r="T25" s="12"/>
      <c r="U25" s="11"/>
      <c r="V25" s="12"/>
      <c r="W25" s="11"/>
      <c r="X25" s="12"/>
      <c r="Y25" s="11"/>
      <c r="Z25" s="12"/>
      <c r="AA25" s="11"/>
      <c r="AB25" s="12"/>
      <c r="AC25" s="11"/>
      <c r="AD25" s="12"/>
      <c r="AE25" s="11"/>
      <c r="AF25" s="12"/>
      <c r="AG25" s="11"/>
      <c r="AH25" s="12"/>
      <c r="AI25" s="11"/>
      <c r="AJ25" s="12"/>
      <c r="AK25" s="11"/>
      <c r="AL25" s="12"/>
      <c r="AM25" s="11"/>
      <c r="AN25" s="12"/>
      <c r="AO25" s="111"/>
      <c r="AP25" s="12"/>
      <c r="AQ25" s="11"/>
      <c r="AR25" s="14"/>
      <c r="AS25" s="17"/>
      <c r="AT25" s="135"/>
      <c r="AU25" s="1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97"/>
      <c r="BH25" s="97"/>
      <c r="CA25" s="84" t="str">
        <f t="shared" si="6"/>
        <v/>
      </c>
      <c r="CG25" s="88" t="str">
        <f t="shared" si="7"/>
        <v/>
      </c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</row>
    <row r="26" spans="1:98" ht="14.45" customHeight="1" x14ac:dyDescent="0.2">
      <c r="A26" s="143" t="s">
        <v>48</v>
      </c>
      <c r="B26" s="113">
        <f t="shared" si="0"/>
        <v>0</v>
      </c>
      <c r="C26" s="121">
        <f t="shared" si="5"/>
        <v>0</v>
      </c>
      <c r="D26" s="109">
        <f t="shared" si="5"/>
        <v>0</v>
      </c>
      <c r="E26" s="11"/>
      <c r="F26" s="17"/>
      <c r="G26" s="11"/>
      <c r="H26" s="12"/>
      <c r="I26" s="11"/>
      <c r="J26" s="12"/>
      <c r="K26" s="11"/>
      <c r="L26" s="12"/>
      <c r="M26" s="11"/>
      <c r="N26" s="12"/>
      <c r="O26" s="11"/>
      <c r="P26" s="12"/>
      <c r="Q26" s="11"/>
      <c r="R26" s="12"/>
      <c r="S26" s="11"/>
      <c r="T26" s="12"/>
      <c r="U26" s="11"/>
      <c r="V26" s="12"/>
      <c r="W26" s="11"/>
      <c r="X26" s="12"/>
      <c r="Y26" s="11"/>
      <c r="Z26" s="12"/>
      <c r="AA26" s="11"/>
      <c r="AB26" s="12"/>
      <c r="AC26" s="11"/>
      <c r="AD26" s="12"/>
      <c r="AE26" s="11"/>
      <c r="AF26" s="12"/>
      <c r="AG26" s="11"/>
      <c r="AH26" s="12"/>
      <c r="AI26" s="11"/>
      <c r="AJ26" s="12"/>
      <c r="AK26" s="11"/>
      <c r="AL26" s="12"/>
      <c r="AM26" s="11"/>
      <c r="AN26" s="12"/>
      <c r="AO26" s="111"/>
      <c r="AP26" s="12"/>
      <c r="AQ26" s="11"/>
      <c r="AR26" s="14"/>
      <c r="AS26" s="17"/>
      <c r="AT26" s="135"/>
      <c r="AU26" s="1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97"/>
      <c r="BH26" s="97"/>
      <c r="CA26" s="84" t="str">
        <f t="shared" si="6"/>
        <v/>
      </c>
      <c r="CG26" s="88" t="str">
        <f t="shared" si="7"/>
        <v/>
      </c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</row>
    <row r="27" spans="1:98" ht="14.45" customHeight="1" x14ac:dyDescent="0.2">
      <c r="A27" s="144" t="s">
        <v>49</v>
      </c>
      <c r="B27" s="124">
        <f t="shared" si="0"/>
        <v>0</v>
      </c>
      <c r="C27" s="131">
        <f t="shared" si="5"/>
        <v>0</v>
      </c>
      <c r="D27" s="145">
        <f t="shared" si="5"/>
        <v>0</v>
      </c>
      <c r="E27" s="38"/>
      <c r="F27" s="39"/>
      <c r="G27" s="38"/>
      <c r="H27" s="22"/>
      <c r="I27" s="38"/>
      <c r="J27" s="22"/>
      <c r="K27" s="38"/>
      <c r="L27" s="22"/>
      <c r="M27" s="38"/>
      <c r="N27" s="22"/>
      <c r="O27" s="38"/>
      <c r="P27" s="22"/>
      <c r="Q27" s="38"/>
      <c r="R27" s="22"/>
      <c r="S27" s="38"/>
      <c r="T27" s="22"/>
      <c r="U27" s="38"/>
      <c r="V27" s="22"/>
      <c r="W27" s="38"/>
      <c r="X27" s="22"/>
      <c r="Y27" s="38"/>
      <c r="Z27" s="22"/>
      <c r="AA27" s="38"/>
      <c r="AB27" s="22"/>
      <c r="AC27" s="38"/>
      <c r="AD27" s="22"/>
      <c r="AE27" s="38"/>
      <c r="AF27" s="22"/>
      <c r="AG27" s="38"/>
      <c r="AH27" s="22"/>
      <c r="AI27" s="38"/>
      <c r="AJ27" s="22"/>
      <c r="AK27" s="38"/>
      <c r="AL27" s="22"/>
      <c r="AM27" s="38"/>
      <c r="AN27" s="22"/>
      <c r="AO27" s="129"/>
      <c r="AP27" s="22"/>
      <c r="AQ27" s="38"/>
      <c r="AR27" s="54"/>
      <c r="AS27" s="39"/>
      <c r="AT27" s="22"/>
      <c r="AU27" s="1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97"/>
      <c r="BH27" s="97"/>
      <c r="CA27" s="84" t="str">
        <f t="shared" si="6"/>
        <v/>
      </c>
      <c r="CG27" s="88" t="str">
        <f t="shared" si="7"/>
        <v/>
      </c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</row>
    <row r="28" spans="1:98" ht="31.9" customHeight="1" x14ac:dyDescent="0.2">
      <c r="A28" s="146" t="s">
        <v>50</v>
      </c>
      <c r="B28" s="147"/>
      <c r="C28" s="148"/>
      <c r="D28" s="147"/>
      <c r="E28" s="147"/>
      <c r="F28" s="148"/>
      <c r="G28" s="148"/>
      <c r="H28" s="148"/>
      <c r="I28" s="148"/>
      <c r="J28" s="96"/>
      <c r="K28" s="96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</row>
    <row r="29" spans="1:98" ht="28.9" customHeight="1" x14ac:dyDescent="0.2">
      <c r="A29" s="438" t="s">
        <v>51</v>
      </c>
      <c r="B29" s="483" t="s">
        <v>52</v>
      </c>
      <c r="C29" s="484"/>
      <c r="D29" s="430" t="s">
        <v>1</v>
      </c>
      <c r="E29" s="151" t="s">
        <v>31</v>
      </c>
      <c r="F29" s="152" t="s">
        <v>53</v>
      </c>
      <c r="G29" s="152" t="s">
        <v>33</v>
      </c>
      <c r="H29" s="48" t="s">
        <v>20</v>
      </c>
      <c r="I29" s="431" t="s">
        <v>54</v>
      </c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</row>
    <row r="30" spans="1:98" ht="15.6" customHeight="1" x14ac:dyDescent="0.2">
      <c r="A30" s="505" t="s">
        <v>55</v>
      </c>
      <c r="B30" s="506"/>
      <c r="C30" s="507"/>
      <c r="D30" s="153">
        <f t="shared" ref="D30:D50" si="8">SUM(E30:H30)</f>
        <v>0</v>
      </c>
      <c r="E30" s="154"/>
      <c r="F30" s="155"/>
      <c r="G30" s="155"/>
      <c r="H30" s="156"/>
      <c r="I30" s="157"/>
      <c r="J30" s="1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</row>
    <row r="31" spans="1:98" ht="15.6" customHeight="1" x14ac:dyDescent="0.2">
      <c r="A31" s="487" t="s">
        <v>56</v>
      </c>
      <c r="B31" s="485" t="s">
        <v>57</v>
      </c>
      <c r="C31" s="486"/>
      <c r="D31" s="158">
        <f t="shared" si="8"/>
        <v>0</v>
      </c>
      <c r="E31" s="159"/>
      <c r="F31" s="160"/>
      <c r="G31" s="160"/>
      <c r="H31" s="161"/>
      <c r="I31" s="162"/>
      <c r="J31" s="24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CA31" s="84" t="str">
        <f>IF(D30&lt;&gt;B13,"* EL NÚMERO DE INGRESOS NO DEBE SER DISTINTO AL TOTAL DE INGRESOS DE LA SECCION A.1. ","")</f>
        <v/>
      </c>
      <c r="CG31" s="88" t="str">
        <f>IF(D30&lt;&gt;B13,1,"")</f>
        <v/>
      </c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</row>
    <row r="32" spans="1:98" ht="15.6" customHeight="1" x14ac:dyDescent="0.2">
      <c r="A32" s="488"/>
      <c r="B32" s="489" t="s">
        <v>58</v>
      </c>
      <c r="C32" s="490"/>
      <c r="D32" s="163">
        <f t="shared" si="8"/>
        <v>0</v>
      </c>
      <c r="E32" s="159"/>
      <c r="F32" s="160"/>
      <c r="G32" s="160"/>
      <c r="H32" s="161"/>
      <c r="I32" s="162"/>
      <c r="J32" s="24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</row>
    <row r="33" spans="1:98" ht="15.6" customHeight="1" x14ac:dyDescent="0.2">
      <c r="A33" s="488"/>
      <c r="B33" s="499" t="s">
        <v>59</v>
      </c>
      <c r="C33" s="500"/>
      <c r="D33" s="163">
        <f t="shared" si="8"/>
        <v>0</v>
      </c>
      <c r="E33" s="159"/>
      <c r="F33" s="160"/>
      <c r="G33" s="160"/>
      <c r="H33" s="161"/>
      <c r="I33" s="162"/>
      <c r="J33" s="24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</row>
    <row r="34" spans="1:98" ht="15.6" customHeight="1" x14ac:dyDescent="0.2">
      <c r="A34" s="488"/>
      <c r="B34" s="489" t="s">
        <v>60</v>
      </c>
      <c r="C34" s="490"/>
      <c r="D34" s="163">
        <f t="shared" si="8"/>
        <v>0</v>
      </c>
      <c r="E34" s="159"/>
      <c r="F34" s="160"/>
      <c r="G34" s="160"/>
      <c r="H34" s="161"/>
      <c r="I34" s="162"/>
      <c r="J34" s="24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</row>
    <row r="35" spans="1:98" ht="15.6" customHeight="1" x14ac:dyDescent="0.2">
      <c r="A35" s="488"/>
      <c r="B35" s="489" t="s">
        <v>61</v>
      </c>
      <c r="C35" s="490"/>
      <c r="D35" s="163">
        <f t="shared" si="8"/>
        <v>0</v>
      </c>
      <c r="E35" s="159"/>
      <c r="F35" s="160"/>
      <c r="G35" s="160"/>
      <c r="H35" s="161"/>
      <c r="I35" s="162"/>
      <c r="J35" s="24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</row>
    <row r="36" spans="1:98" ht="15.6" customHeight="1" x14ac:dyDescent="0.2">
      <c r="A36" s="488"/>
      <c r="B36" s="489" t="s">
        <v>62</v>
      </c>
      <c r="C36" s="490"/>
      <c r="D36" s="163">
        <f t="shared" si="8"/>
        <v>0</v>
      </c>
      <c r="E36" s="159"/>
      <c r="F36" s="160"/>
      <c r="G36" s="160"/>
      <c r="H36" s="161"/>
      <c r="I36" s="162"/>
      <c r="J36" s="2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</row>
    <row r="37" spans="1:98" ht="15.6" customHeight="1" x14ac:dyDescent="0.2">
      <c r="A37" s="488"/>
      <c r="B37" s="489" t="s">
        <v>63</v>
      </c>
      <c r="C37" s="490"/>
      <c r="D37" s="163">
        <f t="shared" si="8"/>
        <v>0</v>
      </c>
      <c r="E37" s="159"/>
      <c r="F37" s="160"/>
      <c r="G37" s="160"/>
      <c r="H37" s="161"/>
      <c r="I37" s="162"/>
      <c r="J37" s="2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</row>
    <row r="38" spans="1:98" ht="15.6" customHeight="1" x14ac:dyDescent="0.2">
      <c r="A38" s="488"/>
      <c r="B38" s="489" t="s">
        <v>64</v>
      </c>
      <c r="C38" s="490"/>
      <c r="D38" s="163">
        <f t="shared" si="8"/>
        <v>0</v>
      </c>
      <c r="E38" s="159"/>
      <c r="F38" s="160"/>
      <c r="G38" s="160"/>
      <c r="H38" s="161"/>
      <c r="I38" s="162"/>
      <c r="J38" s="2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</row>
    <row r="39" spans="1:98" ht="26.45" customHeight="1" x14ac:dyDescent="0.2">
      <c r="A39" s="488"/>
      <c r="B39" s="489" t="s">
        <v>65</v>
      </c>
      <c r="C39" s="490"/>
      <c r="D39" s="163">
        <f t="shared" si="8"/>
        <v>0</v>
      </c>
      <c r="E39" s="159"/>
      <c r="F39" s="160"/>
      <c r="G39" s="160"/>
      <c r="H39" s="161"/>
      <c r="I39" s="162"/>
      <c r="J39" s="2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</row>
    <row r="40" spans="1:98" ht="26.45" customHeight="1" x14ac:dyDescent="0.2">
      <c r="A40" s="488"/>
      <c r="B40" s="489" t="s">
        <v>66</v>
      </c>
      <c r="C40" s="490"/>
      <c r="D40" s="163">
        <f t="shared" si="8"/>
        <v>0</v>
      </c>
      <c r="E40" s="159"/>
      <c r="F40" s="160"/>
      <c r="G40" s="160"/>
      <c r="H40" s="161"/>
      <c r="I40" s="162"/>
      <c r="J40" s="2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</row>
    <row r="41" spans="1:98" ht="26.45" customHeight="1" x14ac:dyDescent="0.2">
      <c r="A41" s="488"/>
      <c r="B41" s="489" t="s">
        <v>67</v>
      </c>
      <c r="C41" s="490"/>
      <c r="D41" s="163">
        <f t="shared" si="8"/>
        <v>0</v>
      </c>
      <c r="E41" s="159"/>
      <c r="F41" s="160"/>
      <c r="G41" s="160"/>
      <c r="H41" s="161"/>
      <c r="I41" s="162"/>
      <c r="J41" s="2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</row>
    <row r="42" spans="1:98" ht="15.6" customHeight="1" x14ac:dyDescent="0.2">
      <c r="A42" s="488"/>
      <c r="B42" s="489" t="s">
        <v>68</v>
      </c>
      <c r="C42" s="490"/>
      <c r="D42" s="163">
        <f t="shared" si="8"/>
        <v>0</v>
      </c>
      <c r="E42" s="159"/>
      <c r="F42" s="160"/>
      <c r="G42" s="160"/>
      <c r="H42" s="161"/>
      <c r="I42" s="162"/>
      <c r="J42" s="2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</row>
    <row r="43" spans="1:98" ht="15.6" customHeight="1" x14ac:dyDescent="0.2">
      <c r="A43" s="493"/>
      <c r="B43" s="501" t="s">
        <v>4</v>
      </c>
      <c r="C43" s="502"/>
      <c r="D43" s="163">
        <f t="shared" si="8"/>
        <v>0</v>
      </c>
      <c r="E43" s="164"/>
      <c r="F43" s="165"/>
      <c r="G43" s="165"/>
      <c r="H43" s="166"/>
      <c r="I43" s="167"/>
      <c r="J43" s="2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</row>
    <row r="44" spans="1:98" ht="15.6" customHeight="1" x14ac:dyDescent="0.2">
      <c r="A44" s="487" t="s">
        <v>69</v>
      </c>
      <c r="B44" s="485" t="s">
        <v>70</v>
      </c>
      <c r="C44" s="486"/>
      <c r="D44" s="158">
        <f t="shared" si="8"/>
        <v>0</v>
      </c>
      <c r="E44" s="168"/>
      <c r="F44" s="169"/>
      <c r="G44" s="169"/>
      <c r="H44" s="170"/>
      <c r="I44" s="171"/>
      <c r="J44" s="2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</row>
    <row r="45" spans="1:98" ht="15.6" customHeight="1" x14ac:dyDescent="0.2">
      <c r="A45" s="488"/>
      <c r="B45" s="489" t="s">
        <v>71</v>
      </c>
      <c r="C45" s="490"/>
      <c r="D45" s="163">
        <f t="shared" si="8"/>
        <v>0</v>
      </c>
      <c r="E45" s="159"/>
      <c r="F45" s="160"/>
      <c r="G45" s="160"/>
      <c r="H45" s="161"/>
      <c r="I45" s="162"/>
      <c r="J45" s="2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</row>
    <row r="46" spans="1:98" ht="15.6" customHeight="1" x14ac:dyDescent="0.2">
      <c r="A46" s="488"/>
      <c r="B46" s="491" t="s">
        <v>4</v>
      </c>
      <c r="C46" s="492"/>
      <c r="D46" s="172">
        <f t="shared" si="8"/>
        <v>0</v>
      </c>
      <c r="E46" s="159"/>
      <c r="F46" s="160"/>
      <c r="G46" s="160"/>
      <c r="H46" s="161"/>
      <c r="I46" s="162"/>
      <c r="J46" s="2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</row>
    <row r="47" spans="1:98" ht="15.6" customHeight="1" x14ac:dyDescent="0.2">
      <c r="A47" s="487" t="s">
        <v>72</v>
      </c>
      <c r="B47" s="485" t="s">
        <v>70</v>
      </c>
      <c r="C47" s="486"/>
      <c r="D47" s="158">
        <f t="shared" si="8"/>
        <v>0</v>
      </c>
      <c r="E47" s="168"/>
      <c r="F47" s="169"/>
      <c r="G47" s="169"/>
      <c r="H47" s="170"/>
      <c r="I47" s="171"/>
      <c r="J47" s="2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</row>
    <row r="48" spans="1:98" ht="15.6" customHeight="1" x14ac:dyDescent="0.2">
      <c r="A48" s="488"/>
      <c r="B48" s="489" t="s">
        <v>71</v>
      </c>
      <c r="C48" s="490"/>
      <c r="D48" s="163">
        <f t="shared" si="8"/>
        <v>0</v>
      </c>
      <c r="E48" s="159"/>
      <c r="F48" s="160"/>
      <c r="G48" s="160"/>
      <c r="H48" s="161"/>
      <c r="I48" s="162"/>
      <c r="J48" s="2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</row>
    <row r="49" spans="1:98" ht="15.6" customHeight="1" x14ac:dyDescent="0.2">
      <c r="A49" s="493"/>
      <c r="B49" s="501" t="s">
        <v>4</v>
      </c>
      <c r="C49" s="502"/>
      <c r="D49" s="172">
        <f t="shared" si="8"/>
        <v>0</v>
      </c>
      <c r="E49" s="173"/>
      <c r="F49" s="174"/>
      <c r="G49" s="174"/>
      <c r="H49" s="175"/>
      <c r="I49" s="176"/>
      <c r="J49" s="2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</row>
    <row r="50" spans="1:98" ht="15.6" customHeight="1" x14ac:dyDescent="0.2">
      <c r="A50" s="435" t="s">
        <v>73</v>
      </c>
      <c r="B50" s="503" t="s">
        <v>74</v>
      </c>
      <c r="C50" s="504"/>
      <c r="D50" s="177">
        <f t="shared" si="8"/>
        <v>0</v>
      </c>
      <c r="E50" s="178"/>
      <c r="F50" s="179"/>
      <c r="G50" s="179"/>
      <c r="H50" s="180"/>
      <c r="I50" s="181"/>
      <c r="J50" s="2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</row>
    <row r="51" spans="1:98" ht="31.9" customHeight="1" x14ac:dyDescent="0.2">
      <c r="A51" s="182" t="s">
        <v>75</v>
      </c>
      <c r="B51" s="183"/>
      <c r="C51" s="183"/>
      <c r="D51" s="183"/>
      <c r="E51" s="183"/>
      <c r="F51" s="183"/>
      <c r="G51" s="183"/>
      <c r="H51" s="184"/>
      <c r="I51" s="184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</row>
    <row r="52" spans="1:98" x14ac:dyDescent="0.2">
      <c r="A52" s="487" t="s">
        <v>76</v>
      </c>
      <c r="B52" s="495" t="s">
        <v>77</v>
      </c>
      <c r="C52" s="496"/>
      <c r="D52" s="496"/>
      <c r="E52" s="514" t="s">
        <v>78</v>
      </c>
      <c r="F52" s="515"/>
      <c r="G52" s="515"/>
      <c r="H52" s="515"/>
      <c r="I52" s="515"/>
      <c r="J52" s="515"/>
      <c r="K52" s="515"/>
      <c r="L52" s="515"/>
      <c r="M52" s="515"/>
      <c r="N52" s="515"/>
      <c r="O52" s="515"/>
      <c r="P52" s="515"/>
      <c r="Q52" s="515"/>
      <c r="R52" s="515"/>
      <c r="S52" s="515"/>
      <c r="T52" s="515"/>
      <c r="U52" s="515"/>
      <c r="V52" s="515"/>
      <c r="W52" s="515"/>
      <c r="X52" s="515"/>
      <c r="Y52" s="515"/>
      <c r="Z52" s="515"/>
      <c r="AA52" s="515"/>
      <c r="AB52" s="515"/>
      <c r="AC52" s="515"/>
      <c r="AD52" s="515"/>
      <c r="AE52" s="515"/>
      <c r="AF52" s="515"/>
      <c r="AG52" s="515"/>
      <c r="AH52" s="515"/>
      <c r="AI52" s="515"/>
      <c r="AJ52" s="515"/>
      <c r="AK52" s="515"/>
      <c r="AL52" s="515"/>
      <c r="AM52" s="515"/>
      <c r="AN52" s="515"/>
      <c r="AO52" s="515"/>
      <c r="AP52" s="516"/>
      <c r="AQ52" s="471" t="s">
        <v>79</v>
      </c>
      <c r="AR52" s="480" t="s">
        <v>19</v>
      </c>
      <c r="AS52" s="481"/>
      <c r="AT52" s="482"/>
      <c r="AU52" s="476" t="s">
        <v>20</v>
      </c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7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</row>
    <row r="53" spans="1:98" x14ac:dyDescent="0.2">
      <c r="A53" s="488"/>
      <c r="B53" s="497"/>
      <c r="C53" s="498"/>
      <c r="D53" s="498"/>
      <c r="E53" s="483" t="s">
        <v>21</v>
      </c>
      <c r="F53" s="484"/>
      <c r="G53" s="483" t="s">
        <v>22</v>
      </c>
      <c r="H53" s="484"/>
      <c r="I53" s="483" t="s">
        <v>23</v>
      </c>
      <c r="J53" s="484"/>
      <c r="K53" s="483" t="s">
        <v>24</v>
      </c>
      <c r="L53" s="484"/>
      <c r="M53" s="483" t="s">
        <v>25</v>
      </c>
      <c r="N53" s="484"/>
      <c r="O53" s="483" t="s">
        <v>26</v>
      </c>
      <c r="P53" s="484"/>
      <c r="Q53" s="483" t="s">
        <v>27</v>
      </c>
      <c r="R53" s="484"/>
      <c r="S53" s="483" t="s">
        <v>28</v>
      </c>
      <c r="T53" s="484"/>
      <c r="U53" s="483" t="s">
        <v>29</v>
      </c>
      <c r="V53" s="484"/>
      <c r="W53" s="483" t="s">
        <v>5</v>
      </c>
      <c r="X53" s="484"/>
      <c r="Y53" s="483" t="s">
        <v>6</v>
      </c>
      <c r="Z53" s="484"/>
      <c r="AA53" s="483" t="s">
        <v>30</v>
      </c>
      <c r="AB53" s="518"/>
      <c r="AC53" s="483" t="s">
        <v>7</v>
      </c>
      <c r="AD53" s="484"/>
      <c r="AE53" s="483" t="s">
        <v>8</v>
      </c>
      <c r="AF53" s="484"/>
      <c r="AG53" s="483" t="s">
        <v>9</v>
      </c>
      <c r="AH53" s="484"/>
      <c r="AI53" s="483" t="s">
        <v>10</v>
      </c>
      <c r="AJ53" s="484"/>
      <c r="AK53" s="483" t="s">
        <v>11</v>
      </c>
      <c r="AL53" s="484"/>
      <c r="AM53" s="483" t="s">
        <v>12</v>
      </c>
      <c r="AN53" s="484"/>
      <c r="AO53" s="481" t="s">
        <v>13</v>
      </c>
      <c r="AP53" s="482"/>
      <c r="AQ53" s="472"/>
      <c r="AR53" s="508" t="s">
        <v>31</v>
      </c>
      <c r="AS53" s="510" t="s">
        <v>32</v>
      </c>
      <c r="AT53" s="519" t="s">
        <v>33</v>
      </c>
      <c r="AU53" s="479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7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</row>
    <row r="54" spans="1:98" ht="29.25" customHeight="1" x14ac:dyDescent="0.2">
      <c r="A54" s="494"/>
      <c r="B54" s="185" t="s">
        <v>34</v>
      </c>
      <c r="C54" s="186" t="s">
        <v>2</v>
      </c>
      <c r="D54" s="187" t="s">
        <v>3</v>
      </c>
      <c r="E54" s="433" t="s">
        <v>2</v>
      </c>
      <c r="F54" s="40" t="s">
        <v>3</v>
      </c>
      <c r="G54" s="433" t="s">
        <v>2</v>
      </c>
      <c r="H54" s="40" t="s">
        <v>3</v>
      </c>
      <c r="I54" s="433" t="s">
        <v>2</v>
      </c>
      <c r="J54" s="40" t="s">
        <v>3</v>
      </c>
      <c r="K54" s="433" t="s">
        <v>2</v>
      </c>
      <c r="L54" s="40" t="s">
        <v>3</v>
      </c>
      <c r="M54" s="70" t="s">
        <v>2</v>
      </c>
      <c r="N54" s="434" t="s">
        <v>3</v>
      </c>
      <c r="O54" s="433" t="s">
        <v>2</v>
      </c>
      <c r="P54" s="40" t="s">
        <v>3</v>
      </c>
      <c r="Q54" s="70" t="s">
        <v>2</v>
      </c>
      <c r="R54" s="434" t="s">
        <v>3</v>
      </c>
      <c r="S54" s="70" t="s">
        <v>2</v>
      </c>
      <c r="T54" s="434" t="s">
        <v>3</v>
      </c>
      <c r="U54" s="433" t="s">
        <v>2</v>
      </c>
      <c r="V54" s="434" t="s">
        <v>3</v>
      </c>
      <c r="W54" s="433" t="s">
        <v>2</v>
      </c>
      <c r="X54" s="40" t="s">
        <v>3</v>
      </c>
      <c r="Y54" s="70" t="s">
        <v>2</v>
      </c>
      <c r="Z54" s="434" t="s">
        <v>3</v>
      </c>
      <c r="AA54" s="433" t="s">
        <v>2</v>
      </c>
      <c r="AB54" s="72" t="s">
        <v>3</v>
      </c>
      <c r="AC54" s="433" t="s">
        <v>2</v>
      </c>
      <c r="AD54" s="40" t="s">
        <v>3</v>
      </c>
      <c r="AE54" s="433" t="s">
        <v>2</v>
      </c>
      <c r="AF54" s="40" t="s">
        <v>3</v>
      </c>
      <c r="AG54" s="433" t="s">
        <v>2</v>
      </c>
      <c r="AH54" s="40" t="s">
        <v>3</v>
      </c>
      <c r="AI54" s="70" t="s">
        <v>2</v>
      </c>
      <c r="AJ54" s="434" t="s">
        <v>3</v>
      </c>
      <c r="AK54" s="433" t="s">
        <v>2</v>
      </c>
      <c r="AL54" s="40" t="s">
        <v>3</v>
      </c>
      <c r="AM54" s="70" t="s">
        <v>2</v>
      </c>
      <c r="AN54" s="434" t="s">
        <v>3</v>
      </c>
      <c r="AO54" s="46" t="s">
        <v>2</v>
      </c>
      <c r="AP54" s="434" t="s">
        <v>3</v>
      </c>
      <c r="AQ54" s="473"/>
      <c r="AR54" s="509"/>
      <c r="AS54" s="511"/>
      <c r="AT54" s="520"/>
      <c r="AU54" s="517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7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</row>
    <row r="55" spans="1:98" ht="15" customHeight="1" x14ac:dyDescent="0.2">
      <c r="A55" s="143" t="s">
        <v>80</v>
      </c>
      <c r="B55" s="188">
        <f>SUM(C55+D55)</f>
        <v>0</v>
      </c>
      <c r="C55" s="189">
        <f t="shared" ref="C55:D59" si="9">SUM(E55+G55+I55+K55+M55+O55+Q55+S55+U55+W55+Y55+AA55+AC55+AE55+AG55+AI55+AK55+AM55+AO55)</f>
        <v>0</v>
      </c>
      <c r="D55" s="190">
        <f t="shared" si="9"/>
        <v>0</v>
      </c>
      <c r="E55" s="6"/>
      <c r="F55" s="10"/>
      <c r="G55" s="6"/>
      <c r="H55" s="8"/>
      <c r="I55" s="6"/>
      <c r="J55" s="8"/>
      <c r="K55" s="6"/>
      <c r="L55" s="8"/>
      <c r="M55" s="6"/>
      <c r="N55" s="8"/>
      <c r="O55" s="6"/>
      <c r="P55" s="8"/>
      <c r="Q55" s="6"/>
      <c r="R55" s="8"/>
      <c r="S55" s="6"/>
      <c r="T55" s="8"/>
      <c r="U55" s="6"/>
      <c r="V55" s="8"/>
      <c r="W55" s="6"/>
      <c r="X55" s="8"/>
      <c r="Y55" s="105"/>
      <c r="Z55" s="8"/>
      <c r="AA55" s="105"/>
      <c r="AB55" s="56"/>
      <c r="AC55" s="105"/>
      <c r="AD55" s="8"/>
      <c r="AE55" s="105"/>
      <c r="AF55" s="8"/>
      <c r="AG55" s="105"/>
      <c r="AH55" s="8"/>
      <c r="AI55" s="105"/>
      <c r="AJ55" s="8"/>
      <c r="AK55" s="105"/>
      <c r="AL55" s="8"/>
      <c r="AM55" s="105"/>
      <c r="AN55" s="8"/>
      <c r="AO55" s="191"/>
      <c r="AP55" s="56"/>
      <c r="AQ55" s="192"/>
      <c r="AR55" s="193"/>
      <c r="AS55" s="194"/>
      <c r="AT55" s="195"/>
      <c r="AU55" s="196"/>
      <c r="AV55" s="1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97"/>
      <c r="BI55" s="97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</row>
    <row r="56" spans="1:98" ht="15" customHeight="1" x14ac:dyDescent="0.2">
      <c r="A56" s="143" t="s">
        <v>81</v>
      </c>
      <c r="B56" s="197">
        <f>SUM(C56+D56)</f>
        <v>0</v>
      </c>
      <c r="C56" s="198">
        <f t="shared" si="9"/>
        <v>0</v>
      </c>
      <c r="D56" s="199">
        <f t="shared" si="9"/>
        <v>0</v>
      </c>
      <c r="E56" s="11"/>
      <c r="F56" s="17"/>
      <c r="G56" s="11"/>
      <c r="H56" s="12"/>
      <c r="I56" s="11"/>
      <c r="J56" s="12"/>
      <c r="K56" s="11"/>
      <c r="L56" s="12"/>
      <c r="M56" s="11"/>
      <c r="N56" s="12"/>
      <c r="O56" s="11"/>
      <c r="P56" s="12"/>
      <c r="Q56" s="11"/>
      <c r="R56" s="12"/>
      <c r="S56" s="11"/>
      <c r="T56" s="12"/>
      <c r="U56" s="11"/>
      <c r="V56" s="12"/>
      <c r="W56" s="11"/>
      <c r="X56" s="12"/>
      <c r="Y56" s="111"/>
      <c r="Z56" s="12"/>
      <c r="AA56" s="111"/>
      <c r="AB56" s="43"/>
      <c r="AC56" s="111"/>
      <c r="AD56" s="12"/>
      <c r="AE56" s="111"/>
      <c r="AF56" s="12"/>
      <c r="AG56" s="111"/>
      <c r="AH56" s="12"/>
      <c r="AI56" s="111"/>
      <c r="AJ56" s="12"/>
      <c r="AK56" s="111"/>
      <c r="AL56" s="12"/>
      <c r="AM56" s="111"/>
      <c r="AN56" s="12"/>
      <c r="AO56" s="200"/>
      <c r="AP56" s="43"/>
      <c r="AQ56" s="196"/>
      <c r="AR56" s="193"/>
      <c r="AS56" s="194"/>
      <c r="AT56" s="195"/>
      <c r="AU56" s="196"/>
      <c r="AV56" s="1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97"/>
      <c r="BI56" s="97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</row>
    <row r="57" spans="1:98" ht="15" customHeight="1" x14ac:dyDescent="0.2">
      <c r="A57" s="143" t="s">
        <v>82</v>
      </c>
      <c r="B57" s="197">
        <f>SUM(C57+D57)</f>
        <v>0</v>
      </c>
      <c r="C57" s="198">
        <f t="shared" si="9"/>
        <v>0</v>
      </c>
      <c r="D57" s="199">
        <f t="shared" si="9"/>
        <v>0</v>
      </c>
      <c r="E57" s="11"/>
      <c r="F57" s="17"/>
      <c r="G57" s="11"/>
      <c r="H57" s="12"/>
      <c r="I57" s="11"/>
      <c r="J57" s="12"/>
      <c r="K57" s="11"/>
      <c r="L57" s="12"/>
      <c r="M57" s="11"/>
      <c r="N57" s="12"/>
      <c r="O57" s="11"/>
      <c r="P57" s="12"/>
      <c r="Q57" s="11"/>
      <c r="R57" s="12"/>
      <c r="S57" s="11"/>
      <c r="T57" s="12"/>
      <c r="U57" s="11"/>
      <c r="V57" s="12"/>
      <c r="W57" s="11"/>
      <c r="X57" s="12"/>
      <c r="Y57" s="111"/>
      <c r="Z57" s="12"/>
      <c r="AA57" s="111"/>
      <c r="AB57" s="43"/>
      <c r="AC57" s="111"/>
      <c r="AD57" s="12"/>
      <c r="AE57" s="111"/>
      <c r="AF57" s="12"/>
      <c r="AG57" s="111"/>
      <c r="AH57" s="12"/>
      <c r="AI57" s="111"/>
      <c r="AJ57" s="12"/>
      <c r="AK57" s="111"/>
      <c r="AL57" s="12"/>
      <c r="AM57" s="111"/>
      <c r="AN57" s="12"/>
      <c r="AO57" s="200"/>
      <c r="AP57" s="43"/>
      <c r="AQ57" s="196"/>
      <c r="AR57" s="193"/>
      <c r="AS57" s="194"/>
      <c r="AT57" s="195"/>
      <c r="AU57" s="196"/>
      <c r="AV57" s="1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97"/>
      <c r="BI57" s="97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</row>
    <row r="58" spans="1:98" ht="15" customHeight="1" x14ac:dyDescent="0.2">
      <c r="A58" s="143" t="s">
        <v>83</v>
      </c>
      <c r="B58" s="197">
        <f>SUM(C58+D58)</f>
        <v>0</v>
      </c>
      <c r="C58" s="198">
        <f t="shared" si="9"/>
        <v>0</v>
      </c>
      <c r="D58" s="199">
        <f t="shared" si="9"/>
        <v>0</v>
      </c>
      <c r="E58" s="11"/>
      <c r="F58" s="17"/>
      <c r="G58" s="11"/>
      <c r="H58" s="12"/>
      <c r="I58" s="11"/>
      <c r="J58" s="12"/>
      <c r="K58" s="11"/>
      <c r="L58" s="12"/>
      <c r="M58" s="11"/>
      <c r="N58" s="12"/>
      <c r="O58" s="11"/>
      <c r="P58" s="12"/>
      <c r="Q58" s="11"/>
      <c r="R58" s="12"/>
      <c r="S58" s="11"/>
      <c r="T58" s="12"/>
      <c r="U58" s="11"/>
      <c r="V58" s="12"/>
      <c r="W58" s="11"/>
      <c r="X58" s="12"/>
      <c r="Y58" s="111"/>
      <c r="Z58" s="12"/>
      <c r="AA58" s="111"/>
      <c r="AB58" s="43"/>
      <c r="AC58" s="111"/>
      <c r="AD58" s="12"/>
      <c r="AE58" s="111"/>
      <c r="AF58" s="12"/>
      <c r="AG58" s="111"/>
      <c r="AH58" s="12"/>
      <c r="AI58" s="111"/>
      <c r="AJ58" s="12"/>
      <c r="AK58" s="111"/>
      <c r="AL58" s="12"/>
      <c r="AM58" s="111"/>
      <c r="AN58" s="12"/>
      <c r="AO58" s="200"/>
      <c r="AP58" s="43"/>
      <c r="AQ58" s="196"/>
      <c r="AR58" s="193"/>
      <c r="AS58" s="194"/>
      <c r="AT58" s="195"/>
      <c r="AU58" s="196"/>
      <c r="AV58" s="1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97"/>
      <c r="BI58" s="97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</row>
    <row r="59" spans="1:98" ht="15" customHeight="1" x14ac:dyDescent="0.2">
      <c r="A59" s="201" t="s">
        <v>84</v>
      </c>
      <c r="B59" s="202">
        <f>SUM(C59+D59)</f>
        <v>0</v>
      </c>
      <c r="C59" s="203">
        <f t="shared" si="9"/>
        <v>0</v>
      </c>
      <c r="D59" s="204">
        <f t="shared" si="9"/>
        <v>0</v>
      </c>
      <c r="E59" s="30"/>
      <c r="F59" s="23"/>
      <c r="G59" s="30"/>
      <c r="H59" s="205"/>
      <c r="I59" s="30"/>
      <c r="J59" s="205"/>
      <c r="K59" s="30"/>
      <c r="L59" s="205"/>
      <c r="M59" s="30"/>
      <c r="N59" s="205"/>
      <c r="O59" s="30"/>
      <c r="P59" s="205"/>
      <c r="Q59" s="30"/>
      <c r="R59" s="205"/>
      <c r="S59" s="30"/>
      <c r="T59" s="205"/>
      <c r="U59" s="30"/>
      <c r="V59" s="205"/>
      <c r="W59" s="30"/>
      <c r="X59" s="205"/>
      <c r="Y59" s="206"/>
      <c r="Z59" s="205"/>
      <c r="AA59" s="206"/>
      <c r="AB59" s="60"/>
      <c r="AC59" s="206"/>
      <c r="AD59" s="205"/>
      <c r="AE59" s="206"/>
      <c r="AF59" s="205"/>
      <c r="AG59" s="206"/>
      <c r="AH59" s="205"/>
      <c r="AI59" s="206"/>
      <c r="AJ59" s="205"/>
      <c r="AK59" s="206"/>
      <c r="AL59" s="205"/>
      <c r="AM59" s="206"/>
      <c r="AN59" s="205"/>
      <c r="AO59" s="207"/>
      <c r="AP59" s="60"/>
      <c r="AQ59" s="208"/>
      <c r="AR59" s="209"/>
      <c r="AS59" s="210"/>
      <c r="AT59" s="211"/>
      <c r="AU59" s="208"/>
      <c r="AV59" s="1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97"/>
      <c r="BI59" s="97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</row>
    <row r="60" spans="1:98" ht="15" customHeight="1" x14ac:dyDescent="0.2">
      <c r="A60" s="212" t="s">
        <v>1</v>
      </c>
      <c r="B60" s="213">
        <f t="shared" ref="B60:AU60" si="10">SUM(B55:B59)</f>
        <v>0</v>
      </c>
      <c r="C60" s="214">
        <f t="shared" si="10"/>
        <v>0</v>
      </c>
      <c r="D60" s="215">
        <f t="shared" si="10"/>
        <v>0</v>
      </c>
      <c r="E60" s="216">
        <f t="shared" si="10"/>
        <v>0</v>
      </c>
      <c r="F60" s="126">
        <f t="shared" si="10"/>
        <v>0</v>
      </c>
      <c r="G60" s="216">
        <f t="shared" si="10"/>
        <v>0</v>
      </c>
      <c r="H60" s="217">
        <f t="shared" si="10"/>
        <v>0</v>
      </c>
      <c r="I60" s="216">
        <f t="shared" si="10"/>
        <v>0</v>
      </c>
      <c r="J60" s="217">
        <f t="shared" si="10"/>
        <v>0</v>
      </c>
      <c r="K60" s="216">
        <f t="shared" si="10"/>
        <v>0</v>
      </c>
      <c r="L60" s="217">
        <f t="shared" si="10"/>
        <v>0</v>
      </c>
      <c r="M60" s="216">
        <f t="shared" si="10"/>
        <v>0</v>
      </c>
      <c r="N60" s="217">
        <f t="shared" si="10"/>
        <v>0</v>
      </c>
      <c r="O60" s="216">
        <f t="shared" si="10"/>
        <v>0</v>
      </c>
      <c r="P60" s="217">
        <f t="shared" si="10"/>
        <v>0</v>
      </c>
      <c r="Q60" s="216">
        <f t="shared" si="10"/>
        <v>0</v>
      </c>
      <c r="R60" s="217">
        <f t="shared" si="10"/>
        <v>0</v>
      </c>
      <c r="S60" s="216">
        <f t="shared" si="10"/>
        <v>0</v>
      </c>
      <c r="T60" s="217">
        <f t="shared" si="10"/>
        <v>0</v>
      </c>
      <c r="U60" s="216">
        <f t="shared" si="10"/>
        <v>0</v>
      </c>
      <c r="V60" s="217">
        <f t="shared" si="10"/>
        <v>0</v>
      </c>
      <c r="W60" s="216">
        <f t="shared" si="10"/>
        <v>0</v>
      </c>
      <c r="X60" s="217">
        <f t="shared" si="10"/>
        <v>0</v>
      </c>
      <c r="Y60" s="218">
        <f t="shared" si="10"/>
        <v>0</v>
      </c>
      <c r="Z60" s="217">
        <f t="shared" si="10"/>
        <v>0</v>
      </c>
      <c r="AA60" s="219">
        <f t="shared" si="10"/>
        <v>0</v>
      </c>
      <c r="AB60" s="220">
        <f t="shared" si="10"/>
        <v>0</v>
      </c>
      <c r="AC60" s="218">
        <f t="shared" si="10"/>
        <v>0</v>
      </c>
      <c r="AD60" s="217">
        <f t="shared" si="10"/>
        <v>0</v>
      </c>
      <c r="AE60" s="218">
        <f t="shared" si="10"/>
        <v>0</v>
      </c>
      <c r="AF60" s="217">
        <f t="shared" si="10"/>
        <v>0</v>
      </c>
      <c r="AG60" s="218">
        <f t="shared" si="10"/>
        <v>0</v>
      </c>
      <c r="AH60" s="217">
        <f t="shared" si="10"/>
        <v>0</v>
      </c>
      <c r="AI60" s="218">
        <f t="shared" si="10"/>
        <v>0</v>
      </c>
      <c r="AJ60" s="217">
        <f t="shared" si="10"/>
        <v>0</v>
      </c>
      <c r="AK60" s="218">
        <f t="shared" si="10"/>
        <v>0</v>
      </c>
      <c r="AL60" s="217">
        <f t="shared" si="10"/>
        <v>0</v>
      </c>
      <c r="AM60" s="218">
        <f t="shared" si="10"/>
        <v>0</v>
      </c>
      <c r="AN60" s="217">
        <f t="shared" si="10"/>
        <v>0</v>
      </c>
      <c r="AO60" s="219">
        <f t="shared" si="10"/>
        <v>0</v>
      </c>
      <c r="AP60" s="220">
        <f t="shared" si="10"/>
        <v>0</v>
      </c>
      <c r="AQ60" s="221">
        <f t="shared" si="10"/>
        <v>0</v>
      </c>
      <c r="AR60" s="222">
        <f t="shared" si="10"/>
        <v>0</v>
      </c>
      <c r="AS60" s="223">
        <f t="shared" si="10"/>
        <v>0</v>
      </c>
      <c r="AT60" s="224">
        <f t="shared" si="10"/>
        <v>0</v>
      </c>
      <c r="AU60" s="221">
        <f t="shared" si="10"/>
        <v>0</v>
      </c>
      <c r="AV60" s="24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7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</row>
    <row r="61" spans="1:98" ht="31.9" customHeight="1" x14ac:dyDescent="0.2">
      <c r="A61" s="225" t="s">
        <v>85</v>
      </c>
      <c r="B61" s="92"/>
      <c r="C61" s="183"/>
      <c r="D61" s="183"/>
      <c r="E61" s="183"/>
      <c r="F61" s="183"/>
      <c r="G61" s="183"/>
      <c r="H61" s="183"/>
      <c r="I61" s="183"/>
      <c r="J61" s="183"/>
      <c r="K61" s="183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</row>
    <row r="62" spans="1:98" x14ac:dyDescent="0.2">
      <c r="A62" s="438" t="s">
        <v>76</v>
      </c>
      <c r="B62" s="226" t="s">
        <v>77</v>
      </c>
      <c r="C62" s="227"/>
      <c r="D62" s="227"/>
      <c r="E62" s="227"/>
      <c r="F62" s="227"/>
      <c r="G62" s="227"/>
      <c r="H62" s="227"/>
      <c r="I62" s="227"/>
      <c r="J62" s="227"/>
      <c r="K62" s="22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</row>
    <row r="63" spans="1:98" ht="15" customHeight="1" x14ac:dyDescent="0.2">
      <c r="A63" s="228" t="s">
        <v>81</v>
      </c>
      <c r="B63" s="229"/>
      <c r="C63" s="227"/>
      <c r="D63" s="227"/>
      <c r="E63" s="227"/>
      <c r="F63" s="227"/>
      <c r="G63" s="227"/>
      <c r="H63" s="227"/>
      <c r="I63" s="227"/>
      <c r="J63" s="227"/>
      <c r="K63" s="22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</row>
    <row r="64" spans="1:98" ht="15" customHeight="1" x14ac:dyDescent="0.2">
      <c r="A64" s="143" t="s">
        <v>82</v>
      </c>
      <c r="B64" s="135"/>
      <c r="C64" s="227"/>
      <c r="D64" s="227"/>
      <c r="E64" s="227"/>
      <c r="F64" s="227"/>
      <c r="G64" s="227"/>
      <c r="H64" s="227"/>
      <c r="I64" s="227"/>
      <c r="J64" s="227"/>
      <c r="K64" s="22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</row>
    <row r="65" spans="1:98" ht="15" customHeight="1" x14ac:dyDescent="0.2">
      <c r="A65" s="143" t="s">
        <v>83</v>
      </c>
      <c r="B65" s="135"/>
      <c r="C65" s="227"/>
      <c r="D65" s="227"/>
      <c r="E65" s="227"/>
      <c r="F65" s="227"/>
      <c r="G65" s="227"/>
      <c r="H65" s="227"/>
      <c r="I65" s="227"/>
      <c r="J65" s="227"/>
      <c r="K65" s="22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</row>
    <row r="66" spans="1:98" ht="15" customHeight="1" x14ac:dyDescent="0.2">
      <c r="A66" s="201" t="s">
        <v>84</v>
      </c>
      <c r="B66" s="130"/>
      <c r="C66" s="227"/>
      <c r="D66" s="227"/>
      <c r="E66" s="227"/>
      <c r="F66" s="227"/>
      <c r="G66" s="227"/>
      <c r="H66" s="227"/>
      <c r="I66" s="227"/>
      <c r="J66" s="227"/>
      <c r="K66" s="227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</row>
    <row r="67" spans="1:98" ht="15" customHeight="1" x14ac:dyDescent="0.2">
      <c r="A67" s="212" t="s">
        <v>1</v>
      </c>
      <c r="B67" s="230">
        <f>SUM(B63:B66)</f>
        <v>0</v>
      </c>
      <c r="C67" s="227"/>
      <c r="D67" s="227"/>
      <c r="E67" s="227"/>
      <c r="F67" s="227"/>
      <c r="G67" s="227"/>
      <c r="H67" s="227"/>
      <c r="I67" s="227"/>
      <c r="J67" s="227"/>
      <c r="K67" s="227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</row>
    <row r="68" spans="1:98" ht="31.9" customHeight="1" x14ac:dyDescent="0.2">
      <c r="A68" s="225" t="s">
        <v>86</v>
      </c>
      <c r="B68" s="225"/>
      <c r="C68" s="227"/>
      <c r="D68" s="227"/>
      <c r="E68" s="227"/>
      <c r="F68" s="227"/>
      <c r="G68" s="227"/>
      <c r="H68" s="227"/>
      <c r="I68" s="227"/>
      <c r="J68" s="227"/>
      <c r="K68" s="227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</row>
    <row r="69" spans="1:98" x14ac:dyDescent="0.2">
      <c r="A69" s="438" t="s">
        <v>76</v>
      </c>
      <c r="B69" s="226" t="s">
        <v>77</v>
      </c>
      <c r="C69" s="227"/>
      <c r="D69" s="227"/>
      <c r="E69" s="227"/>
      <c r="F69" s="227"/>
      <c r="G69" s="227"/>
      <c r="H69" s="227"/>
      <c r="I69" s="227"/>
      <c r="J69" s="227"/>
      <c r="K69" s="227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</row>
    <row r="70" spans="1:98" ht="15.6" customHeight="1" x14ac:dyDescent="0.2">
      <c r="A70" s="228" t="s">
        <v>81</v>
      </c>
      <c r="B70" s="229"/>
      <c r="C70" s="227"/>
      <c r="D70" s="227"/>
      <c r="E70" s="227"/>
      <c r="F70" s="227"/>
      <c r="G70" s="227"/>
      <c r="H70" s="227"/>
      <c r="I70" s="227"/>
      <c r="J70" s="227"/>
      <c r="K70" s="227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</row>
    <row r="71" spans="1:98" ht="15.6" customHeight="1" x14ac:dyDescent="0.2">
      <c r="A71" s="143" t="s">
        <v>82</v>
      </c>
      <c r="B71" s="135"/>
      <c r="C71" s="227"/>
      <c r="D71" s="227"/>
      <c r="E71" s="227"/>
      <c r="F71" s="227"/>
      <c r="G71" s="227"/>
      <c r="H71" s="227"/>
      <c r="I71" s="227"/>
      <c r="J71" s="227"/>
      <c r="K71" s="227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</row>
    <row r="72" spans="1:98" ht="15.6" customHeight="1" x14ac:dyDescent="0.2">
      <c r="A72" s="143" t="s">
        <v>83</v>
      </c>
      <c r="B72" s="135"/>
      <c r="C72" s="227"/>
      <c r="D72" s="227"/>
      <c r="E72" s="227"/>
      <c r="F72" s="227"/>
      <c r="G72" s="227"/>
      <c r="H72" s="227"/>
      <c r="I72" s="227"/>
      <c r="J72" s="227"/>
      <c r="K72" s="227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</row>
    <row r="73" spans="1:98" ht="15.6" customHeight="1" x14ac:dyDescent="0.2">
      <c r="A73" s="201" t="s">
        <v>84</v>
      </c>
      <c r="B73" s="130"/>
      <c r="C73" s="227"/>
      <c r="D73" s="227"/>
      <c r="E73" s="227"/>
      <c r="F73" s="227"/>
      <c r="G73" s="227"/>
      <c r="H73" s="227"/>
      <c r="I73" s="227"/>
      <c r="J73" s="227"/>
      <c r="K73" s="227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</row>
    <row r="74" spans="1:98" ht="15.6" customHeight="1" x14ac:dyDescent="0.2">
      <c r="A74" s="212" t="s">
        <v>1</v>
      </c>
      <c r="B74" s="230">
        <f>SUM(B70:B73)</f>
        <v>0</v>
      </c>
      <c r="C74" s="227"/>
      <c r="D74" s="227"/>
      <c r="E74" s="227"/>
      <c r="F74" s="227"/>
      <c r="G74" s="227"/>
      <c r="H74" s="227"/>
      <c r="I74" s="227"/>
      <c r="J74" s="227"/>
      <c r="K74" s="227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</row>
    <row r="75" spans="1:98" ht="31.9" customHeight="1" x14ac:dyDescent="0.2">
      <c r="A75" s="231" t="s">
        <v>87</v>
      </c>
      <c r="B75" s="232"/>
      <c r="C75" s="45"/>
      <c r="D75" s="233"/>
      <c r="E75" s="149"/>
      <c r="F75" s="149"/>
      <c r="G75" s="149"/>
      <c r="H75" s="149"/>
      <c r="I75" s="149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</row>
    <row r="76" spans="1:98" ht="28.9" customHeight="1" x14ac:dyDescent="0.2">
      <c r="A76" s="437" t="s">
        <v>88</v>
      </c>
      <c r="B76" s="234" t="s">
        <v>89</v>
      </c>
      <c r="C76" s="235" t="s">
        <v>90</v>
      </c>
      <c r="D76" s="235" t="s">
        <v>91</v>
      </c>
      <c r="E76" s="236" t="s">
        <v>20</v>
      </c>
      <c r="F76" s="149"/>
      <c r="G76" s="149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</row>
    <row r="77" spans="1:98" ht="15.6" customHeight="1" x14ac:dyDescent="0.2">
      <c r="A77" s="237" t="s">
        <v>92</v>
      </c>
      <c r="B77" s="6"/>
      <c r="C77" s="9"/>
      <c r="D77" s="9"/>
      <c r="E77" s="10"/>
      <c r="F77" s="149"/>
      <c r="G77" s="149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</row>
    <row r="78" spans="1:98" ht="15.6" customHeight="1" x14ac:dyDescent="0.2">
      <c r="A78" s="238" t="s">
        <v>93</v>
      </c>
      <c r="B78" s="11"/>
      <c r="C78" s="14"/>
      <c r="D78" s="14"/>
      <c r="E78" s="17"/>
      <c r="F78" s="149"/>
      <c r="G78" s="149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</row>
    <row r="79" spans="1:98" ht="15.6" customHeight="1" x14ac:dyDescent="0.2">
      <c r="A79" s="238" t="s">
        <v>94</v>
      </c>
      <c r="B79" s="11"/>
      <c r="C79" s="14"/>
      <c r="D79" s="14"/>
      <c r="E79" s="17"/>
      <c r="F79" s="149"/>
      <c r="G79" s="149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</row>
    <row r="80" spans="1:98" ht="15.6" customHeight="1" x14ac:dyDescent="0.2">
      <c r="A80" s="238" t="s">
        <v>95</v>
      </c>
      <c r="B80" s="11"/>
      <c r="C80" s="14"/>
      <c r="D80" s="14"/>
      <c r="E80" s="17"/>
      <c r="F80" s="149"/>
      <c r="G80" s="149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</row>
    <row r="81" spans="1:98" ht="15.6" customHeight="1" x14ac:dyDescent="0.2">
      <c r="A81" s="238" t="s">
        <v>96</v>
      </c>
      <c r="B81" s="11"/>
      <c r="C81" s="14"/>
      <c r="D81" s="14"/>
      <c r="E81" s="17"/>
      <c r="F81" s="149"/>
      <c r="G81" s="149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</row>
    <row r="82" spans="1:98" ht="15.6" customHeight="1" x14ac:dyDescent="0.2">
      <c r="A82" s="239" t="s">
        <v>97</v>
      </c>
      <c r="B82" s="11"/>
      <c r="C82" s="14"/>
      <c r="D82" s="14"/>
      <c r="E82" s="17"/>
      <c r="F82" s="149"/>
      <c r="G82" s="149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</row>
    <row r="83" spans="1:98" ht="15.6" customHeight="1" x14ac:dyDescent="0.2">
      <c r="A83" s="238" t="s">
        <v>98</v>
      </c>
      <c r="B83" s="11"/>
      <c r="C83" s="14"/>
      <c r="D83" s="14"/>
      <c r="E83" s="17"/>
      <c r="F83" s="149"/>
      <c r="G83" s="149"/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</row>
    <row r="84" spans="1:98" ht="15.6" customHeight="1" x14ac:dyDescent="0.2">
      <c r="A84" s="238" t="s">
        <v>99</v>
      </c>
      <c r="B84" s="11"/>
      <c r="C84" s="14"/>
      <c r="D84" s="14"/>
      <c r="E84" s="17"/>
      <c r="F84" s="149"/>
      <c r="G84" s="149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</row>
    <row r="85" spans="1:98" ht="15.6" customHeight="1" x14ac:dyDescent="0.2">
      <c r="A85" s="238" t="s">
        <v>100</v>
      </c>
      <c r="B85" s="11"/>
      <c r="C85" s="14"/>
      <c r="D85" s="14"/>
      <c r="E85" s="17"/>
      <c r="F85" s="149"/>
      <c r="G85" s="149"/>
      <c r="CG85" s="88"/>
      <c r="CH85" s="88"/>
      <c r="CI85" s="88"/>
      <c r="CJ85" s="88"/>
      <c r="CK85" s="88"/>
      <c r="CL85" s="88"/>
      <c r="CM85" s="88"/>
      <c r="CN85" s="88"/>
      <c r="CO85" s="88"/>
      <c r="CP85" s="88"/>
      <c r="CQ85" s="88"/>
      <c r="CR85" s="88"/>
      <c r="CS85" s="88"/>
      <c r="CT85" s="88"/>
    </row>
    <row r="86" spans="1:98" ht="15.6" customHeight="1" x14ac:dyDescent="0.2">
      <c r="A86" s="238" t="s">
        <v>101</v>
      </c>
      <c r="B86" s="11"/>
      <c r="C86" s="14"/>
      <c r="D86" s="14"/>
      <c r="E86" s="17"/>
      <c r="F86" s="149"/>
      <c r="G86" s="149"/>
      <c r="CG86" s="88"/>
      <c r="CH86" s="88"/>
      <c r="CI86" s="88"/>
      <c r="CJ86" s="88"/>
      <c r="CK86" s="88"/>
      <c r="CL86" s="88"/>
      <c r="CM86" s="88"/>
      <c r="CN86" s="88"/>
      <c r="CO86" s="88"/>
      <c r="CP86" s="88"/>
      <c r="CQ86" s="88"/>
      <c r="CR86" s="88"/>
      <c r="CS86" s="88"/>
      <c r="CT86" s="88"/>
    </row>
    <row r="87" spans="1:98" ht="15.6" customHeight="1" x14ac:dyDescent="0.2">
      <c r="A87" s="240" t="s">
        <v>102</v>
      </c>
      <c r="B87" s="11"/>
      <c r="C87" s="41"/>
      <c r="D87" s="41"/>
      <c r="E87" s="58"/>
      <c r="F87" s="149"/>
      <c r="G87" s="149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</row>
    <row r="88" spans="1:98" ht="15.6" customHeight="1" x14ac:dyDescent="0.2">
      <c r="A88" s="241" t="s">
        <v>103</v>
      </c>
      <c r="B88" s="11"/>
      <c r="C88" s="41"/>
      <c r="D88" s="41"/>
      <c r="E88" s="58"/>
      <c r="F88" s="149"/>
      <c r="G88" s="149"/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88"/>
      <c r="CT88" s="88"/>
    </row>
    <row r="89" spans="1:98" ht="15.6" customHeight="1" x14ac:dyDescent="0.2">
      <c r="A89" s="242" t="s">
        <v>104</v>
      </c>
      <c r="B89" s="123"/>
      <c r="C89" s="41"/>
      <c r="D89" s="41"/>
      <c r="E89" s="58"/>
      <c r="F89" s="149"/>
      <c r="G89" s="149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</row>
    <row r="90" spans="1:98" ht="15.6" customHeight="1" x14ac:dyDescent="0.2">
      <c r="A90" s="242" t="s">
        <v>105</v>
      </c>
      <c r="B90" s="11"/>
      <c r="C90" s="41"/>
      <c r="D90" s="41"/>
      <c r="E90" s="58"/>
      <c r="F90" s="149"/>
      <c r="G90" s="149"/>
      <c r="CG90" s="88"/>
      <c r="CH90" s="88"/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88"/>
      <c r="CT90" s="88"/>
    </row>
    <row r="91" spans="1:98" ht="15.6" customHeight="1" x14ac:dyDescent="0.2">
      <c r="A91" s="243" t="s">
        <v>106</v>
      </c>
      <c r="B91" s="38"/>
      <c r="C91" s="31"/>
      <c r="D91" s="31"/>
      <c r="E91" s="23"/>
      <c r="F91" s="149"/>
      <c r="G91" s="149"/>
      <c r="H91" s="149"/>
      <c r="I91" s="149"/>
      <c r="J91" s="149"/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</row>
    <row r="92" spans="1:98" ht="15.6" customHeight="1" x14ac:dyDescent="0.2">
      <c r="A92" s="436" t="s">
        <v>1</v>
      </c>
      <c r="B92" s="245">
        <f>SUM(B77:B91)</f>
        <v>0</v>
      </c>
      <c r="C92" s="246">
        <f>SUM(C77:C91)</f>
        <v>0</v>
      </c>
      <c r="D92" s="246">
        <f>SUM(D77:D91)</f>
        <v>0</v>
      </c>
      <c r="E92" s="247">
        <f>SUM(E77:E91)</f>
        <v>0</v>
      </c>
      <c r="F92" s="149"/>
      <c r="G92" s="149"/>
      <c r="H92" s="149"/>
      <c r="I92" s="149"/>
      <c r="J92" s="149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</row>
    <row r="93" spans="1:98" ht="31.9" customHeight="1" x14ac:dyDescent="0.2">
      <c r="A93" s="248" t="s">
        <v>107</v>
      </c>
      <c r="B93" s="249"/>
      <c r="C93" s="249"/>
      <c r="D93" s="89"/>
      <c r="E93" s="89"/>
      <c r="F93" s="32"/>
      <c r="G93" s="32"/>
      <c r="H93" s="32"/>
      <c r="I93" s="32"/>
      <c r="J93" s="32"/>
      <c r="K93" s="89"/>
      <c r="L93" s="89"/>
      <c r="M93" s="89"/>
      <c r="N93" s="89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7"/>
      <c r="AT93" s="87"/>
      <c r="AU93" s="87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</row>
    <row r="94" spans="1:98" ht="26.45" customHeight="1" x14ac:dyDescent="0.3">
      <c r="A94" s="250" t="s">
        <v>76</v>
      </c>
      <c r="B94" s="234" t="s">
        <v>89</v>
      </c>
      <c r="C94" s="235" t="s">
        <v>90</v>
      </c>
      <c r="D94" s="235" t="s">
        <v>91</v>
      </c>
      <c r="E94" s="236" t="s">
        <v>20</v>
      </c>
      <c r="F94" s="251"/>
      <c r="G94" s="251"/>
      <c r="H94" s="32"/>
      <c r="I94" s="32"/>
      <c r="J94" s="32"/>
      <c r="K94" s="32"/>
      <c r="L94" s="32"/>
      <c r="M94" s="32"/>
      <c r="N94" s="32"/>
      <c r="O94" s="252"/>
      <c r="P94" s="252"/>
      <c r="Q94" s="252"/>
      <c r="R94" s="252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7"/>
      <c r="AT94" s="87"/>
      <c r="AU94" s="87"/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8"/>
    </row>
    <row r="95" spans="1:98" ht="15" customHeight="1" x14ac:dyDescent="0.2">
      <c r="A95" s="253" t="s">
        <v>81</v>
      </c>
      <c r="B95" s="11"/>
      <c r="C95" s="14"/>
      <c r="D95" s="14"/>
      <c r="E95" s="17"/>
      <c r="F95" s="32"/>
      <c r="G95" s="32"/>
      <c r="H95" s="32"/>
      <c r="I95" s="32"/>
      <c r="J95" s="32"/>
      <c r="K95" s="32"/>
      <c r="L95" s="32"/>
      <c r="M95" s="32"/>
      <c r="N95" s="32"/>
      <c r="O95" s="252"/>
      <c r="P95" s="252"/>
      <c r="Q95" s="252"/>
      <c r="R95" s="252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7"/>
      <c r="AT95" s="87"/>
      <c r="AU95" s="87"/>
      <c r="CG95" s="88"/>
      <c r="CH95" s="88"/>
      <c r="CI95" s="88"/>
      <c r="CJ95" s="88"/>
      <c r="CK95" s="88"/>
      <c r="CL95" s="88"/>
      <c r="CM95" s="88"/>
      <c r="CN95" s="88"/>
      <c r="CO95" s="88"/>
      <c r="CP95" s="88"/>
      <c r="CQ95" s="88"/>
      <c r="CR95" s="88"/>
      <c r="CS95" s="88"/>
      <c r="CT95" s="88"/>
    </row>
    <row r="96" spans="1:98" ht="15" customHeight="1" x14ac:dyDescent="0.2">
      <c r="A96" s="254" t="s">
        <v>82</v>
      </c>
      <c r="B96" s="11"/>
      <c r="C96" s="14"/>
      <c r="D96" s="14"/>
      <c r="E96" s="17"/>
      <c r="F96" s="32"/>
      <c r="G96" s="32"/>
      <c r="H96" s="32"/>
      <c r="I96" s="32"/>
      <c r="J96" s="32"/>
      <c r="K96" s="32"/>
      <c r="L96" s="32"/>
      <c r="M96" s="32"/>
      <c r="N96" s="32"/>
      <c r="O96" s="252"/>
      <c r="P96" s="252"/>
      <c r="Q96" s="252"/>
      <c r="R96" s="252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7"/>
      <c r="AT96" s="87"/>
      <c r="AU96" s="87"/>
      <c r="CG96" s="88"/>
      <c r="CH96" s="88"/>
      <c r="CI96" s="88"/>
      <c r="CJ96" s="88"/>
      <c r="CK96" s="88"/>
      <c r="CL96" s="88"/>
      <c r="CM96" s="88"/>
      <c r="CN96" s="88"/>
      <c r="CO96" s="88"/>
      <c r="CP96" s="88"/>
      <c r="CQ96" s="88"/>
      <c r="CR96" s="88"/>
      <c r="CS96" s="88"/>
      <c r="CT96" s="88"/>
    </row>
    <row r="97" spans="1:98" ht="15" customHeight="1" x14ac:dyDescent="0.2">
      <c r="A97" s="254" t="s">
        <v>83</v>
      </c>
      <c r="B97" s="11"/>
      <c r="C97" s="14"/>
      <c r="D97" s="14"/>
      <c r="E97" s="17"/>
      <c r="F97" s="32"/>
      <c r="G97" s="32"/>
      <c r="H97" s="32"/>
      <c r="I97" s="32"/>
      <c r="J97" s="32"/>
      <c r="K97" s="32"/>
      <c r="L97" s="32"/>
      <c r="M97" s="32"/>
      <c r="N97" s="32"/>
      <c r="O97" s="252"/>
      <c r="P97" s="252"/>
      <c r="Q97" s="252"/>
      <c r="R97" s="252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7"/>
      <c r="AT97" s="87"/>
      <c r="AU97" s="87"/>
      <c r="CG97" s="88"/>
      <c r="CH97" s="88"/>
      <c r="CI97" s="88"/>
      <c r="CJ97" s="88"/>
      <c r="CK97" s="88"/>
      <c r="CL97" s="88"/>
      <c r="CM97" s="88"/>
      <c r="CN97" s="88"/>
      <c r="CO97" s="88"/>
      <c r="CP97" s="88"/>
      <c r="CQ97" s="88"/>
      <c r="CR97" s="88"/>
      <c r="CS97" s="88"/>
      <c r="CT97" s="88"/>
    </row>
    <row r="98" spans="1:98" ht="15" customHeight="1" x14ac:dyDescent="0.2">
      <c r="A98" s="254" t="s">
        <v>84</v>
      </c>
      <c r="B98" s="11"/>
      <c r="C98" s="14"/>
      <c r="D98" s="14"/>
      <c r="E98" s="17"/>
      <c r="F98" s="32"/>
      <c r="G98" s="32"/>
      <c r="H98" s="32"/>
      <c r="I98" s="32"/>
      <c r="J98" s="32"/>
      <c r="K98" s="32"/>
      <c r="L98" s="32"/>
      <c r="M98" s="32"/>
      <c r="N98" s="32"/>
      <c r="O98" s="252"/>
      <c r="P98" s="252"/>
      <c r="Q98" s="252"/>
      <c r="R98" s="252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7"/>
      <c r="AT98" s="87"/>
      <c r="AU98" s="87"/>
      <c r="CG98" s="88"/>
      <c r="CH98" s="88"/>
      <c r="CI98" s="88"/>
      <c r="CJ98" s="88"/>
      <c r="CK98" s="88"/>
      <c r="CL98" s="88"/>
      <c r="CM98" s="88"/>
      <c r="CN98" s="88"/>
      <c r="CO98" s="88"/>
      <c r="CP98" s="88"/>
      <c r="CQ98" s="88"/>
      <c r="CR98" s="88"/>
      <c r="CS98" s="88"/>
      <c r="CT98" s="88"/>
    </row>
    <row r="99" spans="1:98" ht="15" customHeight="1" x14ac:dyDescent="0.2">
      <c r="A99" s="255" t="s">
        <v>108</v>
      </c>
      <c r="B99" s="30"/>
      <c r="C99" s="31"/>
      <c r="D99" s="31"/>
      <c r="E99" s="23"/>
      <c r="F99" s="32"/>
      <c r="G99" s="32"/>
      <c r="H99" s="32"/>
      <c r="I99" s="32"/>
      <c r="J99" s="32"/>
      <c r="K99" s="32"/>
      <c r="L99" s="32"/>
      <c r="M99" s="32"/>
      <c r="N99" s="32"/>
      <c r="O99" s="252"/>
      <c r="P99" s="252"/>
      <c r="Q99" s="252"/>
      <c r="R99" s="252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7"/>
      <c r="AT99" s="87"/>
      <c r="AU99" s="87"/>
      <c r="CG99" s="88"/>
      <c r="CH99" s="88"/>
      <c r="CI99" s="88"/>
      <c r="CJ99" s="88"/>
      <c r="CK99" s="88"/>
      <c r="CL99" s="88"/>
      <c r="CM99" s="88"/>
      <c r="CN99" s="88"/>
      <c r="CO99" s="88"/>
      <c r="CP99" s="88"/>
      <c r="CQ99" s="88"/>
      <c r="CR99" s="88"/>
      <c r="CS99" s="88"/>
      <c r="CT99" s="88"/>
    </row>
    <row r="100" spans="1:98" ht="15" customHeight="1" x14ac:dyDescent="0.2">
      <c r="A100" s="212" t="s">
        <v>1</v>
      </c>
      <c r="B100" s="230">
        <f>SUM(B95:B99)</f>
        <v>0</v>
      </c>
      <c r="C100" s="230">
        <f>SUM(C95:C99)</f>
        <v>0</v>
      </c>
      <c r="D100" s="230">
        <f>SUM(D95:D99)</f>
        <v>0</v>
      </c>
      <c r="E100" s="230">
        <f>SUM(E95:E99)</f>
        <v>0</v>
      </c>
      <c r="F100" s="32"/>
      <c r="G100" s="32"/>
      <c r="H100" s="32"/>
      <c r="I100" s="32"/>
      <c r="J100" s="32"/>
      <c r="K100" s="32"/>
      <c r="L100" s="32"/>
      <c r="M100" s="32"/>
      <c r="N100" s="32"/>
      <c r="O100" s="252"/>
      <c r="P100" s="252"/>
      <c r="Q100" s="252"/>
      <c r="R100" s="252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7"/>
      <c r="AT100" s="87"/>
      <c r="AU100" s="87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88"/>
      <c r="CR100" s="88"/>
      <c r="CS100" s="88"/>
      <c r="CT100" s="88"/>
    </row>
    <row r="101" spans="1:98" ht="31.9" customHeight="1" x14ac:dyDescent="0.2">
      <c r="A101" s="248" t="s">
        <v>109</v>
      </c>
      <c r="B101" s="256"/>
      <c r="C101" s="257"/>
      <c r="D101" s="89"/>
      <c r="E101" s="89"/>
      <c r="F101" s="32"/>
      <c r="G101" s="32"/>
      <c r="H101" s="32"/>
      <c r="I101" s="32"/>
      <c r="J101" s="32"/>
      <c r="K101" s="32"/>
      <c r="L101" s="32"/>
      <c r="M101" s="32"/>
      <c r="N101" s="32"/>
      <c r="O101" s="252"/>
      <c r="P101" s="252"/>
      <c r="Q101" s="252"/>
      <c r="R101" s="252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7"/>
      <c r="AT101" s="87"/>
      <c r="AU101" s="87"/>
      <c r="CG101" s="88"/>
      <c r="CH101" s="88"/>
      <c r="CI101" s="88"/>
      <c r="CJ101" s="88"/>
      <c r="CK101" s="88"/>
      <c r="CL101" s="88"/>
      <c r="CM101" s="88"/>
      <c r="CN101" s="88"/>
      <c r="CO101" s="88"/>
      <c r="CP101" s="88"/>
      <c r="CQ101" s="88"/>
      <c r="CR101" s="88"/>
      <c r="CS101" s="88"/>
      <c r="CT101" s="88"/>
    </row>
    <row r="102" spans="1:98" ht="26.45" customHeight="1" x14ac:dyDescent="0.2">
      <c r="A102" s="250" t="s">
        <v>76</v>
      </c>
      <c r="B102" s="234" t="s">
        <v>89</v>
      </c>
      <c r="C102" s="235" t="s">
        <v>90</v>
      </c>
      <c r="D102" s="235" t="s">
        <v>91</v>
      </c>
      <c r="E102" s="236" t="s">
        <v>20</v>
      </c>
      <c r="F102" s="32"/>
      <c r="G102" s="32"/>
      <c r="H102" s="32"/>
      <c r="I102" s="32"/>
      <c r="J102" s="32"/>
      <c r="K102" s="32"/>
      <c r="L102" s="32"/>
      <c r="M102" s="32"/>
      <c r="N102" s="32"/>
      <c r="O102" s="252"/>
      <c r="P102" s="252"/>
      <c r="Q102" s="252"/>
      <c r="R102" s="252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7"/>
      <c r="AT102" s="87"/>
      <c r="AU102" s="87"/>
      <c r="CG102" s="88"/>
      <c r="CH102" s="88"/>
      <c r="CI102" s="88"/>
      <c r="CJ102" s="88"/>
      <c r="CK102" s="88"/>
      <c r="CL102" s="88"/>
      <c r="CM102" s="88"/>
      <c r="CN102" s="88"/>
      <c r="CO102" s="88"/>
      <c r="CP102" s="88"/>
      <c r="CQ102" s="88"/>
      <c r="CR102" s="88"/>
      <c r="CS102" s="88"/>
      <c r="CT102" s="88"/>
    </row>
    <row r="103" spans="1:98" x14ac:dyDescent="0.2">
      <c r="A103" s="253" t="s">
        <v>81</v>
      </c>
      <c r="B103" s="11"/>
      <c r="C103" s="14"/>
      <c r="D103" s="14"/>
      <c r="E103" s="17"/>
      <c r="F103" s="32"/>
      <c r="G103" s="32"/>
      <c r="H103" s="32"/>
      <c r="I103" s="32"/>
      <c r="J103" s="32"/>
      <c r="K103" s="32"/>
      <c r="L103" s="32"/>
      <c r="M103" s="32"/>
      <c r="N103" s="32"/>
      <c r="O103" s="252"/>
      <c r="P103" s="252"/>
      <c r="Q103" s="252"/>
      <c r="R103" s="252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7"/>
      <c r="AT103" s="87"/>
      <c r="AU103" s="87"/>
      <c r="CG103" s="88"/>
      <c r="CH103" s="88"/>
      <c r="CI103" s="88"/>
      <c r="CJ103" s="88"/>
      <c r="CK103" s="88"/>
      <c r="CL103" s="88"/>
      <c r="CM103" s="88"/>
      <c r="CN103" s="88"/>
      <c r="CO103" s="88"/>
      <c r="CP103" s="88"/>
      <c r="CQ103" s="88"/>
      <c r="CR103" s="88"/>
      <c r="CS103" s="88"/>
      <c r="CT103" s="88"/>
    </row>
    <row r="104" spans="1:98" x14ac:dyDescent="0.2">
      <c r="A104" s="254" t="s">
        <v>82</v>
      </c>
      <c r="B104" s="11"/>
      <c r="C104" s="14"/>
      <c r="D104" s="14"/>
      <c r="E104" s="17"/>
      <c r="F104" s="32"/>
      <c r="G104" s="32"/>
      <c r="H104" s="32"/>
      <c r="I104" s="32"/>
      <c r="J104" s="32"/>
      <c r="K104" s="32"/>
      <c r="L104" s="32"/>
      <c r="M104" s="32"/>
      <c r="N104" s="32"/>
      <c r="O104" s="252"/>
      <c r="P104" s="252"/>
      <c r="Q104" s="252"/>
      <c r="R104" s="252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7"/>
      <c r="AT104" s="87"/>
      <c r="AU104" s="87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</row>
    <row r="105" spans="1:98" x14ac:dyDescent="0.2">
      <c r="A105" s="254" t="s">
        <v>83</v>
      </c>
      <c r="B105" s="11"/>
      <c r="C105" s="14"/>
      <c r="D105" s="14"/>
      <c r="E105" s="17"/>
      <c r="F105" s="32"/>
      <c r="G105" s="32"/>
      <c r="H105" s="32"/>
      <c r="I105" s="32"/>
      <c r="J105" s="32"/>
      <c r="K105" s="32"/>
      <c r="L105" s="32"/>
      <c r="M105" s="32"/>
      <c r="N105" s="32"/>
      <c r="O105" s="252"/>
      <c r="P105" s="252"/>
      <c r="Q105" s="252"/>
      <c r="R105" s="252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7"/>
      <c r="AT105" s="87"/>
      <c r="AU105" s="87"/>
      <c r="CG105" s="88"/>
      <c r="CH105" s="88"/>
      <c r="CI105" s="88"/>
      <c r="CJ105" s="88"/>
      <c r="CK105" s="88"/>
      <c r="CL105" s="88"/>
      <c r="CM105" s="88"/>
      <c r="CN105" s="88"/>
      <c r="CO105" s="88"/>
      <c r="CP105" s="88"/>
      <c r="CQ105" s="88"/>
      <c r="CR105" s="88"/>
      <c r="CS105" s="88"/>
      <c r="CT105" s="88"/>
    </row>
    <row r="106" spans="1:98" x14ac:dyDescent="0.2">
      <c r="A106" s="254" t="s">
        <v>84</v>
      </c>
      <c r="B106" s="11"/>
      <c r="C106" s="14"/>
      <c r="D106" s="14"/>
      <c r="E106" s="17"/>
      <c r="F106" s="32"/>
      <c r="G106" s="32"/>
      <c r="H106" s="32"/>
      <c r="I106" s="32"/>
      <c r="J106" s="32"/>
      <c r="K106" s="32"/>
      <c r="L106" s="32"/>
      <c r="M106" s="32"/>
      <c r="N106" s="32"/>
      <c r="O106" s="252"/>
      <c r="P106" s="252"/>
      <c r="Q106" s="252"/>
      <c r="R106" s="252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7"/>
      <c r="AT106" s="87"/>
      <c r="AU106" s="87"/>
      <c r="CG106" s="88"/>
      <c r="CH106" s="88"/>
      <c r="CI106" s="88"/>
      <c r="CJ106" s="88"/>
      <c r="CK106" s="88"/>
      <c r="CL106" s="88"/>
      <c r="CM106" s="88"/>
      <c r="CN106" s="88"/>
      <c r="CO106" s="88"/>
      <c r="CP106" s="88"/>
      <c r="CQ106" s="88"/>
      <c r="CR106" s="88"/>
      <c r="CS106" s="88"/>
      <c r="CT106" s="88"/>
    </row>
    <row r="107" spans="1:98" x14ac:dyDescent="0.2">
      <c r="A107" s="255" t="s">
        <v>108</v>
      </c>
      <c r="B107" s="30"/>
      <c r="C107" s="31"/>
      <c r="D107" s="31"/>
      <c r="E107" s="23"/>
      <c r="F107" s="32"/>
      <c r="G107" s="32"/>
      <c r="H107" s="32"/>
      <c r="I107" s="32"/>
      <c r="J107" s="32"/>
      <c r="K107" s="32"/>
      <c r="L107" s="32"/>
      <c r="M107" s="32"/>
      <c r="N107" s="32"/>
      <c r="O107" s="252"/>
      <c r="P107" s="252"/>
      <c r="Q107" s="252"/>
      <c r="R107" s="252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7"/>
      <c r="AT107" s="87"/>
      <c r="AU107" s="87"/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88"/>
      <c r="CR107" s="88"/>
      <c r="CS107" s="88"/>
      <c r="CT107" s="88"/>
    </row>
    <row r="108" spans="1:98" x14ac:dyDescent="0.2">
      <c r="A108" s="212" t="s">
        <v>1</v>
      </c>
      <c r="B108" s="245">
        <f>SUM(B103:B107)</f>
        <v>0</v>
      </c>
      <c r="C108" s="246">
        <f>SUM(C103:C107)</f>
        <v>0</v>
      </c>
      <c r="D108" s="246">
        <f>SUM(D103:D107)</f>
        <v>0</v>
      </c>
      <c r="E108" s="247">
        <f>SUM(E103:E107)</f>
        <v>0</v>
      </c>
      <c r="F108" s="32"/>
      <c r="G108" s="32"/>
      <c r="H108" s="32"/>
      <c r="I108" s="32"/>
      <c r="J108" s="32"/>
      <c r="K108" s="32"/>
      <c r="L108" s="32"/>
      <c r="M108" s="32"/>
      <c r="N108" s="32"/>
      <c r="O108" s="252"/>
      <c r="P108" s="252"/>
      <c r="Q108" s="252"/>
      <c r="R108" s="252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7"/>
      <c r="AT108" s="87"/>
      <c r="AU108" s="87"/>
      <c r="CG108" s="88"/>
      <c r="CH108" s="88"/>
      <c r="CI108" s="88"/>
      <c r="CJ108" s="88"/>
      <c r="CK108" s="88"/>
      <c r="CL108" s="88"/>
      <c r="CM108" s="88"/>
      <c r="CN108" s="88"/>
      <c r="CO108" s="88"/>
      <c r="CP108" s="88"/>
      <c r="CQ108" s="88"/>
      <c r="CR108" s="88"/>
      <c r="CS108" s="88"/>
      <c r="CT108" s="88"/>
    </row>
    <row r="109" spans="1:98" ht="31.9" customHeight="1" x14ac:dyDescent="0.2">
      <c r="A109" s="248" t="s">
        <v>110</v>
      </c>
      <c r="B109" s="256"/>
      <c r="C109" s="257"/>
      <c r="D109" s="89"/>
      <c r="E109" s="89"/>
      <c r="F109" s="32"/>
      <c r="G109" s="252"/>
      <c r="H109" s="252"/>
      <c r="I109" s="252"/>
      <c r="J109" s="252"/>
      <c r="K109" s="32"/>
      <c r="L109" s="32"/>
      <c r="M109" s="32"/>
      <c r="N109" s="32"/>
      <c r="O109" s="252"/>
      <c r="P109" s="252"/>
      <c r="Q109" s="252"/>
      <c r="R109" s="252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7"/>
      <c r="AT109" s="87"/>
      <c r="AU109" s="87"/>
      <c r="CG109" s="88"/>
      <c r="CH109" s="88"/>
      <c r="CI109" s="88"/>
      <c r="CJ109" s="88"/>
      <c r="CK109" s="88"/>
      <c r="CL109" s="88"/>
      <c r="CM109" s="88"/>
      <c r="CN109" s="88"/>
      <c r="CO109" s="88"/>
      <c r="CP109" s="88"/>
      <c r="CQ109" s="88"/>
      <c r="CR109" s="88"/>
      <c r="CS109" s="88"/>
      <c r="CT109" s="88"/>
    </row>
    <row r="110" spans="1:98" x14ac:dyDescent="0.2">
      <c r="A110" s="523" t="s">
        <v>111</v>
      </c>
      <c r="B110" s="525"/>
      <c r="C110" s="529" t="s">
        <v>1</v>
      </c>
      <c r="D110" s="480" t="s">
        <v>19</v>
      </c>
      <c r="E110" s="481"/>
      <c r="F110" s="481"/>
      <c r="G110" s="471" t="s">
        <v>20</v>
      </c>
      <c r="H110" s="252"/>
      <c r="I110" s="252"/>
      <c r="J110" s="252"/>
      <c r="K110" s="32"/>
      <c r="L110" s="32"/>
      <c r="M110" s="32"/>
      <c r="N110" s="32"/>
      <c r="O110" s="252"/>
      <c r="P110" s="252"/>
      <c r="Q110" s="252"/>
      <c r="R110" s="252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7"/>
      <c r="AT110" s="87"/>
      <c r="AU110" s="87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88"/>
      <c r="CR110" s="88"/>
      <c r="CS110" s="88"/>
      <c r="CT110" s="88"/>
    </row>
    <row r="111" spans="1:98" ht="27" customHeight="1" x14ac:dyDescent="0.2">
      <c r="A111" s="526"/>
      <c r="B111" s="528"/>
      <c r="C111" s="530"/>
      <c r="D111" s="70" t="s">
        <v>31</v>
      </c>
      <c r="E111" s="46" t="s">
        <v>32</v>
      </c>
      <c r="F111" s="434" t="s">
        <v>33</v>
      </c>
      <c r="G111" s="473"/>
      <c r="H111" s="32"/>
      <c r="I111" s="32"/>
      <c r="J111" s="32"/>
      <c r="K111" s="32"/>
      <c r="L111" s="32"/>
      <c r="M111" s="32"/>
      <c r="N111" s="32"/>
      <c r="O111" s="252"/>
      <c r="P111" s="252"/>
      <c r="Q111" s="252"/>
      <c r="R111" s="252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7"/>
      <c r="AT111" s="87"/>
      <c r="AU111" s="87"/>
      <c r="CG111" s="88"/>
      <c r="CH111" s="88"/>
      <c r="CI111" s="88"/>
      <c r="CJ111" s="88"/>
      <c r="CK111" s="88"/>
      <c r="CL111" s="88"/>
      <c r="CM111" s="88"/>
      <c r="CN111" s="88"/>
      <c r="CO111" s="88"/>
      <c r="CP111" s="88"/>
      <c r="CQ111" s="88"/>
      <c r="CR111" s="88"/>
      <c r="CS111" s="88"/>
      <c r="CT111" s="88"/>
    </row>
    <row r="112" spans="1:98" ht="16.149999999999999" customHeight="1" x14ac:dyDescent="0.2">
      <c r="A112" s="531" t="s">
        <v>112</v>
      </c>
      <c r="B112" s="532"/>
      <c r="C112" s="258">
        <f>SUM(D112:G112)</f>
        <v>0</v>
      </c>
      <c r="D112" s="19"/>
      <c r="E112" s="20"/>
      <c r="F112" s="7"/>
      <c r="G112" s="7"/>
      <c r="H112" s="32"/>
      <c r="I112" s="32"/>
      <c r="J112" s="32"/>
      <c r="K112" s="32"/>
      <c r="L112" s="32"/>
      <c r="M112" s="32"/>
      <c r="N112" s="32"/>
      <c r="O112" s="252"/>
      <c r="P112" s="252"/>
      <c r="Q112" s="252"/>
      <c r="R112" s="252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7"/>
      <c r="AT112" s="87"/>
      <c r="AU112" s="87"/>
      <c r="CG112" s="88"/>
      <c r="CH112" s="88"/>
      <c r="CI112" s="88"/>
      <c r="CJ112" s="88"/>
      <c r="CK112" s="88"/>
      <c r="CL112" s="88"/>
      <c r="CM112" s="88"/>
      <c r="CN112" s="88"/>
      <c r="CO112" s="88"/>
      <c r="CP112" s="88"/>
      <c r="CQ112" s="88"/>
      <c r="CR112" s="88"/>
      <c r="CS112" s="88"/>
      <c r="CT112" s="88"/>
    </row>
    <row r="113" spans="1:98" ht="16.149999999999999" customHeight="1" x14ac:dyDescent="0.2">
      <c r="A113" s="521" t="s">
        <v>113</v>
      </c>
      <c r="B113" s="522"/>
      <c r="C113" s="53">
        <f>SUM(D113:G113)</f>
        <v>0</v>
      </c>
      <c r="D113" s="38"/>
      <c r="E113" s="54"/>
      <c r="F113" s="22"/>
      <c r="G113" s="22"/>
      <c r="H113" s="32"/>
      <c r="I113" s="32"/>
      <c r="J113" s="32"/>
      <c r="K113" s="32"/>
      <c r="L113" s="32"/>
      <c r="M113" s="32"/>
      <c r="N113" s="32"/>
      <c r="O113" s="252"/>
      <c r="P113" s="252"/>
      <c r="Q113" s="252"/>
      <c r="R113" s="252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7"/>
      <c r="AT113" s="87"/>
      <c r="AU113" s="87"/>
      <c r="CG113" s="88"/>
      <c r="CH113" s="88"/>
      <c r="CI113" s="88"/>
      <c r="CJ113" s="88"/>
      <c r="CK113" s="88"/>
      <c r="CL113" s="88"/>
      <c r="CM113" s="88"/>
      <c r="CN113" s="88"/>
      <c r="CO113" s="88"/>
      <c r="CP113" s="88"/>
      <c r="CQ113" s="88"/>
      <c r="CR113" s="88"/>
      <c r="CS113" s="88"/>
      <c r="CT113" s="88"/>
    </row>
    <row r="114" spans="1:98" ht="31.9" customHeight="1" x14ac:dyDescent="0.2">
      <c r="A114" s="231" t="s">
        <v>114</v>
      </c>
      <c r="B114" s="3"/>
      <c r="C114" s="3"/>
      <c r="D114" s="3"/>
      <c r="E114" s="89"/>
      <c r="F114" s="89"/>
      <c r="G114" s="89"/>
      <c r="H114" s="32"/>
      <c r="I114" s="32"/>
      <c r="J114" s="32"/>
      <c r="K114" s="32"/>
      <c r="L114" s="32"/>
      <c r="M114" s="32"/>
      <c r="N114" s="32"/>
      <c r="O114" s="252"/>
      <c r="P114" s="252"/>
      <c r="Q114" s="252"/>
      <c r="R114" s="252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7"/>
      <c r="AT114" s="87"/>
      <c r="AU114" s="87"/>
      <c r="CG114" s="88"/>
      <c r="CH114" s="88"/>
      <c r="CI114" s="88"/>
      <c r="CJ114" s="88"/>
      <c r="CK114" s="88"/>
      <c r="CL114" s="88"/>
      <c r="CM114" s="88"/>
      <c r="CN114" s="88"/>
      <c r="CO114" s="88"/>
      <c r="CP114" s="88"/>
      <c r="CQ114" s="88"/>
      <c r="CR114" s="88"/>
      <c r="CS114" s="88"/>
      <c r="CT114" s="88"/>
    </row>
    <row r="115" spans="1:98" x14ac:dyDescent="0.2">
      <c r="A115" s="523" t="s">
        <v>115</v>
      </c>
      <c r="B115" s="524"/>
      <c r="C115" s="525"/>
      <c r="D115" s="529" t="s">
        <v>1</v>
      </c>
      <c r="E115" s="480" t="s">
        <v>19</v>
      </c>
      <c r="F115" s="481"/>
      <c r="G115" s="481"/>
      <c r="H115" s="471" t="s">
        <v>20</v>
      </c>
      <c r="I115" s="32"/>
      <c r="J115" s="32"/>
      <c r="K115" s="32"/>
      <c r="L115" s="32"/>
      <c r="M115" s="32"/>
      <c r="N115" s="32"/>
      <c r="O115" s="252"/>
      <c r="P115" s="252"/>
      <c r="Q115" s="252"/>
      <c r="R115" s="252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7"/>
      <c r="AT115" s="87"/>
      <c r="AU115" s="87"/>
      <c r="CG115" s="88"/>
      <c r="CH115" s="88"/>
      <c r="CI115" s="88"/>
      <c r="CJ115" s="88"/>
      <c r="CK115" s="88"/>
      <c r="CL115" s="88"/>
      <c r="CM115" s="88"/>
      <c r="CN115" s="88"/>
      <c r="CO115" s="88"/>
      <c r="CP115" s="88"/>
      <c r="CQ115" s="88"/>
      <c r="CR115" s="88"/>
      <c r="CS115" s="88"/>
      <c r="CT115" s="88"/>
    </row>
    <row r="116" spans="1:98" ht="36" customHeight="1" x14ac:dyDescent="0.2">
      <c r="A116" s="526"/>
      <c r="B116" s="527"/>
      <c r="C116" s="528"/>
      <c r="D116" s="530"/>
      <c r="E116" s="70" t="s">
        <v>31</v>
      </c>
      <c r="F116" s="71" t="s">
        <v>32</v>
      </c>
      <c r="G116" s="434" t="s">
        <v>33</v>
      </c>
      <c r="H116" s="473"/>
      <c r="I116" s="32"/>
      <c r="J116" s="32"/>
      <c r="K116" s="32"/>
      <c r="L116" s="32"/>
      <c r="M116" s="32"/>
      <c r="N116" s="32"/>
      <c r="O116" s="252"/>
      <c r="P116" s="252"/>
      <c r="Q116" s="252"/>
      <c r="R116" s="252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7"/>
      <c r="AT116" s="87"/>
      <c r="AU116" s="87"/>
      <c r="CG116" s="88"/>
      <c r="CH116" s="88"/>
      <c r="CI116" s="88"/>
      <c r="CJ116" s="88"/>
      <c r="CK116" s="88"/>
      <c r="CL116" s="88"/>
      <c r="CM116" s="88"/>
      <c r="CN116" s="88"/>
      <c r="CO116" s="88"/>
      <c r="CP116" s="88"/>
      <c r="CQ116" s="88"/>
      <c r="CR116" s="88"/>
      <c r="CS116" s="88"/>
      <c r="CT116" s="88"/>
    </row>
    <row r="117" spans="1:98" ht="15.6" customHeight="1" x14ac:dyDescent="0.2">
      <c r="A117" s="259" t="s">
        <v>116</v>
      </c>
      <c r="B117" s="260"/>
      <c r="C117" s="261"/>
      <c r="D117" s="258">
        <f>SUM(E117:H117)</f>
        <v>0</v>
      </c>
      <c r="E117" s="19"/>
      <c r="F117" s="20"/>
      <c r="G117" s="7"/>
      <c r="H117" s="7"/>
      <c r="I117" s="32"/>
      <c r="J117" s="32"/>
      <c r="K117" s="32"/>
      <c r="L117" s="32"/>
      <c r="M117" s="32"/>
      <c r="N117" s="32"/>
      <c r="O117" s="252"/>
      <c r="P117" s="252"/>
      <c r="Q117" s="252"/>
      <c r="R117" s="252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7"/>
      <c r="AT117" s="87"/>
      <c r="AU117" s="87"/>
      <c r="CG117" s="88"/>
      <c r="CH117" s="88"/>
      <c r="CI117" s="88"/>
      <c r="CJ117" s="88"/>
      <c r="CK117" s="88"/>
      <c r="CL117" s="88"/>
      <c r="CM117" s="88"/>
      <c r="CN117" s="88"/>
      <c r="CO117" s="88"/>
      <c r="CP117" s="88"/>
      <c r="CQ117" s="88"/>
      <c r="CR117" s="88"/>
      <c r="CS117" s="88"/>
      <c r="CT117" s="88"/>
    </row>
    <row r="118" spans="1:98" ht="15.6" customHeight="1" x14ac:dyDescent="0.2">
      <c r="A118" s="262" t="s">
        <v>117</v>
      </c>
      <c r="B118" s="263"/>
      <c r="C118" s="264"/>
      <c r="D118" s="265">
        <f>SUM(E118:H118)</f>
        <v>0</v>
      </c>
      <c r="E118" s="38"/>
      <c r="F118" s="54"/>
      <c r="G118" s="22"/>
      <c r="H118" s="22"/>
      <c r="I118" s="32"/>
      <c r="J118" s="32"/>
      <c r="K118" s="32"/>
      <c r="L118" s="32"/>
      <c r="M118" s="266"/>
      <c r="N118" s="266"/>
      <c r="O118" s="267"/>
      <c r="P118" s="267"/>
      <c r="Q118" s="267"/>
      <c r="R118" s="267"/>
      <c r="S118" s="268"/>
      <c r="T118" s="268"/>
      <c r="U118" s="268"/>
      <c r="V118" s="268"/>
      <c r="W118" s="268"/>
      <c r="X118" s="268"/>
      <c r="Y118" s="268"/>
      <c r="Z118" s="268"/>
      <c r="AA118" s="268"/>
      <c r="AB118" s="268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7"/>
      <c r="AT118" s="87"/>
      <c r="AU118" s="87"/>
      <c r="CG118" s="88"/>
      <c r="CH118" s="88"/>
      <c r="CI118" s="88"/>
      <c r="CJ118" s="88"/>
      <c r="CK118" s="88"/>
      <c r="CL118" s="88"/>
      <c r="CM118" s="88"/>
      <c r="CN118" s="88"/>
      <c r="CO118" s="88"/>
      <c r="CP118" s="88"/>
      <c r="CQ118" s="88"/>
      <c r="CR118" s="88"/>
      <c r="CS118" s="88"/>
      <c r="CT118" s="88"/>
    </row>
    <row r="119" spans="1:98" ht="31.9" customHeight="1" x14ac:dyDescent="0.2">
      <c r="A119" s="91" t="s">
        <v>118</v>
      </c>
      <c r="B119" s="269"/>
      <c r="C119" s="270"/>
      <c r="D119" s="271"/>
      <c r="E119" s="272"/>
      <c r="F119" s="273"/>
      <c r="G119" s="274"/>
      <c r="H119" s="275"/>
      <c r="I119" s="276"/>
      <c r="J119" s="276"/>
      <c r="K119" s="276"/>
      <c r="L119" s="277"/>
      <c r="M119" s="96"/>
      <c r="N119" s="96"/>
      <c r="O119" s="96"/>
      <c r="P119" s="96"/>
      <c r="Q119" s="96"/>
      <c r="R119" s="96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CG119" s="88"/>
      <c r="CH119" s="88"/>
      <c r="CI119" s="88"/>
      <c r="CJ119" s="88"/>
      <c r="CK119" s="88"/>
      <c r="CL119" s="88"/>
      <c r="CM119" s="88"/>
      <c r="CN119" s="88"/>
      <c r="CO119" s="88"/>
      <c r="CP119" s="88"/>
      <c r="CQ119" s="88"/>
      <c r="CR119" s="88"/>
      <c r="CS119" s="88"/>
      <c r="CT119" s="88"/>
    </row>
    <row r="120" spans="1:98" ht="16.899999999999999" customHeight="1" x14ac:dyDescent="0.2">
      <c r="A120" s="487" t="s">
        <v>119</v>
      </c>
      <c r="B120" s="471" t="s">
        <v>1</v>
      </c>
      <c r="C120" s="534" t="s">
        <v>120</v>
      </c>
      <c r="D120" s="534"/>
      <c r="E120" s="534"/>
      <c r="F120" s="534" t="s">
        <v>121</v>
      </c>
      <c r="G120" s="537" t="s">
        <v>122</v>
      </c>
      <c r="H120" s="482" t="s">
        <v>19</v>
      </c>
      <c r="I120" s="533"/>
      <c r="J120" s="533"/>
      <c r="K120" s="534" t="s">
        <v>20</v>
      </c>
      <c r="L120" s="535" t="s">
        <v>123</v>
      </c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CG120" s="88"/>
      <c r="CH120" s="88"/>
      <c r="CI120" s="88"/>
      <c r="CJ120" s="88"/>
      <c r="CK120" s="88"/>
      <c r="CL120" s="88"/>
      <c r="CM120" s="88"/>
      <c r="CN120" s="88"/>
      <c r="CO120" s="88"/>
      <c r="CP120" s="88"/>
      <c r="CQ120" s="88"/>
      <c r="CR120" s="88"/>
      <c r="CS120" s="88"/>
      <c r="CT120" s="88"/>
    </row>
    <row r="121" spans="1:98" ht="60.75" customHeight="1" x14ac:dyDescent="0.2">
      <c r="A121" s="493"/>
      <c r="B121" s="473"/>
      <c r="C121" s="234" t="s">
        <v>124</v>
      </c>
      <c r="D121" s="279" t="s">
        <v>125</v>
      </c>
      <c r="E121" s="434" t="s">
        <v>126</v>
      </c>
      <c r="F121" s="534"/>
      <c r="G121" s="537"/>
      <c r="H121" s="434" t="s">
        <v>31</v>
      </c>
      <c r="I121" s="439" t="s">
        <v>32</v>
      </c>
      <c r="J121" s="439" t="s">
        <v>33</v>
      </c>
      <c r="K121" s="534"/>
      <c r="L121" s="536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CG121" s="88"/>
      <c r="CH121" s="88"/>
      <c r="CI121" s="88"/>
      <c r="CJ121" s="88"/>
      <c r="CK121" s="88"/>
      <c r="CL121" s="88"/>
      <c r="CM121" s="88"/>
      <c r="CN121" s="88"/>
      <c r="CO121" s="88"/>
      <c r="CP121" s="88"/>
      <c r="CQ121" s="88"/>
      <c r="CR121" s="88"/>
      <c r="CS121" s="88"/>
      <c r="CT121" s="88"/>
    </row>
    <row r="122" spans="1:98" ht="15.6" customHeight="1" x14ac:dyDescent="0.2">
      <c r="A122" s="280" t="s">
        <v>56</v>
      </c>
      <c r="B122" s="28">
        <f>SUM(C122:G122)</f>
        <v>0</v>
      </c>
      <c r="C122" s="19"/>
      <c r="D122" s="281"/>
      <c r="E122" s="21"/>
      <c r="F122" s="281"/>
      <c r="G122" s="282"/>
      <c r="H122" s="21"/>
      <c r="I122" s="281"/>
      <c r="J122" s="281"/>
      <c r="K122" s="281"/>
      <c r="L122" s="21"/>
      <c r="M122" s="1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97"/>
      <c r="Z122" s="97"/>
      <c r="AA122" s="97"/>
      <c r="AB122" s="97"/>
      <c r="CG122" s="88"/>
      <c r="CH122" s="88"/>
      <c r="CI122" s="88"/>
      <c r="CJ122" s="88"/>
      <c r="CK122" s="88"/>
      <c r="CL122" s="88"/>
      <c r="CM122" s="88"/>
      <c r="CN122" s="88"/>
      <c r="CO122" s="88"/>
      <c r="CP122" s="88"/>
      <c r="CQ122" s="88"/>
      <c r="CR122" s="88"/>
      <c r="CS122" s="88"/>
      <c r="CT122" s="88"/>
    </row>
    <row r="123" spans="1:98" ht="15.6" customHeight="1" x14ac:dyDescent="0.2">
      <c r="A123" s="283" t="s">
        <v>69</v>
      </c>
      <c r="B123" s="50">
        <f>SUM(C123:G123)</f>
        <v>0</v>
      </c>
      <c r="C123" s="11"/>
      <c r="D123" s="135"/>
      <c r="E123" s="17"/>
      <c r="F123" s="135"/>
      <c r="G123" s="284"/>
      <c r="H123" s="17"/>
      <c r="I123" s="135"/>
      <c r="J123" s="135"/>
      <c r="K123" s="135"/>
      <c r="L123" s="17"/>
      <c r="M123" s="1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97"/>
      <c r="Z123" s="97"/>
      <c r="AA123" s="97"/>
      <c r="AB123" s="97"/>
      <c r="CG123" s="88"/>
      <c r="CH123" s="88"/>
      <c r="CI123" s="88"/>
      <c r="CJ123" s="88"/>
      <c r="CK123" s="88"/>
      <c r="CL123" s="88"/>
      <c r="CM123" s="88"/>
      <c r="CN123" s="88"/>
      <c r="CO123" s="88"/>
      <c r="CP123" s="88"/>
      <c r="CQ123" s="88"/>
      <c r="CR123" s="88"/>
      <c r="CS123" s="88"/>
      <c r="CT123" s="88"/>
    </row>
    <row r="124" spans="1:98" ht="15.6" customHeight="1" x14ac:dyDescent="0.2">
      <c r="A124" s="285" t="s">
        <v>72</v>
      </c>
      <c r="B124" s="29">
        <f>SUM(C124:G124)</f>
        <v>0</v>
      </c>
      <c r="C124" s="30"/>
      <c r="D124" s="130"/>
      <c r="E124" s="23"/>
      <c r="F124" s="130"/>
      <c r="G124" s="286"/>
      <c r="H124" s="23"/>
      <c r="I124" s="130"/>
      <c r="J124" s="130"/>
      <c r="K124" s="130"/>
      <c r="L124" s="23"/>
      <c r="M124" s="1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97"/>
      <c r="Z124" s="97"/>
      <c r="AA124" s="97"/>
      <c r="AB124" s="97"/>
      <c r="CG124" s="88"/>
      <c r="CH124" s="88"/>
      <c r="CI124" s="88"/>
      <c r="CJ124" s="88"/>
      <c r="CK124" s="88"/>
      <c r="CL124" s="88"/>
      <c r="CM124" s="88"/>
      <c r="CN124" s="88"/>
      <c r="CO124" s="88"/>
      <c r="CP124" s="88"/>
      <c r="CQ124" s="88"/>
      <c r="CR124" s="88"/>
      <c r="CS124" s="88"/>
      <c r="CT124" s="88"/>
    </row>
    <row r="125" spans="1:98" ht="31.9" customHeight="1" x14ac:dyDescent="0.2">
      <c r="A125" s="248" t="s">
        <v>127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CG125" s="88"/>
      <c r="CH125" s="88"/>
      <c r="CI125" s="88"/>
      <c r="CJ125" s="88"/>
      <c r="CK125" s="88"/>
      <c r="CL125" s="88"/>
      <c r="CM125" s="88"/>
      <c r="CN125" s="88"/>
      <c r="CO125" s="88"/>
      <c r="CP125" s="88"/>
      <c r="CQ125" s="88"/>
      <c r="CR125" s="88"/>
      <c r="CS125" s="88"/>
      <c r="CT125" s="88"/>
    </row>
    <row r="126" spans="1:98" ht="15" x14ac:dyDescent="0.2">
      <c r="A126" s="487" t="s">
        <v>128</v>
      </c>
      <c r="B126" s="471" t="s">
        <v>129</v>
      </c>
      <c r="C126" s="483" t="s">
        <v>130</v>
      </c>
      <c r="D126" s="484"/>
      <c r="E126" s="518" t="s">
        <v>131</v>
      </c>
      <c r="F126" s="484"/>
      <c r="G126" s="518" t="s">
        <v>132</v>
      </c>
      <c r="H126" s="484"/>
      <c r="I126" s="483" t="s">
        <v>133</v>
      </c>
      <c r="J126" s="484"/>
      <c r="K126" s="3"/>
      <c r="L126" s="3"/>
      <c r="M126" s="287"/>
      <c r="N126" s="288"/>
      <c r="O126" s="268"/>
      <c r="P126" s="268"/>
      <c r="Q126" s="268"/>
      <c r="R126" s="268"/>
      <c r="S126" s="268"/>
      <c r="T126" s="268"/>
      <c r="U126" s="268"/>
      <c r="V126" s="268"/>
      <c r="W126" s="268"/>
      <c r="X126" s="268"/>
      <c r="Y126" s="268"/>
      <c r="Z126" s="268"/>
      <c r="AA126" s="268"/>
      <c r="AB126" s="268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7"/>
      <c r="AT126" s="87"/>
      <c r="AU126" s="87"/>
      <c r="CG126" s="88"/>
      <c r="CH126" s="88"/>
      <c r="CI126" s="88"/>
      <c r="CJ126" s="88"/>
      <c r="CK126" s="88"/>
      <c r="CL126" s="88"/>
      <c r="CM126" s="88"/>
      <c r="CN126" s="88"/>
      <c r="CO126" s="88"/>
      <c r="CP126" s="88"/>
      <c r="CQ126" s="88"/>
      <c r="CR126" s="88"/>
      <c r="CS126" s="88"/>
      <c r="CT126" s="88"/>
    </row>
    <row r="127" spans="1:98" ht="15" x14ac:dyDescent="0.2">
      <c r="A127" s="493"/>
      <c r="B127" s="473"/>
      <c r="C127" s="70" t="s">
        <v>134</v>
      </c>
      <c r="D127" s="434" t="s">
        <v>135</v>
      </c>
      <c r="E127" s="70" t="s">
        <v>134</v>
      </c>
      <c r="F127" s="431" t="s">
        <v>135</v>
      </c>
      <c r="G127" s="70" t="s">
        <v>134</v>
      </c>
      <c r="H127" s="434" t="s">
        <v>135</v>
      </c>
      <c r="I127" s="70" t="s">
        <v>134</v>
      </c>
      <c r="J127" s="434" t="s">
        <v>135</v>
      </c>
      <c r="K127" s="3"/>
      <c r="L127" s="3"/>
      <c r="M127" s="3"/>
      <c r="N127" s="32"/>
      <c r="O127" s="252"/>
      <c r="P127" s="252"/>
      <c r="Q127" s="252"/>
      <c r="R127" s="252"/>
      <c r="S127" s="252"/>
      <c r="T127" s="252"/>
      <c r="U127" s="252"/>
      <c r="V127" s="252"/>
      <c r="W127" s="252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7"/>
      <c r="AT127" s="87"/>
      <c r="AU127" s="87"/>
      <c r="CG127" s="88"/>
      <c r="CH127" s="88"/>
      <c r="CI127" s="88"/>
      <c r="CJ127" s="88"/>
      <c r="CK127" s="88"/>
      <c r="CL127" s="88"/>
      <c r="CM127" s="88"/>
      <c r="CN127" s="88"/>
      <c r="CO127" s="88"/>
      <c r="CP127" s="88"/>
      <c r="CQ127" s="88"/>
      <c r="CR127" s="88"/>
      <c r="CS127" s="88"/>
      <c r="CT127" s="88"/>
    </row>
    <row r="128" spans="1:98" ht="18.75" customHeight="1" x14ac:dyDescent="0.2">
      <c r="A128" s="471" t="s">
        <v>136</v>
      </c>
      <c r="B128" s="280" t="s">
        <v>137</v>
      </c>
      <c r="C128" s="19"/>
      <c r="D128" s="21"/>
      <c r="E128" s="19"/>
      <c r="F128" s="21"/>
      <c r="G128" s="19"/>
      <c r="H128" s="21"/>
      <c r="I128" s="19"/>
      <c r="J128" s="21"/>
      <c r="K128" s="3"/>
      <c r="L128" s="3"/>
      <c r="M128" s="3"/>
      <c r="N128" s="32"/>
      <c r="O128" s="252"/>
      <c r="P128" s="252"/>
      <c r="Q128" s="252"/>
      <c r="R128" s="252"/>
      <c r="S128" s="252"/>
      <c r="T128" s="252"/>
      <c r="U128" s="252"/>
      <c r="V128" s="252"/>
      <c r="W128" s="252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7"/>
      <c r="AT128" s="87"/>
      <c r="AU128" s="87"/>
      <c r="CG128" s="88"/>
      <c r="CH128" s="88"/>
      <c r="CI128" s="88"/>
      <c r="CJ128" s="88"/>
      <c r="CK128" s="88"/>
      <c r="CL128" s="88"/>
      <c r="CM128" s="88"/>
      <c r="CN128" s="88"/>
      <c r="CO128" s="88"/>
      <c r="CP128" s="88"/>
      <c r="CQ128" s="88"/>
      <c r="CR128" s="88"/>
      <c r="CS128" s="88"/>
      <c r="CT128" s="88"/>
    </row>
    <row r="129" spans="1:98" ht="24" customHeight="1" x14ac:dyDescent="0.2">
      <c r="A129" s="472"/>
      <c r="B129" s="283" t="s">
        <v>138</v>
      </c>
      <c r="C129" s="11"/>
      <c r="D129" s="17"/>
      <c r="E129" s="11"/>
      <c r="F129" s="17"/>
      <c r="G129" s="11"/>
      <c r="H129" s="17"/>
      <c r="I129" s="11"/>
      <c r="J129" s="17"/>
      <c r="K129" s="3"/>
      <c r="L129" s="3"/>
      <c r="M129" s="3"/>
      <c r="N129" s="32"/>
      <c r="O129" s="252"/>
      <c r="P129" s="252"/>
      <c r="Q129" s="252"/>
      <c r="R129" s="252"/>
      <c r="S129" s="252"/>
      <c r="T129" s="252"/>
      <c r="U129" s="252"/>
      <c r="V129" s="252"/>
      <c r="W129" s="252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7"/>
      <c r="AT129" s="87"/>
      <c r="AU129" s="87"/>
      <c r="CG129" s="88"/>
      <c r="CH129" s="88"/>
      <c r="CI129" s="88"/>
      <c r="CJ129" s="88"/>
      <c r="CK129" s="88"/>
      <c r="CL129" s="88"/>
      <c r="CM129" s="88"/>
      <c r="CN129" s="88"/>
      <c r="CO129" s="88"/>
      <c r="CP129" s="88"/>
      <c r="CQ129" s="88"/>
      <c r="CR129" s="88"/>
      <c r="CS129" s="88"/>
      <c r="CT129" s="88"/>
    </row>
    <row r="130" spans="1:98" ht="18.75" customHeight="1" x14ac:dyDescent="0.2">
      <c r="A130" s="472"/>
      <c r="B130" s="283" t="s">
        <v>139</v>
      </c>
      <c r="C130" s="11"/>
      <c r="D130" s="17"/>
      <c r="E130" s="11"/>
      <c r="F130" s="17"/>
      <c r="G130" s="11"/>
      <c r="H130" s="17"/>
      <c r="I130" s="11"/>
      <c r="J130" s="17"/>
      <c r="K130" s="3"/>
      <c r="L130" s="3"/>
      <c r="M130" s="3"/>
      <c r="N130" s="32"/>
      <c r="O130" s="252"/>
      <c r="P130" s="252"/>
      <c r="Q130" s="252"/>
      <c r="R130" s="252"/>
      <c r="S130" s="252"/>
      <c r="T130" s="252"/>
      <c r="U130" s="252"/>
      <c r="V130" s="252"/>
      <c r="W130" s="252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7"/>
      <c r="AT130" s="87"/>
      <c r="AU130" s="87"/>
      <c r="CG130" s="88"/>
      <c r="CH130" s="88"/>
      <c r="CI130" s="88"/>
      <c r="CJ130" s="88"/>
      <c r="CK130" s="88"/>
      <c r="CL130" s="88"/>
      <c r="CM130" s="88"/>
      <c r="CN130" s="88"/>
      <c r="CO130" s="88"/>
      <c r="CP130" s="88"/>
      <c r="CQ130" s="88"/>
      <c r="CR130" s="88"/>
      <c r="CS130" s="88"/>
      <c r="CT130" s="88"/>
    </row>
    <row r="131" spans="1:98" ht="18.75" customHeight="1" x14ac:dyDescent="0.2">
      <c r="A131" s="473"/>
      <c r="B131" s="283" t="s">
        <v>140</v>
      </c>
      <c r="C131" s="30"/>
      <c r="D131" s="23"/>
      <c r="E131" s="30"/>
      <c r="F131" s="23"/>
      <c r="G131" s="30"/>
      <c r="H131" s="23"/>
      <c r="I131" s="30"/>
      <c r="J131" s="23"/>
      <c r="K131" s="3"/>
      <c r="L131" s="3"/>
      <c r="M131" s="3"/>
      <c r="N131" s="32"/>
      <c r="O131" s="252"/>
      <c r="P131" s="252"/>
      <c r="Q131" s="252"/>
      <c r="R131" s="252"/>
      <c r="S131" s="252"/>
      <c r="T131" s="252"/>
      <c r="U131" s="252"/>
      <c r="V131" s="252"/>
      <c r="W131" s="252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7"/>
      <c r="AT131" s="87"/>
      <c r="AU131" s="87"/>
      <c r="CG131" s="88"/>
      <c r="CH131" s="88"/>
      <c r="CI131" s="88"/>
      <c r="CJ131" s="88"/>
      <c r="CK131" s="88"/>
      <c r="CL131" s="88"/>
      <c r="CM131" s="88"/>
      <c r="CN131" s="88"/>
      <c r="CO131" s="88"/>
      <c r="CP131" s="88"/>
      <c r="CQ131" s="88"/>
      <c r="CR131" s="88"/>
      <c r="CS131" s="88"/>
      <c r="CT131" s="88"/>
    </row>
    <row r="132" spans="1:98" ht="15" x14ac:dyDescent="0.2">
      <c r="A132" s="534" t="s">
        <v>141</v>
      </c>
      <c r="B132" s="280" t="s">
        <v>142</v>
      </c>
      <c r="C132" s="19"/>
      <c r="D132" s="21"/>
      <c r="E132" s="19"/>
      <c r="F132" s="21"/>
      <c r="G132" s="19"/>
      <c r="H132" s="21"/>
      <c r="I132" s="19"/>
      <c r="J132" s="21"/>
      <c r="K132" s="3"/>
      <c r="L132" s="3"/>
      <c r="M132" s="3"/>
      <c r="N132" s="32"/>
      <c r="O132" s="252"/>
      <c r="P132" s="252"/>
      <c r="Q132" s="252"/>
      <c r="R132" s="252"/>
      <c r="S132" s="252"/>
      <c r="T132" s="252"/>
      <c r="U132" s="252"/>
      <c r="V132" s="252"/>
      <c r="W132" s="252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7"/>
      <c r="AT132" s="87"/>
      <c r="AU132" s="87"/>
      <c r="CG132" s="88"/>
      <c r="CH132" s="88"/>
      <c r="CI132" s="88"/>
      <c r="CJ132" s="88"/>
      <c r="CK132" s="88"/>
      <c r="CL132" s="88"/>
      <c r="CM132" s="88"/>
      <c r="CN132" s="88"/>
      <c r="CO132" s="88"/>
      <c r="CP132" s="88"/>
      <c r="CQ132" s="88"/>
      <c r="CR132" s="88"/>
      <c r="CS132" s="88"/>
      <c r="CT132" s="88"/>
    </row>
    <row r="133" spans="1:98" ht="27" customHeight="1" x14ac:dyDescent="0.2">
      <c r="A133" s="533"/>
      <c r="B133" s="283" t="s">
        <v>143</v>
      </c>
      <c r="C133" s="11"/>
      <c r="D133" s="17"/>
      <c r="E133" s="11"/>
      <c r="F133" s="17"/>
      <c r="G133" s="11"/>
      <c r="H133" s="17"/>
      <c r="I133" s="11"/>
      <c r="J133" s="17"/>
      <c r="K133" s="3"/>
      <c r="L133" s="3"/>
      <c r="M133" s="3"/>
      <c r="N133" s="32"/>
      <c r="O133" s="252"/>
      <c r="P133" s="252"/>
      <c r="Q133" s="252"/>
      <c r="R133" s="252"/>
      <c r="S133" s="252"/>
      <c r="T133" s="252"/>
      <c r="U133" s="252"/>
      <c r="V133" s="252"/>
      <c r="W133" s="252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7"/>
      <c r="AT133" s="87"/>
      <c r="AU133" s="87"/>
      <c r="CG133" s="88"/>
      <c r="CH133" s="88"/>
      <c r="CI133" s="88"/>
      <c r="CJ133" s="88"/>
      <c r="CK133" s="88"/>
      <c r="CL133" s="88"/>
      <c r="CM133" s="88"/>
      <c r="CN133" s="88"/>
      <c r="CO133" s="88"/>
      <c r="CP133" s="88"/>
      <c r="CQ133" s="88"/>
      <c r="CR133" s="88"/>
      <c r="CS133" s="88"/>
      <c r="CT133" s="88"/>
    </row>
    <row r="134" spans="1:98" ht="15" x14ac:dyDescent="0.2">
      <c r="A134" s="533"/>
      <c r="B134" s="283" t="s">
        <v>140</v>
      </c>
      <c r="C134" s="11"/>
      <c r="D134" s="17"/>
      <c r="E134" s="11"/>
      <c r="F134" s="17"/>
      <c r="G134" s="11"/>
      <c r="H134" s="17"/>
      <c r="I134" s="11"/>
      <c r="J134" s="17"/>
      <c r="K134" s="3"/>
      <c r="L134" s="3"/>
      <c r="M134" s="3"/>
      <c r="N134" s="32"/>
      <c r="O134" s="252"/>
      <c r="P134" s="252"/>
      <c r="Q134" s="252"/>
      <c r="R134" s="252"/>
      <c r="S134" s="252"/>
      <c r="T134" s="252"/>
      <c r="U134" s="252"/>
      <c r="V134" s="252"/>
      <c r="W134" s="252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7"/>
      <c r="AT134" s="87"/>
      <c r="AU134" s="87"/>
      <c r="CG134" s="88"/>
      <c r="CH134" s="88"/>
      <c r="CI134" s="88"/>
      <c r="CJ134" s="88"/>
      <c r="CK134" s="88"/>
      <c r="CL134" s="88"/>
      <c r="CM134" s="88"/>
      <c r="CN134" s="88"/>
      <c r="CO134" s="88"/>
      <c r="CP134" s="88"/>
      <c r="CQ134" s="88"/>
      <c r="CR134" s="88"/>
      <c r="CS134" s="88"/>
      <c r="CT134" s="88"/>
    </row>
    <row r="135" spans="1:98" ht="15" x14ac:dyDescent="0.2">
      <c r="A135" s="533"/>
      <c r="B135" s="289" t="s">
        <v>144</v>
      </c>
      <c r="C135" s="34"/>
      <c r="D135" s="58"/>
      <c r="E135" s="34"/>
      <c r="F135" s="58"/>
      <c r="G135" s="34"/>
      <c r="H135" s="58"/>
      <c r="I135" s="34"/>
      <c r="J135" s="58"/>
      <c r="K135" s="3"/>
      <c r="L135" s="3"/>
      <c r="M135" s="3"/>
      <c r="N135" s="32"/>
      <c r="O135" s="252"/>
      <c r="P135" s="252"/>
      <c r="Q135" s="252"/>
      <c r="R135" s="252"/>
      <c r="S135" s="252"/>
      <c r="T135" s="252"/>
      <c r="U135" s="252"/>
      <c r="V135" s="252"/>
      <c r="W135" s="252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7"/>
      <c r="AT135" s="87"/>
      <c r="AU135" s="87"/>
      <c r="CG135" s="88"/>
      <c r="CH135" s="88"/>
      <c r="CI135" s="88"/>
      <c r="CJ135" s="88"/>
      <c r="CK135" s="88"/>
      <c r="CL135" s="88"/>
      <c r="CM135" s="88"/>
      <c r="CN135" s="88"/>
      <c r="CO135" s="88"/>
      <c r="CP135" s="88"/>
      <c r="CQ135" s="88"/>
      <c r="CR135" s="88"/>
      <c r="CS135" s="88"/>
      <c r="CT135" s="88"/>
    </row>
    <row r="136" spans="1:98" ht="15" x14ac:dyDescent="0.2">
      <c r="A136" s="533"/>
      <c r="B136" s="285" t="s">
        <v>74</v>
      </c>
      <c r="C136" s="30"/>
      <c r="D136" s="23"/>
      <c r="E136" s="30"/>
      <c r="F136" s="23"/>
      <c r="G136" s="30"/>
      <c r="H136" s="23"/>
      <c r="I136" s="30"/>
      <c r="J136" s="23"/>
      <c r="K136" s="3"/>
      <c r="L136" s="3"/>
      <c r="M136" s="3"/>
      <c r="N136" s="32"/>
      <c r="O136" s="252"/>
      <c r="P136" s="252"/>
      <c r="Q136" s="252"/>
      <c r="R136" s="252"/>
      <c r="S136" s="252"/>
      <c r="T136" s="252"/>
      <c r="U136" s="252"/>
      <c r="V136" s="252"/>
      <c r="W136" s="252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7"/>
      <c r="AT136" s="87"/>
      <c r="AU136" s="87"/>
      <c r="CG136" s="88"/>
      <c r="CH136" s="88"/>
      <c r="CI136" s="88"/>
      <c r="CJ136" s="88"/>
      <c r="CK136" s="88"/>
      <c r="CL136" s="88"/>
      <c r="CM136" s="88"/>
      <c r="CN136" s="88"/>
      <c r="CO136" s="88"/>
      <c r="CP136" s="88"/>
      <c r="CQ136" s="88"/>
      <c r="CR136" s="88"/>
      <c r="CS136" s="88"/>
      <c r="CT136" s="88"/>
    </row>
    <row r="137" spans="1:98" ht="15" x14ac:dyDescent="0.2">
      <c r="A137" s="471" t="s">
        <v>145</v>
      </c>
      <c r="B137" s="280" t="s">
        <v>146</v>
      </c>
      <c r="C137" s="19"/>
      <c r="D137" s="21"/>
      <c r="E137" s="19"/>
      <c r="F137" s="21"/>
      <c r="G137" s="19"/>
      <c r="H137" s="21"/>
      <c r="I137" s="19"/>
      <c r="J137" s="21"/>
      <c r="K137" s="3"/>
      <c r="L137" s="3"/>
      <c r="M137" s="3"/>
      <c r="N137" s="32"/>
      <c r="O137" s="252"/>
      <c r="P137" s="252"/>
      <c r="Q137" s="252"/>
      <c r="R137" s="252"/>
      <c r="S137" s="252"/>
      <c r="T137" s="252"/>
      <c r="U137" s="252"/>
      <c r="V137" s="252"/>
      <c r="W137" s="252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7"/>
      <c r="AT137" s="87"/>
      <c r="AU137" s="87"/>
      <c r="CG137" s="88"/>
      <c r="CH137" s="88"/>
      <c r="CI137" s="88"/>
      <c r="CJ137" s="88"/>
      <c r="CK137" s="88"/>
      <c r="CL137" s="88"/>
      <c r="CM137" s="88"/>
      <c r="CN137" s="88"/>
      <c r="CO137" s="88"/>
      <c r="CP137" s="88"/>
      <c r="CQ137" s="88"/>
      <c r="CR137" s="88"/>
      <c r="CS137" s="88"/>
      <c r="CT137" s="88"/>
    </row>
    <row r="138" spans="1:98" ht="27.6" customHeight="1" x14ac:dyDescent="0.2">
      <c r="A138" s="472"/>
      <c r="B138" s="283" t="s">
        <v>143</v>
      </c>
      <c r="C138" s="11"/>
      <c r="D138" s="17"/>
      <c r="E138" s="11"/>
      <c r="F138" s="17"/>
      <c r="G138" s="11"/>
      <c r="H138" s="17"/>
      <c r="I138" s="11"/>
      <c r="J138" s="17"/>
      <c r="K138" s="3"/>
      <c r="L138" s="3"/>
      <c r="M138" s="3"/>
      <c r="N138" s="32"/>
      <c r="O138" s="252"/>
      <c r="P138" s="252"/>
      <c r="Q138" s="252"/>
      <c r="R138" s="252"/>
      <c r="S138" s="252"/>
      <c r="T138" s="252"/>
      <c r="U138" s="252"/>
      <c r="V138" s="252"/>
      <c r="W138" s="252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7"/>
      <c r="AT138" s="87"/>
      <c r="AU138" s="87"/>
      <c r="CG138" s="88"/>
      <c r="CH138" s="88"/>
      <c r="CI138" s="88"/>
      <c r="CJ138" s="88"/>
      <c r="CK138" s="88"/>
      <c r="CL138" s="88"/>
      <c r="CM138" s="88"/>
      <c r="CN138" s="88"/>
      <c r="CO138" s="88"/>
      <c r="CP138" s="88"/>
      <c r="CQ138" s="88"/>
      <c r="CR138" s="88"/>
      <c r="CS138" s="88"/>
      <c r="CT138" s="88"/>
    </row>
    <row r="139" spans="1:98" x14ac:dyDescent="0.2">
      <c r="A139" s="472"/>
      <c r="B139" s="283" t="s">
        <v>140</v>
      </c>
      <c r="C139" s="11"/>
      <c r="D139" s="17"/>
      <c r="E139" s="11"/>
      <c r="F139" s="17"/>
      <c r="G139" s="11"/>
      <c r="H139" s="17"/>
      <c r="I139" s="11"/>
      <c r="J139" s="17"/>
      <c r="K139" s="32"/>
      <c r="L139" s="32"/>
      <c r="M139" s="32"/>
      <c r="N139" s="32"/>
      <c r="O139" s="252"/>
      <c r="P139" s="252"/>
      <c r="Q139" s="252"/>
      <c r="R139" s="252"/>
      <c r="S139" s="252"/>
      <c r="T139" s="252"/>
      <c r="U139" s="252"/>
      <c r="V139" s="252"/>
      <c r="W139" s="252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7"/>
      <c r="AT139" s="87"/>
      <c r="AU139" s="87"/>
      <c r="CG139" s="88"/>
      <c r="CH139" s="88"/>
      <c r="CI139" s="88"/>
      <c r="CJ139" s="88"/>
      <c r="CK139" s="88"/>
      <c r="CL139" s="88"/>
      <c r="CM139" s="88"/>
      <c r="CN139" s="88"/>
      <c r="CO139" s="88"/>
      <c r="CP139" s="88"/>
      <c r="CQ139" s="88"/>
      <c r="CR139" s="88"/>
      <c r="CS139" s="88"/>
      <c r="CT139" s="88"/>
    </row>
    <row r="140" spans="1:98" ht="15.6" customHeight="1" x14ac:dyDescent="0.2">
      <c r="A140" s="472"/>
      <c r="B140" s="289" t="s">
        <v>147</v>
      </c>
      <c r="C140" s="11"/>
      <c r="D140" s="17"/>
      <c r="E140" s="11"/>
      <c r="F140" s="17"/>
      <c r="G140" s="11"/>
      <c r="H140" s="17"/>
      <c r="I140" s="11"/>
      <c r="J140" s="17"/>
      <c r="K140" s="32"/>
      <c r="L140" s="32"/>
      <c r="M140" s="32"/>
      <c r="N140" s="32"/>
      <c r="O140" s="252"/>
      <c r="P140" s="252"/>
      <c r="Q140" s="252"/>
      <c r="R140" s="252"/>
      <c r="S140" s="252"/>
      <c r="T140" s="252"/>
      <c r="U140" s="252"/>
      <c r="V140" s="252"/>
      <c r="W140" s="252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7"/>
      <c r="AT140" s="87"/>
      <c r="AU140" s="87"/>
      <c r="CG140" s="88"/>
      <c r="CH140" s="88"/>
      <c r="CI140" s="88"/>
      <c r="CJ140" s="88"/>
      <c r="CK140" s="88"/>
      <c r="CL140" s="88"/>
      <c r="CM140" s="88"/>
      <c r="CN140" s="88"/>
      <c r="CO140" s="88"/>
      <c r="CP140" s="88"/>
      <c r="CQ140" s="88"/>
      <c r="CR140" s="88"/>
      <c r="CS140" s="88"/>
      <c r="CT140" s="88"/>
    </row>
    <row r="141" spans="1:98" ht="15.6" customHeight="1" x14ac:dyDescent="0.2">
      <c r="A141" s="472"/>
      <c r="B141" s="289" t="s">
        <v>144</v>
      </c>
      <c r="C141" s="11"/>
      <c r="D141" s="17"/>
      <c r="E141" s="11"/>
      <c r="F141" s="17"/>
      <c r="G141" s="11"/>
      <c r="H141" s="17"/>
      <c r="I141" s="11"/>
      <c r="J141" s="17"/>
      <c r="K141" s="32"/>
      <c r="L141" s="32"/>
      <c r="M141" s="32"/>
      <c r="N141" s="32"/>
      <c r="O141" s="252"/>
      <c r="P141" s="252"/>
      <c r="Q141" s="252"/>
      <c r="R141" s="252"/>
      <c r="S141" s="252"/>
      <c r="T141" s="252"/>
      <c r="U141" s="252"/>
      <c r="V141" s="252"/>
      <c r="W141" s="252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7"/>
      <c r="AT141" s="87"/>
      <c r="AU141" s="87"/>
      <c r="CG141" s="88"/>
      <c r="CH141" s="88"/>
      <c r="CI141" s="88"/>
      <c r="CJ141" s="88"/>
      <c r="CK141" s="88"/>
      <c r="CL141" s="88"/>
      <c r="CM141" s="88"/>
      <c r="CN141" s="88"/>
      <c r="CO141" s="88"/>
      <c r="CP141" s="88"/>
      <c r="CQ141" s="88"/>
      <c r="CR141" s="88"/>
      <c r="CS141" s="88"/>
      <c r="CT141" s="88"/>
    </row>
    <row r="142" spans="1:98" ht="15.6" customHeight="1" x14ac:dyDescent="0.2">
      <c r="A142" s="473"/>
      <c r="B142" s="285" t="s">
        <v>74</v>
      </c>
      <c r="C142" s="123"/>
      <c r="D142" s="119"/>
      <c r="E142" s="123"/>
      <c r="F142" s="119"/>
      <c r="G142" s="123"/>
      <c r="H142" s="119"/>
      <c r="I142" s="123"/>
      <c r="J142" s="119"/>
      <c r="K142" s="32"/>
      <c r="L142" s="32"/>
      <c r="M142" s="32"/>
      <c r="N142" s="32"/>
      <c r="O142" s="252"/>
      <c r="P142" s="252"/>
      <c r="Q142" s="252"/>
      <c r="R142" s="252"/>
      <c r="S142" s="252"/>
      <c r="T142" s="252"/>
      <c r="U142" s="252"/>
      <c r="V142" s="252"/>
      <c r="W142" s="252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7"/>
      <c r="AT142" s="87"/>
      <c r="AU142" s="87"/>
      <c r="CG142" s="88"/>
      <c r="CH142" s="88"/>
      <c r="CI142" s="88"/>
      <c r="CJ142" s="88"/>
      <c r="CK142" s="88"/>
      <c r="CL142" s="88"/>
      <c r="CM142" s="88"/>
      <c r="CN142" s="88"/>
      <c r="CO142" s="88"/>
      <c r="CP142" s="88"/>
      <c r="CQ142" s="88"/>
      <c r="CR142" s="88"/>
      <c r="CS142" s="88"/>
      <c r="CT142" s="88"/>
    </row>
    <row r="143" spans="1:98" ht="15.6" customHeight="1" x14ac:dyDescent="0.2">
      <c r="A143" s="534" t="s">
        <v>148</v>
      </c>
      <c r="B143" s="280" t="s">
        <v>149</v>
      </c>
      <c r="C143" s="19"/>
      <c r="D143" s="21"/>
      <c r="E143" s="19"/>
      <c r="F143" s="21"/>
      <c r="G143" s="19"/>
      <c r="H143" s="21"/>
      <c r="I143" s="19"/>
      <c r="J143" s="21"/>
      <c r="K143" s="32"/>
      <c r="L143" s="32"/>
      <c r="M143" s="32"/>
      <c r="N143" s="32"/>
      <c r="O143" s="252"/>
      <c r="P143" s="252"/>
      <c r="Q143" s="252"/>
      <c r="R143" s="252"/>
      <c r="S143" s="252"/>
      <c r="T143" s="252"/>
      <c r="U143" s="252"/>
      <c r="V143" s="252"/>
      <c r="W143" s="252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7"/>
      <c r="AT143" s="87"/>
      <c r="AU143" s="87"/>
      <c r="CG143" s="88"/>
      <c r="CH143" s="88"/>
      <c r="CI143" s="88"/>
      <c r="CJ143" s="88"/>
      <c r="CK143" s="88"/>
      <c r="CL143" s="88"/>
      <c r="CM143" s="88"/>
      <c r="CN143" s="88"/>
      <c r="CO143" s="88"/>
      <c r="CP143" s="88"/>
      <c r="CQ143" s="88"/>
      <c r="CR143" s="88"/>
      <c r="CS143" s="88"/>
      <c r="CT143" s="88"/>
    </row>
    <row r="144" spans="1:98" ht="15.6" customHeight="1" x14ac:dyDescent="0.2">
      <c r="A144" s="533"/>
      <c r="B144" s="285" t="s">
        <v>150</v>
      </c>
      <c r="C144" s="30"/>
      <c r="D144" s="23"/>
      <c r="E144" s="30"/>
      <c r="F144" s="23"/>
      <c r="G144" s="30"/>
      <c r="H144" s="23"/>
      <c r="I144" s="30"/>
      <c r="J144" s="23"/>
      <c r="K144" s="32"/>
      <c r="L144" s="32"/>
      <c r="M144" s="32"/>
      <c r="N144" s="32"/>
      <c r="O144" s="252"/>
      <c r="P144" s="252"/>
      <c r="Q144" s="252"/>
      <c r="R144" s="252"/>
      <c r="S144" s="252"/>
      <c r="T144" s="252"/>
      <c r="U144" s="252"/>
      <c r="V144" s="252"/>
      <c r="W144" s="252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7"/>
      <c r="AT144" s="87"/>
      <c r="AU144" s="87"/>
      <c r="CG144" s="88"/>
      <c r="CH144" s="88"/>
      <c r="CI144" s="88"/>
      <c r="CJ144" s="88"/>
      <c r="CK144" s="88"/>
      <c r="CL144" s="88"/>
      <c r="CM144" s="88"/>
      <c r="CN144" s="88"/>
      <c r="CO144" s="88"/>
      <c r="CP144" s="88"/>
      <c r="CQ144" s="88"/>
      <c r="CR144" s="88"/>
      <c r="CS144" s="88"/>
      <c r="CT144" s="88"/>
    </row>
    <row r="145" spans="1:104" ht="31.9" customHeight="1" x14ac:dyDescent="0.2">
      <c r="A145" s="290" t="s">
        <v>151</v>
      </c>
      <c r="B145" s="291"/>
      <c r="C145" s="292"/>
      <c r="D145" s="292"/>
      <c r="E145" s="292"/>
      <c r="F145" s="292"/>
      <c r="G145" s="292"/>
      <c r="H145" s="292"/>
      <c r="I145" s="292"/>
      <c r="J145" s="292"/>
      <c r="K145" s="293"/>
      <c r="L145" s="293"/>
      <c r="M145" s="293"/>
      <c r="N145" s="293"/>
      <c r="O145" s="294"/>
      <c r="P145" s="294"/>
      <c r="Q145" s="294"/>
      <c r="R145" s="294"/>
      <c r="S145" s="294"/>
      <c r="T145" s="294"/>
      <c r="U145" s="294"/>
      <c r="V145" s="294"/>
      <c r="W145" s="294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BY145" s="82"/>
      <c r="BZ145" s="82"/>
      <c r="CG145" s="88"/>
      <c r="CH145" s="88"/>
      <c r="CI145" s="88"/>
      <c r="CJ145" s="88"/>
      <c r="CK145" s="88"/>
      <c r="CL145" s="88"/>
      <c r="CM145" s="88"/>
      <c r="CN145" s="88"/>
      <c r="CO145" s="88"/>
      <c r="CP145" s="88"/>
      <c r="CQ145" s="88"/>
      <c r="CR145" s="88"/>
      <c r="CS145" s="88"/>
      <c r="CT145" s="88"/>
    </row>
    <row r="146" spans="1:104" s="309" customFormat="1" ht="31.9" customHeight="1" x14ac:dyDescent="0.2">
      <c r="A146" s="91" t="s">
        <v>152</v>
      </c>
      <c r="B146" s="295"/>
      <c r="C146" s="296"/>
      <c r="D146" s="296"/>
      <c r="E146" s="297"/>
      <c r="F146" s="296"/>
      <c r="G146" s="297"/>
      <c r="H146" s="297"/>
      <c r="I146" s="296"/>
      <c r="J146" s="298"/>
      <c r="K146" s="299"/>
      <c r="L146" s="299"/>
      <c r="M146" s="299"/>
      <c r="N146" s="299"/>
      <c r="O146" s="300"/>
      <c r="P146" s="300"/>
      <c r="Q146" s="300"/>
      <c r="R146" s="301"/>
      <c r="S146" s="302"/>
      <c r="T146" s="300"/>
      <c r="U146" s="300"/>
      <c r="V146" s="301"/>
      <c r="W146" s="301"/>
      <c r="X146" s="303"/>
      <c r="Y146" s="304"/>
      <c r="Z146" s="305"/>
      <c r="AA146" s="305"/>
      <c r="AB146" s="303"/>
      <c r="AC146" s="304"/>
      <c r="AD146" s="304"/>
      <c r="AE146" s="304"/>
      <c r="AF146" s="304"/>
      <c r="AG146" s="305"/>
      <c r="AH146" s="306"/>
      <c r="AI146" s="303"/>
      <c r="AJ146" s="305"/>
      <c r="AK146" s="305"/>
      <c r="AL146" s="305"/>
      <c r="AM146" s="305"/>
      <c r="AN146" s="305"/>
      <c r="AO146" s="306"/>
      <c r="AP146" s="303"/>
      <c r="AQ146" s="305"/>
      <c r="AR146" s="305"/>
      <c r="AS146" s="305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82"/>
      <c r="BI146" s="82"/>
      <c r="BJ146" s="82"/>
      <c r="BK146" s="82"/>
      <c r="BL146" s="82"/>
      <c r="BM146" s="82"/>
      <c r="BN146" s="8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4"/>
      <c r="CB146" s="84"/>
      <c r="CC146" s="84"/>
      <c r="CD146" s="84"/>
      <c r="CE146" s="84"/>
      <c r="CF146" s="84"/>
      <c r="CG146" s="88"/>
      <c r="CH146" s="307"/>
      <c r="CI146" s="307"/>
      <c r="CJ146" s="307"/>
      <c r="CK146" s="307"/>
      <c r="CL146" s="307"/>
      <c r="CM146" s="307"/>
      <c r="CN146" s="307"/>
      <c r="CO146" s="307"/>
      <c r="CP146" s="307"/>
      <c r="CQ146" s="307"/>
      <c r="CR146" s="307"/>
      <c r="CS146" s="307"/>
      <c r="CT146" s="307"/>
      <c r="CU146" s="308"/>
      <c r="CV146" s="308"/>
      <c r="CW146" s="308"/>
      <c r="CX146" s="308"/>
      <c r="CY146" s="308"/>
      <c r="CZ146" s="308"/>
    </row>
    <row r="147" spans="1:104" x14ac:dyDescent="0.2">
      <c r="A147" s="538" t="s">
        <v>35</v>
      </c>
      <c r="B147" s="474" t="s">
        <v>1</v>
      </c>
      <c r="C147" s="475"/>
      <c r="D147" s="476"/>
      <c r="E147" s="514" t="s">
        <v>78</v>
      </c>
      <c r="F147" s="515"/>
      <c r="G147" s="515"/>
      <c r="H147" s="515"/>
      <c r="I147" s="515"/>
      <c r="J147" s="515"/>
      <c r="K147" s="515"/>
      <c r="L147" s="515"/>
      <c r="M147" s="515"/>
      <c r="N147" s="515"/>
      <c r="O147" s="515"/>
      <c r="P147" s="515"/>
      <c r="Q147" s="515"/>
      <c r="R147" s="515"/>
      <c r="S147" s="515"/>
      <c r="T147" s="515"/>
      <c r="U147" s="515"/>
      <c r="V147" s="515"/>
      <c r="W147" s="515"/>
      <c r="X147" s="515"/>
      <c r="Y147" s="515"/>
      <c r="Z147" s="515"/>
      <c r="AA147" s="515"/>
      <c r="AB147" s="515"/>
      <c r="AC147" s="515"/>
      <c r="AD147" s="515"/>
      <c r="AE147" s="515"/>
      <c r="AF147" s="515"/>
      <c r="AG147" s="515"/>
      <c r="AH147" s="515"/>
      <c r="AI147" s="515"/>
      <c r="AJ147" s="515"/>
      <c r="AK147" s="515"/>
      <c r="AL147" s="515"/>
      <c r="AM147" s="515"/>
      <c r="AN147" s="515"/>
      <c r="AO147" s="515"/>
      <c r="AP147" s="551"/>
      <c r="AQ147" s="552" t="s">
        <v>153</v>
      </c>
      <c r="AR147" s="552"/>
      <c r="AS147" s="553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Y147" s="82"/>
      <c r="BZ147" s="82"/>
      <c r="CG147" s="88"/>
      <c r="CH147" s="88"/>
      <c r="CI147" s="88"/>
      <c r="CJ147" s="88"/>
      <c r="CK147" s="88"/>
      <c r="CL147" s="88"/>
      <c r="CM147" s="88"/>
      <c r="CN147" s="88"/>
      <c r="CO147" s="88"/>
      <c r="CP147" s="88"/>
      <c r="CQ147" s="88"/>
      <c r="CR147" s="88"/>
      <c r="CS147" s="88"/>
      <c r="CT147" s="88"/>
    </row>
    <row r="148" spans="1:104" x14ac:dyDescent="0.2">
      <c r="A148" s="539"/>
      <c r="B148" s="549"/>
      <c r="C148" s="550"/>
      <c r="D148" s="517"/>
      <c r="E148" s="483" t="s">
        <v>21</v>
      </c>
      <c r="F148" s="484"/>
      <c r="G148" s="483" t="s">
        <v>22</v>
      </c>
      <c r="H148" s="484"/>
      <c r="I148" s="483" t="s">
        <v>23</v>
      </c>
      <c r="J148" s="484"/>
      <c r="K148" s="483" t="s">
        <v>24</v>
      </c>
      <c r="L148" s="484"/>
      <c r="M148" s="483" t="s">
        <v>25</v>
      </c>
      <c r="N148" s="484"/>
      <c r="O148" s="483" t="s">
        <v>26</v>
      </c>
      <c r="P148" s="484"/>
      <c r="Q148" s="483" t="s">
        <v>27</v>
      </c>
      <c r="R148" s="484"/>
      <c r="S148" s="483" t="s">
        <v>28</v>
      </c>
      <c r="T148" s="484"/>
      <c r="U148" s="483" t="s">
        <v>29</v>
      </c>
      <c r="V148" s="484"/>
      <c r="W148" s="483" t="s">
        <v>5</v>
      </c>
      <c r="X148" s="484"/>
      <c r="Y148" s="483" t="s">
        <v>6</v>
      </c>
      <c r="Z148" s="484"/>
      <c r="AA148" s="483" t="s">
        <v>30</v>
      </c>
      <c r="AB148" s="484"/>
      <c r="AC148" s="483" t="s">
        <v>7</v>
      </c>
      <c r="AD148" s="484"/>
      <c r="AE148" s="483" t="s">
        <v>8</v>
      </c>
      <c r="AF148" s="484"/>
      <c r="AG148" s="483" t="s">
        <v>9</v>
      </c>
      <c r="AH148" s="484"/>
      <c r="AI148" s="483" t="s">
        <v>10</v>
      </c>
      <c r="AJ148" s="484"/>
      <c r="AK148" s="483" t="s">
        <v>11</v>
      </c>
      <c r="AL148" s="484"/>
      <c r="AM148" s="483" t="s">
        <v>12</v>
      </c>
      <c r="AN148" s="484"/>
      <c r="AO148" s="480" t="s">
        <v>13</v>
      </c>
      <c r="AP148" s="541"/>
      <c r="AQ148" s="542" t="s">
        <v>154</v>
      </c>
      <c r="AR148" s="480" t="s">
        <v>155</v>
      </c>
      <c r="AS148" s="481"/>
      <c r="AT148" s="310"/>
      <c r="AU148" s="311"/>
      <c r="AV148" s="97"/>
      <c r="AW148" s="97"/>
      <c r="AX148" s="97"/>
      <c r="AY148" s="97"/>
      <c r="AZ148" s="97"/>
      <c r="BA148" s="97"/>
      <c r="BB148" s="97"/>
      <c r="BC148" s="97"/>
      <c r="BD148" s="97"/>
      <c r="BE148" s="97"/>
      <c r="BF148" s="97"/>
      <c r="BG148" s="97"/>
      <c r="CG148" s="88"/>
      <c r="CH148" s="88"/>
      <c r="CI148" s="88"/>
      <c r="CJ148" s="88"/>
      <c r="CK148" s="88"/>
      <c r="CL148" s="88"/>
      <c r="CM148" s="88"/>
      <c r="CN148" s="88"/>
      <c r="CO148" s="88"/>
      <c r="CP148" s="88"/>
      <c r="CQ148" s="88"/>
      <c r="CR148" s="88"/>
      <c r="CS148" s="88"/>
      <c r="CT148" s="88"/>
    </row>
    <row r="149" spans="1:104" ht="31.5" x14ac:dyDescent="0.2">
      <c r="A149" s="540"/>
      <c r="B149" s="312" t="s">
        <v>34</v>
      </c>
      <c r="C149" s="313" t="s">
        <v>2</v>
      </c>
      <c r="D149" s="432" t="s">
        <v>3</v>
      </c>
      <c r="E149" s="36" t="s">
        <v>2</v>
      </c>
      <c r="F149" s="431" t="s">
        <v>3</v>
      </c>
      <c r="G149" s="36" t="s">
        <v>2</v>
      </c>
      <c r="H149" s="431" t="s">
        <v>3</v>
      </c>
      <c r="I149" s="36" t="s">
        <v>2</v>
      </c>
      <c r="J149" s="431" t="s">
        <v>3</v>
      </c>
      <c r="K149" s="36" t="s">
        <v>2</v>
      </c>
      <c r="L149" s="431" t="s">
        <v>3</v>
      </c>
      <c r="M149" s="36" t="s">
        <v>2</v>
      </c>
      <c r="N149" s="431" t="s">
        <v>3</v>
      </c>
      <c r="O149" s="36" t="s">
        <v>2</v>
      </c>
      <c r="P149" s="431" t="s">
        <v>3</v>
      </c>
      <c r="Q149" s="36" t="s">
        <v>2</v>
      </c>
      <c r="R149" s="431" t="s">
        <v>3</v>
      </c>
      <c r="S149" s="36" t="s">
        <v>2</v>
      </c>
      <c r="T149" s="431" t="s">
        <v>3</v>
      </c>
      <c r="U149" s="36" t="s">
        <v>2</v>
      </c>
      <c r="V149" s="431" t="s">
        <v>3</v>
      </c>
      <c r="W149" s="36" t="s">
        <v>2</v>
      </c>
      <c r="X149" s="431" t="s">
        <v>3</v>
      </c>
      <c r="Y149" s="36" t="s">
        <v>2</v>
      </c>
      <c r="Z149" s="431" t="s">
        <v>3</v>
      </c>
      <c r="AA149" s="36" t="s">
        <v>2</v>
      </c>
      <c r="AB149" s="431" t="s">
        <v>3</v>
      </c>
      <c r="AC149" s="36" t="s">
        <v>2</v>
      </c>
      <c r="AD149" s="431" t="s">
        <v>3</v>
      </c>
      <c r="AE149" s="36" t="s">
        <v>2</v>
      </c>
      <c r="AF149" s="431" t="s">
        <v>3</v>
      </c>
      <c r="AG149" s="36" t="s">
        <v>2</v>
      </c>
      <c r="AH149" s="431" t="s">
        <v>3</v>
      </c>
      <c r="AI149" s="36" t="s">
        <v>2</v>
      </c>
      <c r="AJ149" s="431" t="s">
        <v>3</v>
      </c>
      <c r="AK149" s="36" t="s">
        <v>2</v>
      </c>
      <c r="AL149" s="431" t="s">
        <v>3</v>
      </c>
      <c r="AM149" s="36" t="s">
        <v>2</v>
      </c>
      <c r="AN149" s="431" t="s">
        <v>3</v>
      </c>
      <c r="AO149" s="36" t="s">
        <v>2</v>
      </c>
      <c r="AP149" s="315" t="s">
        <v>3</v>
      </c>
      <c r="AQ149" s="543"/>
      <c r="AR149" s="439" t="s">
        <v>156</v>
      </c>
      <c r="AS149" s="434" t="s">
        <v>157</v>
      </c>
      <c r="AT149" s="148"/>
      <c r="AU149" s="148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CG149" s="88"/>
      <c r="CH149" s="88"/>
      <c r="CI149" s="88"/>
      <c r="CJ149" s="88"/>
      <c r="CK149" s="88"/>
      <c r="CL149" s="88"/>
      <c r="CM149" s="88"/>
      <c r="CN149" s="88"/>
      <c r="CO149" s="88"/>
      <c r="CP149" s="88"/>
      <c r="CQ149" s="88"/>
      <c r="CR149" s="88"/>
      <c r="CS149" s="88"/>
      <c r="CT149" s="88"/>
    </row>
    <row r="150" spans="1:104" ht="15" customHeight="1" x14ac:dyDescent="0.2">
      <c r="A150" s="316" t="s">
        <v>55</v>
      </c>
      <c r="B150" s="213">
        <f t="shared" ref="B150:B168" si="11">SUM(C150+D150)</f>
        <v>243</v>
      </c>
      <c r="C150" s="214">
        <f t="shared" ref="C150:D168" si="12">SUM(E150+G150+I150+K150+M150+O150+Q150+S150+U150+W150+Y150+AA150+AC150+AE150+AG150+AI150+AK150+AM150+AO150)</f>
        <v>129</v>
      </c>
      <c r="D150" s="317">
        <f t="shared" si="12"/>
        <v>114</v>
      </c>
      <c r="E150" s="26">
        <v>6</v>
      </c>
      <c r="F150" s="98">
        <v>6</v>
      </c>
      <c r="G150" s="26">
        <v>2</v>
      </c>
      <c r="H150" s="99">
        <v>1</v>
      </c>
      <c r="I150" s="26">
        <v>2</v>
      </c>
      <c r="J150" s="99">
        <v>2</v>
      </c>
      <c r="K150" s="26">
        <v>1</v>
      </c>
      <c r="L150" s="99">
        <v>3</v>
      </c>
      <c r="M150" s="26">
        <v>6</v>
      </c>
      <c r="N150" s="99">
        <v>2</v>
      </c>
      <c r="O150" s="26">
        <v>5</v>
      </c>
      <c r="P150" s="99">
        <v>0</v>
      </c>
      <c r="Q150" s="26">
        <v>1</v>
      </c>
      <c r="R150" s="99">
        <v>2</v>
      </c>
      <c r="S150" s="26">
        <v>4</v>
      </c>
      <c r="T150" s="99">
        <v>1</v>
      </c>
      <c r="U150" s="26">
        <v>1</v>
      </c>
      <c r="V150" s="99">
        <v>3</v>
      </c>
      <c r="W150" s="26">
        <v>1</v>
      </c>
      <c r="X150" s="99">
        <v>3</v>
      </c>
      <c r="Y150" s="26">
        <v>4</v>
      </c>
      <c r="Z150" s="99">
        <v>4</v>
      </c>
      <c r="AA150" s="26">
        <v>7</v>
      </c>
      <c r="AB150" s="99">
        <v>1</v>
      </c>
      <c r="AC150" s="26">
        <v>9</v>
      </c>
      <c r="AD150" s="99">
        <v>11</v>
      </c>
      <c r="AE150" s="26">
        <v>12</v>
      </c>
      <c r="AF150" s="99">
        <v>7</v>
      </c>
      <c r="AG150" s="26">
        <v>10</v>
      </c>
      <c r="AH150" s="99">
        <v>5</v>
      </c>
      <c r="AI150" s="26">
        <v>6</v>
      </c>
      <c r="AJ150" s="99">
        <v>15</v>
      </c>
      <c r="AK150" s="26">
        <v>14</v>
      </c>
      <c r="AL150" s="99">
        <v>14</v>
      </c>
      <c r="AM150" s="26">
        <v>13</v>
      </c>
      <c r="AN150" s="99">
        <v>9</v>
      </c>
      <c r="AO150" s="100">
        <v>25</v>
      </c>
      <c r="AP150" s="318">
        <v>25</v>
      </c>
      <c r="AQ150" s="319">
        <v>104</v>
      </c>
      <c r="AR150" s="320">
        <v>43</v>
      </c>
      <c r="AS150" s="98">
        <v>96</v>
      </c>
      <c r="AT150" s="1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97"/>
      <c r="BG150" s="97"/>
      <c r="CA150" s="84" t="str">
        <f t="shared" ref="CA150:CA168" si="13">IF(B150&lt;&gt;SUM(AQ150+AR150+AS150),"* El número de consultas según tipo atención NO DEBE ser diferente al Total. ","")</f>
        <v/>
      </c>
      <c r="CB150" s="84" t="str">
        <f>IF(AND(E150&lt;=SUM(E152:E168),F150&lt;=SUM(F152:F168),G150&lt;=SUM(G152:G168),H150&lt;=SUM(H152:H168),I150&lt;=SUM(I152:I168),J150&lt;=SUM(J152:J168),K150&lt;=SUM(K152:K168),L150&lt;=SUM(L152:L168),M150&lt;=SUM(M152:M168),N150&lt;=SUM(N152:N168),O150&lt;=SUM(O152:O168),P150&lt;=SUM(P152:P168),W150&lt;=SUM(W152:W168),X150&lt;=SUM(X152:X168),Y150&lt;=SUM(Y152:Y168),Z150&lt;=SUM(Z152:Z168),AA150&lt;=SUM(AA152:AA168),AB150&lt;=SUM(AB152:AB168),AC150&lt;=SUM(AC152:AC168),AD150&lt;=SUM(AD152:AD168),AE150&lt;=SUM(AE152:AE168),AF150&lt;=SUM(AF152:AF168),AG150&lt;=SUM(AG152:AG168),AH150&lt;=SUM(AH152:AH168),AI150&lt;=SUM(AI152:AI168),AJ150&lt;=SUM(AJ152:AJ168),AK150&lt;=SUM(AK152:AK168),AL150&lt;=SUM(AL152:AL168),AM150&lt;=SUM(AM152:AM168),AN150&lt;=SUM(AN152:AN168),AO150&lt;=SUM(AO152:AO168),AP150&lt;=SUM(AP152:AP168)),"","Total de ingreso debe ser igual o menor al desagregado por condición")</f>
        <v/>
      </c>
      <c r="CG150" s="88">
        <f t="shared" ref="CG150:CG168" si="14">IF(B150&lt;&gt;SUM(AQ150+AR150+AS150),1,0)</f>
        <v>0</v>
      </c>
      <c r="CH150" s="88"/>
      <c r="CI150" s="88"/>
      <c r="CJ150" s="88"/>
      <c r="CK150" s="88"/>
      <c r="CL150" s="88"/>
      <c r="CM150" s="88"/>
      <c r="CN150" s="88"/>
      <c r="CO150" s="88"/>
      <c r="CP150" s="88"/>
      <c r="CQ150" s="88"/>
      <c r="CR150" s="88"/>
      <c r="CS150" s="88"/>
      <c r="CT150" s="88"/>
    </row>
    <row r="151" spans="1:104" ht="15" customHeight="1" x14ac:dyDescent="0.2">
      <c r="A151" s="321" t="s">
        <v>36</v>
      </c>
      <c r="B151" s="322">
        <f t="shared" si="11"/>
        <v>0</v>
      </c>
      <c r="C151" s="323">
        <f t="shared" si="12"/>
        <v>0</v>
      </c>
      <c r="D151" s="324">
        <f t="shared" si="12"/>
        <v>0</v>
      </c>
      <c r="E151" s="38">
        <v>0</v>
      </c>
      <c r="F151" s="39">
        <v>0</v>
      </c>
      <c r="G151" s="38">
        <v>0</v>
      </c>
      <c r="H151" s="22">
        <v>0</v>
      </c>
      <c r="I151" s="38">
        <v>0</v>
      </c>
      <c r="J151" s="22">
        <v>0</v>
      </c>
      <c r="K151" s="38">
        <v>0</v>
      </c>
      <c r="L151" s="22">
        <v>0</v>
      </c>
      <c r="M151" s="38">
        <v>0</v>
      </c>
      <c r="N151" s="22">
        <v>0</v>
      </c>
      <c r="O151" s="38">
        <v>0</v>
      </c>
      <c r="P151" s="22">
        <v>0</v>
      </c>
      <c r="Q151" s="38">
        <v>0</v>
      </c>
      <c r="R151" s="22">
        <v>0</v>
      </c>
      <c r="S151" s="38">
        <v>0</v>
      </c>
      <c r="T151" s="22">
        <v>0</v>
      </c>
      <c r="U151" s="38">
        <v>0</v>
      </c>
      <c r="V151" s="22">
        <v>0</v>
      </c>
      <c r="W151" s="38">
        <v>0</v>
      </c>
      <c r="X151" s="22">
        <v>0</v>
      </c>
      <c r="Y151" s="38">
        <v>0</v>
      </c>
      <c r="Z151" s="22">
        <v>0</v>
      </c>
      <c r="AA151" s="38">
        <v>0</v>
      </c>
      <c r="AB151" s="22">
        <v>0</v>
      </c>
      <c r="AC151" s="38">
        <v>0</v>
      </c>
      <c r="AD151" s="22">
        <v>0</v>
      </c>
      <c r="AE151" s="38">
        <v>0</v>
      </c>
      <c r="AF151" s="22">
        <v>0</v>
      </c>
      <c r="AG151" s="38">
        <v>0</v>
      </c>
      <c r="AH151" s="22">
        <v>0</v>
      </c>
      <c r="AI151" s="38">
        <v>0</v>
      </c>
      <c r="AJ151" s="22">
        <v>0</v>
      </c>
      <c r="AK151" s="38">
        <v>0</v>
      </c>
      <c r="AL151" s="22">
        <v>0</v>
      </c>
      <c r="AM151" s="38">
        <v>0</v>
      </c>
      <c r="AN151" s="22">
        <v>0</v>
      </c>
      <c r="AO151" s="129">
        <v>0</v>
      </c>
      <c r="AP151" s="55">
        <v>0</v>
      </c>
      <c r="AQ151" s="325">
        <v>0</v>
      </c>
      <c r="AR151" s="326">
        <v>0</v>
      </c>
      <c r="AS151" s="39">
        <v>0</v>
      </c>
      <c r="AT151" s="1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97"/>
      <c r="BG151" s="97"/>
      <c r="CA151" s="84" t="str">
        <f t="shared" si="13"/>
        <v/>
      </c>
      <c r="CG151" s="88">
        <f t="shared" si="14"/>
        <v>0</v>
      </c>
      <c r="CH151" s="88"/>
      <c r="CI151" s="88"/>
      <c r="CJ151" s="88"/>
      <c r="CK151" s="88"/>
      <c r="CL151" s="88"/>
      <c r="CM151" s="88"/>
      <c r="CN151" s="88"/>
      <c r="CO151" s="88"/>
      <c r="CP151" s="88"/>
      <c r="CQ151" s="88"/>
      <c r="CR151" s="88"/>
      <c r="CS151" s="88"/>
      <c r="CT151" s="88"/>
    </row>
    <row r="152" spans="1:104" ht="15" customHeight="1" x14ac:dyDescent="0.2">
      <c r="A152" s="327" t="s">
        <v>158</v>
      </c>
      <c r="B152" s="328">
        <f t="shared" si="11"/>
        <v>0</v>
      </c>
      <c r="C152" s="329">
        <f t="shared" si="12"/>
        <v>0</v>
      </c>
      <c r="D152" s="330">
        <f t="shared" si="12"/>
        <v>0</v>
      </c>
      <c r="E152" s="6">
        <v>0</v>
      </c>
      <c r="F152" s="10">
        <v>0</v>
      </c>
      <c r="G152" s="6">
        <v>0</v>
      </c>
      <c r="H152" s="8">
        <v>0</v>
      </c>
      <c r="I152" s="6">
        <v>0</v>
      </c>
      <c r="J152" s="8">
        <v>0</v>
      </c>
      <c r="K152" s="6">
        <v>0</v>
      </c>
      <c r="L152" s="8">
        <v>0</v>
      </c>
      <c r="M152" s="6">
        <v>0</v>
      </c>
      <c r="N152" s="8">
        <v>0</v>
      </c>
      <c r="O152" s="6">
        <v>0</v>
      </c>
      <c r="P152" s="8">
        <v>0</v>
      </c>
      <c r="Q152" s="6">
        <v>0</v>
      </c>
      <c r="R152" s="8">
        <v>0</v>
      </c>
      <c r="S152" s="6">
        <v>0</v>
      </c>
      <c r="T152" s="8">
        <v>0</v>
      </c>
      <c r="U152" s="6">
        <v>0</v>
      </c>
      <c r="V152" s="8">
        <v>0</v>
      </c>
      <c r="W152" s="6">
        <v>0</v>
      </c>
      <c r="X152" s="8">
        <v>0</v>
      </c>
      <c r="Y152" s="6">
        <v>0</v>
      </c>
      <c r="Z152" s="8">
        <v>0</v>
      </c>
      <c r="AA152" s="6">
        <v>0</v>
      </c>
      <c r="AB152" s="8">
        <v>0</v>
      </c>
      <c r="AC152" s="6">
        <v>0</v>
      </c>
      <c r="AD152" s="8">
        <v>0</v>
      </c>
      <c r="AE152" s="6">
        <v>0</v>
      </c>
      <c r="AF152" s="8">
        <v>0</v>
      </c>
      <c r="AG152" s="6">
        <v>0</v>
      </c>
      <c r="AH152" s="8">
        <v>0</v>
      </c>
      <c r="AI152" s="6">
        <v>0</v>
      </c>
      <c r="AJ152" s="8">
        <v>0</v>
      </c>
      <c r="AK152" s="6">
        <v>0</v>
      </c>
      <c r="AL152" s="8">
        <v>0</v>
      </c>
      <c r="AM152" s="6">
        <v>0</v>
      </c>
      <c r="AN152" s="8">
        <v>0</v>
      </c>
      <c r="AO152" s="105">
        <v>0</v>
      </c>
      <c r="AP152" s="57">
        <v>0</v>
      </c>
      <c r="AQ152" s="191">
        <v>0</v>
      </c>
      <c r="AR152" s="229">
        <v>0</v>
      </c>
      <c r="AS152" s="10">
        <v>0</v>
      </c>
      <c r="AT152" s="1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97"/>
      <c r="BG152" s="97"/>
      <c r="CA152" s="84" t="str">
        <f t="shared" si="13"/>
        <v/>
      </c>
      <c r="CG152" s="88">
        <f t="shared" si="14"/>
        <v>0</v>
      </c>
      <c r="CH152" s="88"/>
      <c r="CI152" s="88"/>
      <c r="CJ152" s="88"/>
      <c r="CK152" s="88"/>
      <c r="CL152" s="88"/>
      <c r="CM152" s="88"/>
      <c r="CN152" s="88"/>
      <c r="CO152" s="88"/>
      <c r="CP152" s="88"/>
      <c r="CQ152" s="88"/>
      <c r="CR152" s="88"/>
      <c r="CS152" s="88"/>
      <c r="CT152" s="88"/>
    </row>
    <row r="153" spans="1:104" ht="15" customHeight="1" x14ac:dyDescent="0.2">
      <c r="A153" s="331" t="s">
        <v>159</v>
      </c>
      <c r="B153" s="332">
        <f t="shared" si="11"/>
        <v>0</v>
      </c>
      <c r="C153" s="333">
        <f t="shared" si="12"/>
        <v>0</v>
      </c>
      <c r="D153" s="334">
        <f t="shared" si="12"/>
        <v>0</v>
      </c>
      <c r="E153" s="11">
        <v>0</v>
      </c>
      <c r="F153" s="17">
        <v>0</v>
      </c>
      <c r="G153" s="11">
        <v>0</v>
      </c>
      <c r="H153" s="17">
        <v>0</v>
      </c>
      <c r="I153" s="11">
        <v>0</v>
      </c>
      <c r="J153" s="17">
        <v>0</v>
      </c>
      <c r="K153" s="11">
        <v>0</v>
      </c>
      <c r="L153" s="12">
        <v>0</v>
      </c>
      <c r="M153" s="11">
        <v>0</v>
      </c>
      <c r="N153" s="12">
        <v>0</v>
      </c>
      <c r="O153" s="11">
        <v>0</v>
      </c>
      <c r="P153" s="12">
        <v>0</v>
      </c>
      <c r="Q153" s="11">
        <v>0</v>
      </c>
      <c r="R153" s="12">
        <v>0</v>
      </c>
      <c r="S153" s="11">
        <v>0</v>
      </c>
      <c r="T153" s="12">
        <v>0</v>
      </c>
      <c r="U153" s="11">
        <v>0</v>
      </c>
      <c r="V153" s="12">
        <v>0</v>
      </c>
      <c r="W153" s="11">
        <v>0</v>
      </c>
      <c r="X153" s="12">
        <v>0</v>
      </c>
      <c r="Y153" s="11">
        <v>0</v>
      </c>
      <c r="Z153" s="12">
        <v>0</v>
      </c>
      <c r="AA153" s="11">
        <v>0</v>
      </c>
      <c r="AB153" s="17">
        <v>0</v>
      </c>
      <c r="AC153" s="11">
        <v>0</v>
      </c>
      <c r="AD153" s="17">
        <v>0</v>
      </c>
      <c r="AE153" s="11">
        <v>0</v>
      </c>
      <c r="AF153" s="12">
        <v>0</v>
      </c>
      <c r="AG153" s="11">
        <v>0</v>
      </c>
      <c r="AH153" s="12">
        <v>0</v>
      </c>
      <c r="AI153" s="11">
        <v>0</v>
      </c>
      <c r="AJ153" s="12">
        <v>0</v>
      </c>
      <c r="AK153" s="11">
        <v>0</v>
      </c>
      <c r="AL153" s="12">
        <v>0</v>
      </c>
      <c r="AM153" s="11">
        <v>0</v>
      </c>
      <c r="AN153" s="12">
        <v>0</v>
      </c>
      <c r="AO153" s="111">
        <v>0</v>
      </c>
      <c r="AP153" s="51">
        <v>0</v>
      </c>
      <c r="AQ153" s="200">
        <v>0</v>
      </c>
      <c r="AR153" s="135">
        <v>0</v>
      </c>
      <c r="AS153" s="17">
        <v>0</v>
      </c>
      <c r="AT153" s="1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97"/>
      <c r="BG153" s="97"/>
      <c r="CA153" s="84" t="str">
        <f t="shared" si="13"/>
        <v/>
      </c>
      <c r="CG153" s="88">
        <f t="shared" si="14"/>
        <v>0</v>
      </c>
      <c r="CH153" s="88"/>
      <c r="CI153" s="88"/>
      <c r="CJ153" s="88"/>
      <c r="CK153" s="88"/>
      <c r="CL153" s="88"/>
      <c r="CM153" s="88"/>
      <c r="CN153" s="88"/>
      <c r="CO153" s="88"/>
      <c r="CP153" s="88"/>
      <c r="CQ153" s="88"/>
      <c r="CR153" s="88"/>
      <c r="CS153" s="88"/>
      <c r="CT153" s="88"/>
    </row>
    <row r="154" spans="1:104" ht="15" customHeight="1" x14ac:dyDescent="0.2">
      <c r="A154" s="331" t="s">
        <v>160</v>
      </c>
      <c r="B154" s="332">
        <f t="shared" si="11"/>
        <v>22</v>
      </c>
      <c r="C154" s="333">
        <f t="shared" si="12"/>
        <v>15</v>
      </c>
      <c r="D154" s="334">
        <f t="shared" si="12"/>
        <v>7</v>
      </c>
      <c r="E154" s="11">
        <v>0</v>
      </c>
      <c r="F154" s="17">
        <v>0</v>
      </c>
      <c r="G154" s="11">
        <v>0</v>
      </c>
      <c r="H154" s="17">
        <v>0</v>
      </c>
      <c r="I154" s="11">
        <v>0</v>
      </c>
      <c r="J154" s="17">
        <v>0</v>
      </c>
      <c r="K154" s="11">
        <v>0</v>
      </c>
      <c r="L154" s="12">
        <v>0</v>
      </c>
      <c r="M154" s="11">
        <v>0</v>
      </c>
      <c r="N154" s="12">
        <v>0</v>
      </c>
      <c r="O154" s="11">
        <v>0</v>
      </c>
      <c r="P154" s="12">
        <v>0</v>
      </c>
      <c r="Q154" s="11">
        <v>0</v>
      </c>
      <c r="R154" s="12">
        <v>0</v>
      </c>
      <c r="S154" s="11">
        <v>0</v>
      </c>
      <c r="T154" s="12">
        <v>0</v>
      </c>
      <c r="U154" s="11">
        <v>0</v>
      </c>
      <c r="V154" s="12">
        <v>0</v>
      </c>
      <c r="W154" s="11">
        <v>0</v>
      </c>
      <c r="X154" s="12">
        <v>0</v>
      </c>
      <c r="Y154" s="11">
        <v>0</v>
      </c>
      <c r="Z154" s="12">
        <v>0</v>
      </c>
      <c r="AA154" s="11">
        <v>0</v>
      </c>
      <c r="AB154" s="17">
        <v>0</v>
      </c>
      <c r="AC154" s="11">
        <v>1</v>
      </c>
      <c r="AD154" s="17">
        <v>0</v>
      </c>
      <c r="AE154" s="11">
        <v>2</v>
      </c>
      <c r="AF154" s="12">
        <v>0</v>
      </c>
      <c r="AG154" s="11">
        <v>0</v>
      </c>
      <c r="AH154" s="12">
        <v>0</v>
      </c>
      <c r="AI154" s="11">
        <v>0</v>
      </c>
      <c r="AJ154" s="12">
        <v>1</v>
      </c>
      <c r="AK154" s="11">
        <v>4</v>
      </c>
      <c r="AL154" s="12">
        <v>2</v>
      </c>
      <c r="AM154" s="11">
        <v>3</v>
      </c>
      <c r="AN154" s="12">
        <v>1</v>
      </c>
      <c r="AO154" s="111">
        <v>5</v>
      </c>
      <c r="AP154" s="51">
        <v>3</v>
      </c>
      <c r="AQ154" s="200">
        <v>5</v>
      </c>
      <c r="AR154" s="135">
        <v>1</v>
      </c>
      <c r="AS154" s="17">
        <v>16</v>
      </c>
      <c r="AT154" s="1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97"/>
      <c r="BG154" s="97"/>
      <c r="CA154" s="84" t="str">
        <f t="shared" si="13"/>
        <v/>
      </c>
      <c r="CG154" s="88">
        <f t="shared" si="14"/>
        <v>0</v>
      </c>
      <c r="CH154" s="88"/>
      <c r="CI154" s="88"/>
      <c r="CJ154" s="88"/>
      <c r="CK154" s="88"/>
      <c r="CL154" s="88"/>
      <c r="CM154" s="88"/>
      <c r="CN154" s="88"/>
      <c r="CO154" s="88"/>
      <c r="CP154" s="88"/>
      <c r="CQ154" s="88"/>
      <c r="CR154" s="88"/>
      <c r="CS154" s="88"/>
      <c r="CT154" s="88"/>
    </row>
    <row r="155" spans="1:104" ht="15" customHeight="1" x14ac:dyDescent="0.2">
      <c r="A155" s="331" t="s">
        <v>161</v>
      </c>
      <c r="B155" s="332">
        <f t="shared" si="11"/>
        <v>0</v>
      </c>
      <c r="C155" s="333">
        <f t="shared" si="12"/>
        <v>0</v>
      </c>
      <c r="D155" s="334">
        <f t="shared" si="12"/>
        <v>0</v>
      </c>
      <c r="E155" s="11">
        <v>0</v>
      </c>
      <c r="F155" s="17">
        <v>0</v>
      </c>
      <c r="G155" s="11">
        <v>0</v>
      </c>
      <c r="H155" s="17">
        <v>0</v>
      </c>
      <c r="I155" s="11">
        <v>0</v>
      </c>
      <c r="J155" s="17">
        <v>0</v>
      </c>
      <c r="K155" s="11">
        <v>0</v>
      </c>
      <c r="L155" s="12">
        <v>0</v>
      </c>
      <c r="M155" s="11">
        <v>0</v>
      </c>
      <c r="N155" s="12">
        <v>0</v>
      </c>
      <c r="O155" s="11">
        <v>0</v>
      </c>
      <c r="P155" s="12">
        <v>0</v>
      </c>
      <c r="Q155" s="11">
        <v>0</v>
      </c>
      <c r="R155" s="12">
        <v>0</v>
      </c>
      <c r="S155" s="11">
        <v>0</v>
      </c>
      <c r="T155" s="12">
        <v>0</v>
      </c>
      <c r="U155" s="11">
        <v>0</v>
      </c>
      <c r="V155" s="12">
        <v>0</v>
      </c>
      <c r="W155" s="11">
        <v>0</v>
      </c>
      <c r="X155" s="12">
        <v>0</v>
      </c>
      <c r="Y155" s="11">
        <v>0</v>
      </c>
      <c r="Z155" s="12">
        <v>0</v>
      </c>
      <c r="AA155" s="11">
        <v>0</v>
      </c>
      <c r="AB155" s="17">
        <v>0</v>
      </c>
      <c r="AC155" s="11">
        <v>0</v>
      </c>
      <c r="AD155" s="17">
        <v>0</v>
      </c>
      <c r="AE155" s="11">
        <v>0</v>
      </c>
      <c r="AF155" s="12">
        <v>0</v>
      </c>
      <c r="AG155" s="11">
        <v>0</v>
      </c>
      <c r="AH155" s="12">
        <v>0</v>
      </c>
      <c r="AI155" s="11">
        <v>0</v>
      </c>
      <c r="AJ155" s="12">
        <v>0</v>
      </c>
      <c r="AK155" s="11">
        <v>0</v>
      </c>
      <c r="AL155" s="12">
        <v>0</v>
      </c>
      <c r="AM155" s="11">
        <v>0</v>
      </c>
      <c r="AN155" s="12">
        <v>0</v>
      </c>
      <c r="AO155" s="111">
        <v>0</v>
      </c>
      <c r="AP155" s="51">
        <v>0</v>
      </c>
      <c r="AQ155" s="200">
        <v>0</v>
      </c>
      <c r="AR155" s="135">
        <v>0</v>
      </c>
      <c r="AS155" s="17">
        <v>0</v>
      </c>
      <c r="AT155" s="1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97"/>
      <c r="BG155" s="97"/>
      <c r="CA155" s="84" t="str">
        <f t="shared" si="13"/>
        <v/>
      </c>
      <c r="CG155" s="88">
        <f t="shared" si="14"/>
        <v>0</v>
      </c>
      <c r="CH155" s="88"/>
      <c r="CI155" s="88"/>
      <c r="CJ155" s="88"/>
      <c r="CK155" s="88"/>
      <c r="CL155" s="88"/>
      <c r="CM155" s="88"/>
      <c r="CN155" s="88"/>
      <c r="CO155" s="88"/>
      <c r="CP155" s="88"/>
      <c r="CQ155" s="88"/>
      <c r="CR155" s="88"/>
      <c r="CS155" s="88"/>
      <c r="CT155" s="88"/>
    </row>
    <row r="156" spans="1:104" ht="15" customHeight="1" x14ac:dyDescent="0.2">
      <c r="A156" s="331" t="s">
        <v>162</v>
      </c>
      <c r="B156" s="332">
        <f t="shared" si="11"/>
        <v>0</v>
      </c>
      <c r="C156" s="333">
        <f t="shared" si="12"/>
        <v>0</v>
      </c>
      <c r="D156" s="334">
        <f t="shared" si="12"/>
        <v>0</v>
      </c>
      <c r="E156" s="11">
        <v>0</v>
      </c>
      <c r="F156" s="17">
        <v>0</v>
      </c>
      <c r="G156" s="11">
        <v>0</v>
      </c>
      <c r="H156" s="17">
        <v>0</v>
      </c>
      <c r="I156" s="11">
        <v>0</v>
      </c>
      <c r="J156" s="17">
        <v>0</v>
      </c>
      <c r="K156" s="11">
        <v>0</v>
      </c>
      <c r="L156" s="12">
        <v>0</v>
      </c>
      <c r="M156" s="11">
        <v>0</v>
      </c>
      <c r="N156" s="12">
        <v>0</v>
      </c>
      <c r="O156" s="11">
        <v>0</v>
      </c>
      <c r="P156" s="12">
        <v>0</v>
      </c>
      <c r="Q156" s="11">
        <v>0</v>
      </c>
      <c r="R156" s="12">
        <v>0</v>
      </c>
      <c r="S156" s="11">
        <v>0</v>
      </c>
      <c r="T156" s="12">
        <v>0</v>
      </c>
      <c r="U156" s="11">
        <v>0</v>
      </c>
      <c r="V156" s="12">
        <v>0</v>
      </c>
      <c r="W156" s="11">
        <v>0</v>
      </c>
      <c r="X156" s="12">
        <v>0</v>
      </c>
      <c r="Y156" s="11">
        <v>0</v>
      </c>
      <c r="Z156" s="12">
        <v>0</v>
      </c>
      <c r="AA156" s="11">
        <v>0</v>
      </c>
      <c r="AB156" s="17">
        <v>0</v>
      </c>
      <c r="AC156" s="11">
        <v>0</v>
      </c>
      <c r="AD156" s="17">
        <v>0</v>
      </c>
      <c r="AE156" s="11">
        <v>0</v>
      </c>
      <c r="AF156" s="12">
        <v>0</v>
      </c>
      <c r="AG156" s="11">
        <v>0</v>
      </c>
      <c r="AH156" s="12">
        <v>0</v>
      </c>
      <c r="AI156" s="11">
        <v>0</v>
      </c>
      <c r="AJ156" s="12">
        <v>0</v>
      </c>
      <c r="AK156" s="11">
        <v>0</v>
      </c>
      <c r="AL156" s="12">
        <v>0</v>
      </c>
      <c r="AM156" s="11">
        <v>0</v>
      </c>
      <c r="AN156" s="12">
        <v>0</v>
      </c>
      <c r="AO156" s="111">
        <v>0</v>
      </c>
      <c r="AP156" s="51">
        <v>0</v>
      </c>
      <c r="AQ156" s="200">
        <v>0</v>
      </c>
      <c r="AR156" s="135">
        <v>0</v>
      </c>
      <c r="AS156" s="17">
        <v>0</v>
      </c>
      <c r="AT156" s="1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97"/>
      <c r="BG156" s="97"/>
      <c r="CA156" s="84" t="str">
        <f t="shared" si="13"/>
        <v/>
      </c>
      <c r="CG156" s="88">
        <f t="shared" si="14"/>
        <v>0</v>
      </c>
      <c r="CH156" s="88"/>
      <c r="CI156" s="88"/>
      <c r="CJ156" s="88"/>
      <c r="CK156" s="88"/>
      <c r="CL156" s="88"/>
      <c r="CM156" s="88"/>
      <c r="CN156" s="88"/>
      <c r="CO156" s="88"/>
      <c r="CP156" s="88"/>
      <c r="CQ156" s="88"/>
      <c r="CR156" s="88"/>
      <c r="CS156" s="88"/>
      <c r="CT156" s="88"/>
    </row>
    <row r="157" spans="1:104" ht="15" customHeight="1" x14ac:dyDescent="0.2">
      <c r="A157" s="331" t="s">
        <v>163</v>
      </c>
      <c r="B157" s="332">
        <f t="shared" si="11"/>
        <v>0</v>
      </c>
      <c r="C157" s="333">
        <f t="shared" si="12"/>
        <v>0</v>
      </c>
      <c r="D157" s="334">
        <f t="shared" si="12"/>
        <v>0</v>
      </c>
      <c r="E157" s="11">
        <v>0</v>
      </c>
      <c r="F157" s="17">
        <v>0</v>
      </c>
      <c r="G157" s="11">
        <v>0</v>
      </c>
      <c r="H157" s="17">
        <v>0</v>
      </c>
      <c r="I157" s="11">
        <v>0</v>
      </c>
      <c r="J157" s="17">
        <v>0</v>
      </c>
      <c r="K157" s="11">
        <v>0</v>
      </c>
      <c r="L157" s="12">
        <v>0</v>
      </c>
      <c r="M157" s="11">
        <v>0</v>
      </c>
      <c r="N157" s="12">
        <v>0</v>
      </c>
      <c r="O157" s="11">
        <v>0</v>
      </c>
      <c r="P157" s="12">
        <v>0</v>
      </c>
      <c r="Q157" s="11">
        <v>0</v>
      </c>
      <c r="R157" s="12">
        <v>0</v>
      </c>
      <c r="S157" s="11">
        <v>0</v>
      </c>
      <c r="T157" s="12">
        <v>0</v>
      </c>
      <c r="U157" s="11">
        <v>0</v>
      </c>
      <c r="V157" s="12">
        <v>0</v>
      </c>
      <c r="W157" s="11">
        <v>0</v>
      </c>
      <c r="X157" s="12">
        <v>0</v>
      </c>
      <c r="Y157" s="11">
        <v>0</v>
      </c>
      <c r="Z157" s="12">
        <v>0</v>
      </c>
      <c r="AA157" s="11">
        <v>0</v>
      </c>
      <c r="AB157" s="17">
        <v>0</v>
      </c>
      <c r="AC157" s="11">
        <v>0</v>
      </c>
      <c r="AD157" s="17">
        <v>0</v>
      </c>
      <c r="AE157" s="11">
        <v>0</v>
      </c>
      <c r="AF157" s="12">
        <v>0</v>
      </c>
      <c r="AG157" s="11">
        <v>0</v>
      </c>
      <c r="AH157" s="12">
        <v>0</v>
      </c>
      <c r="AI157" s="11">
        <v>0</v>
      </c>
      <c r="AJ157" s="12">
        <v>0</v>
      </c>
      <c r="AK157" s="11">
        <v>0</v>
      </c>
      <c r="AL157" s="12">
        <v>0</v>
      </c>
      <c r="AM157" s="11">
        <v>0</v>
      </c>
      <c r="AN157" s="12">
        <v>0</v>
      </c>
      <c r="AO157" s="111">
        <v>0</v>
      </c>
      <c r="AP157" s="51">
        <v>0</v>
      </c>
      <c r="AQ157" s="200">
        <v>0</v>
      </c>
      <c r="AR157" s="135">
        <v>0</v>
      </c>
      <c r="AS157" s="17">
        <v>0</v>
      </c>
      <c r="AT157" s="1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97"/>
      <c r="BG157" s="97"/>
      <c r="CA157" s="84" t="str">
        <f t="shared" si="13"/>
        <v/>
      </c>
      <c r="CG157" s="88">
        <f t="shared" si="14"/>
        <v>0</v>
      </c>
      <c r="CH157" s="88"/>
      <c r="CI157" s="88"/>
      <c r="CJ157" s="88"/>
      <c r="CK157" s="88"/>
      <c r="CL157" s="88"/>
      <c r="CM157" s="88"/>
      <c r="CN157" s="88"/>
      <c r="CO157" s="88"/>
      <c r="CP157" s="88"/>
      <c r="CQ157" s="88"/>
      <c r="CR157" s="88"/>
      <c r="CS157" s="88"/>
      <c r="CT157" s="88"/>
    </row>
    <row r="158" spans="1:104" ht="15" customHeight="1" x14ac:dyDescent="0.2">
      <c r="A158" s="331" t="s">
        <v>164</v>
      </c>
      <c r="B158" s="332">
        <f t="shared" si="11"/>
        <v>0</v>
      </c>
      <c r="C158" s="333">
        <f t="shared" si="12"/>
        <v>0</v>
      </c>
      <c r="D158" s="334">
        <f t="shared" si="12"/>
        <v>0</v>
      </c>
      <c r="E158" s="11">
        <v>0</v>
      </c>
      <c r="F158" s="17">
        <v>0</v>
      </c>
      <c r="G158" s="11">
        <v>0</v>
      </c>
      <c r="H158" s="17">
        <v>0</v>
      </c>
      <c r="I158" s="11">
        <v>0</v>
      </c>
      <c r="J158" s="17">
        <v>0</v>
      </c>
      <c r="K158" s="11">
        <v>0</v>
      </c>
      <c r="L158" s="12">
        <v>0</v>
      </c>
      <c r="M158" s="11">
        <v>0</v>
      </c>
      <c r="N158" s="12">
        <v>0</v>
      </c>
      <c r="O158" s="11">
        <v>0</v>
      </c>
      <c r="P158" s="12">
        <v>0</v>
      </c>
      <c r="Q158" s="11">
        <v>0</v>
      </c>
      <c r="R158" s="12">
        <v>0</v>
      </c>
      <c r="S158" s="11">
        <v>0</v>
      </c>
      <c r="T158" s="12">
        <v>0</v>
      </c>
      <c r="U158" s="11">
        <v>0</v>
      </c>
      <c r="V158" s="12">
        <v>0</v>
      </c>
      <c r="W158" s="11">
        <v>0</v>
      </c>
      <c r="X158" s="12">
        <v>0</v>
      </c>
      <c r="Y158" s="11">
        <v>0</v>
      </c>
      <c r="Z158" s="12">
        <v>0</v>
      </c>
      <c r="AA158" s="11">
        <v>0</v>
      </c>
      <c r="AB158" s="17">
        <v>0</v>
      </c>
      <c r="AC158" s="11">
        <v>0</v>
      </c>
      <c r="AD158" s="17">
        <v>0</v>
      </c>
      <c r="AE158" s="11">
        <v>0</v>
      </c>
      <c r="AF158" s="12">
        <v>0</v>
      </c>
      <c r="AG158" s="11">
        <v>0</v>
      </c>
      <c r="AH158" s="12">
        <v>0</v>
      </c>
      <c r="AI158" s="11">
        <v>0</v>
      </c>
      <c r="AJ158" s="12">
        <v>0</v>
      </c>
      <c r="AK158" s="11">
        <v>0</v>
      </c>
      <c r="AL158" s="12">
        <v>0</v>
      </c>
      <c r="AM158" s="11">
        <v>0</v>
      </c>
      <c r="AN158" s="12">
        <v>0</v>
      </c>
      <c r="AO158" s="111">
        <v>0</v>
      </c>
      <c r="AP158" s="51">
        <v>0</v>
      </c>
      <c r="AQ158" s="200">
        <v>0</v>
      </c>
      <c r="AR158" s="135">
        <v>0</v>
      </c>
      <c r="AS158" s="17">
        <v>0</v>
      </c>
      <c r="AT158" s="1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97"/>
      <c r="BG158" s="97"/>
      <c r="CA158" s="84" t="str">
        <f t="shared" si="13"/>
        <v/>
      </c>
      <c r="CG158" s="88">
        <f t="shared" si="14"/>
        <v>0</v>
      </c>
      <c r="CH158" s="88"/>
      <c r="CI158" s="88"/>
      <c r="CJ158" s="88"/>
      <c r="CK158" s="88"/>
      <c r="CL158" s="88"/>
      <c r="CM158" s="88"/>
      <c r="CN158" s="88"/>
      <c r="CO158" s="88"/>
      <c r="CP158" s="88"/>
      <c r="CQ158" s="88"/>
      <c r="CR158" s="88"/>
      <c r="CS158" s="88"/>
      <c r="CT158" s="88"/>
    </row>
    <row r="159" spans="1:104" ht="15" customHeight="1" x14ac:dyDescent="0.2">
      <c r="A159" s="331" t="s">
        <v>165</v>
      </c>
      <c r="B159" s="332">
        <f t="shared" si="11"/>
        <v>0</v>
      </c>
      <c r="C159" s="333">
        <f t="shared" si="12"/>
        <v>0</v>
      </c>
      <c r="D159" s="334">
        <f t="shared" si="12"/>
        <v>0</v>
      </c>
      <c r="E159" s="11">
        <v>0</v>
      </c>
      <c r="F159" s="17">
        <v>0</v>
      </c>
      <c r="G159" s="11">
        <v>0</v>
      </c>
      <c r="H159" s="17">
        <v>0</v>
      </c>
      <c r="I159" s="11">
        <v>0</v>
      </c>
      <c r="J159" s="17">
        <v>0</v>
      </c>
      <c r="K159" s="11">
        <v>0</v>
      </c>
      <c r="L159" s="12">
        <v>0</v>
      </c>
      <c r="M159" s="11">
        <v>0</v>
      </c>
      <c r="N159" s="12">
        <v>0</v>
      </c>
      <c r="O159" s="11">
        <v>0</v>
      </c>
      <c r="P159" s="12">
        <v>0</v>
      </c>
      <c r="Q159" s="11">
        <v>0</v>
      </c>
      <c r="R159" s="12">
        <v>0</v>
      </c>
      <c r="S159" s="11">
        <v>0</v>
      </c>
      <c r="T159" s="12">
        <v>0</v>
      </c>
      <c r="U159" s="11">
        <v>0</v>
      </c>
      <c r="V159" s="12">
        <v>0</v>
      </c>
      <c r="W159" s="11">
        <v>0</v>
      </c>
      <c r="X159" s="12">
        <v>0</v>
      </c>
      <c r="Y159" s="11">
        <v>0</v>
      </c>
      <c r="Z159" s="12">
        <v>0</v>
      </c>
      <c r="AA159" s="11">
        <v>0</v>
      </c>
      <c r="AB159" s="17">
        <v>0</v>
      </c>
      <c r="AC159" s="11">
        <v>0</v>
      </c>
      <c r="AD159" s="17">
        <v>0</v>
      </c>
      <c r="AE159" s="11">
        <v>0</v>
      </c>
      <c r="AF159" s="12">
        <v>0</v>
      </c>
      <c r="AG159" s="11">
        <v>0</v>
      </c>
      <c r="AH159" s="12">
        <v>0</v>
      </c>
      <c r="AI159" s="11">
        <v>0</v>
      </c>
      <c r="AJ159" s="12">
        <v>0</v>
      </c>
      <c r="AK159" s="11">
        <v>0</v>
      </c>
      <c r="AL159" s="12">
        <v>0</v>
      </c>
      <c r="AM159" s="11">
        <v>0</v>
      </c>
      <c r="AN159" s="12">
        <v>0</v>
      </c>
      <c r="AO159" s="111">
        <v>0</v>
      </c>
      <c r="AP159" s="51">
        <v>0</v>
      </c>
      <c r="AQ159" s="200">
        <v>0</v>
      </c>
      <c r="AR159" s="135">
        <v>0</v>
      </c>
      <c r="AS159" s="17">
        <v>0</v>
      </c>
      <c r="AT159" s="1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97"/>
      <c r="BG159" s="97"/>
      <c r="CA159" s="84" t="str">
        <f t="shared" si="13"/>
        <v/>
      </c>
      <c r="CG159" s="88">
        <f t="shared" si="14"/>
        <v>0</v>
      </c>
      <c r="CH159" s="88"/>
      <c r="CI159" s="88"/>
      <c r="CJ159" s="88"/>
      <c r="CK159" s="88"/>
      <c r="CL159" s="88"/>
      <c r="CM159" s="88"/>
      <c r="CN159" s="88"/>
      <c r="CO159" s="88"/>
      <c r="CP159" s="88"/>
      <c r="CQ159" s="88"/>
      <c r="CR159" s="88"/>
      <c r="CS159" s="88"/>
      <c r="CT159" s="88"/>
    </row>
    <row r="160" spans="1:104" ht="15" customHeight="1" x14ac:dyDescent="0.2">
      <c r="A160" s="331" t="s">
        <v>166</v>
      </c>
      <c r="B160" s="332">
        <f t="shared" si="11"/>
        <v>74</v>
      </c>
      <c r="C160" s="333">
        <f t="shared" si="12"/>
        <v>35</v>
      </c>
      <c r="D160" s="334">
        <f t="shared" si="12"/>
        <v>39</v>
      </c>
      <c r="E160" s="11">
        <v>0</v>
      </c>
      <c r="F160" s="17">
        <v>0</v>
      </c>
      <c r="G160" s="11">
        <v>0</v>
      </c>
      <c r="H160" s="17">
        <v>0</v>
      </c>
      <c r="I160" s="11">
        <v>1</v>
      </c>
      <c r="J160" s="17">
        <v>0</v>
      </c>
      <c r="K160" s="11">
        <v>0</v>
      </c>
      <c r="L160" s="12">
        <v>0</v>
      </c>
      <c r="M160" s="11">
        <v>4</v>
      </c>
      <c r="N160" s="12">
        <v>2</v>
      </c>
      <c r="O160" s="11">
        <v>3</v>
      </c>
      <c r="P160" s="12">
        <v>0</v>
      </c>
      <c r="Q160" s="11">
        <v>0</v>
      </c>
      <c r="R160" s="12">
        <v>1</v>
      </c>
      <c r="S160" s="11">
        <v>3</v>
      </c>
      <c r="T160" s="12">
        <v>0</v>
      </c>
      <c r="U160" s="11">
        <v>1</v>
      </c>
      <c r="V160" s="12">
        <v>2</v>
      </c>
      <c r="W160" s="11">
        <v>0</v>
      </c>
      <c r="X160" s="12">
        <v>3</v>
      </c>
      <c r="Y160" s="11">
        <v>2</v>
      </c>
      <c r="Z160" s="12">
        <v>3</v>
      </c>
      <c r="AA160" s="11">
        <v>5</v>
      </c>
      <c r="AB160" s="17">
        <v>0</v>
      </c>
      <c r="AC160" s="11">
        <v>2</v>
      </c>
      <c r="AD160" s="17">
        <v>7</v>
      </c>
      <c r="AE160" s="11">
        <v>4</v>
      </c>
      <c r="AF160" s="12">
        <v>3</v>
      </c>
      <c r="AG160" s="11">
        <v>4</v>
      </c>
      <c r="AH160" s="12">
        <v>2</v>
      </c>
      <c r="AI160" s="11">
        <v>0</v>
      </c>
      <c r="AJ160" s="12">
        <v>8</v>
      </c>
      <c r="AK160" s="11">
        <v>2</v>
      </c>
      <c r="AL160" s="12">
        <v>3</v>
      </c>
      <c r="AM160" s="11">
        <v>2</v>
      </c>
      <c r="AN160" s="12">
        <v>0</v>
      </c>
      <c r="AO160" s="111">
        <v>2</v>
      </c>
      <c r="AP160" s="51">
        <v>5</v>
      </c>
      <c r="AQ160" s="200">
        <v>66</v>
      </c>
      <c r="AR160" s="135">
        <v>1</v>
      </c>
      <c r="AS160" s="17">
        <v>7</v>
      </c>
      <c r="AT160" s="1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97"/>
      <c r="BG160" s="97"/>
      <c r="CA160" s="84" t="str">
        <f t="shared" si="13"/>
        <v/>
      </c>
      <c r="CG160" s="88">
        <f t="shared" si="14"/>
        <v>0</v>
      </c>
      <c r="CH160" s="88"/>
      <c r="CI160" s="88"/>
      <c r="CJ160" s="88"/>
      <c r="CK160" s="88"/>
      <c r="CL160" s="88"/>
      <c r="CM160" s="88"/>
      <c r="CN160" s="88"/>
      <c r="CO160" s="88"/>
      <c r="CP160" s="88"/>
      <c r="CQ160" s="88"/>
      <c r="CR160" s="88"/>
      <c r="CS160" s="88"/>
      <c r="CT160" s="88"/>
    </row>
    <row r="161" spans="1:98" ht="15" customHeight="1" x14ac:dyDescent="0.2">
      <c r="A161" s="331" t="s">
        <v>167</v>
      </c>
      <c r="B161" s="332">
        <f t="shared" si="11"/>
        <v>7</v>
      </c>
      <c r="C161" s="333">
        <f t="shared" si="12"/>
        <v>6</v>
      </c>
      <c r="D161" s="334">
        <f t="shared" si="12"/>
        <v>1</v>
      </c>
      <c r="E161" s="11">
        <v>0</v>
      </c>
      <c r="F161" s="17">
        <v>0</v>
      </c>
      <c r="G161" s="11">
        <v>0</v>
      </c>
      <c r="H161" s="17">
        <v>0</v>
      </c>
      <c r="I161" s="11">
        <v>0</v>
      </c>
      <c r="J161" s="17">
        <v>0</v>
      </c>
      <c r="K161" s="11">
        <v>0</v>
      </c>
      <c r="L161" s="12">
        <v>0</v>
      </c>
      <c r="M161" s="11">
        <v>0</v>
      </c>
      <c r="N161" s="12">
        <v>0</v>
      </c>
      <c r="O161" s="11">
        <v>0</v>
      </c>
      <c r="P161" s="12">
        <v>0</v>
      </c>
      <c r="Q161" s="11">
        <v>0</v>
      </c>
      <c r="R161" s="12">
        <v>0</v>
      </c>
      <c r="S161" s="11">
        <v>0</v>
      </c>
      <c r="T161" s="12">
        <v>0</v>
      </c>
      <c r="U161" s="11">
        <v>0</v>
      </c>
      <c r="V161" s="12">
        <v>0</v>
      </c>
      <c r="W161" s="11">
        <v>0</v>
      </c>
      <c r="X161" s="12">
        <v>0</v>
      </c>
      <c r="Y161" s="11">
        <v>1</v>
      </c>
      <c r="Z161" s="12">
        <v>0</v>
      </c>
      <c r="AA161" s="11">
        <v>0</v>
      </c>
      <c r="AB161" s="17">
        <v>0</v>
      </c>
      <c r="AC161" s="11">
        <v>1</v>
      </c>
      <c r="AD161" s="17">
        <v>0</v>
      </c>
      <c r="AE161" s="11">
        <v>0</v>
      </c>
      <c r="AF161" s="12">
        <v>0</v>
      </c>
      <c r="AG161" s="11">
        <v>1</v>
      </c>
      <c r="AH161" s="12">
        <v>0</v>
      </c>
      <c r="AI161" s="11">
        <v>2</v>
      </c>
      <c r="AJ161" s="12">
        <v>0</v>
      </c>
      <c r="AK161" s="11">
        <v>0</v>
      </c>
      <c r="AL161" s="12">
        <v>0</v>
      </c>
      <c r="AM161" s="11">
        <v>1</v>
      </c>
      <c r="AN161" s="12">
        <v>1</v>
      </c>
      <c r="AO161" s="111">
        <v>0</v>
      </c>
      <c r="AP161" s="51">
        <v>0</v>
      </c>
      <c r="AQ161" s="200">
        <v>6</v>
      </c>
      <c r="AR161" s="135">
        <v>0</v>
      </c>
      <c r="AS161" s="17">
        <v>1</v>
      </c>
      <c r="AT161" s="1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97"/>
      <c r="BG161" s="97"/>
      <c r="CA161" s="84" t="str">
        <f t="shared" si="13"/>
        <v/>
      </c>
      <c r="CG161" s="88">
        <f t="shared" si="14"/>
        <v>0</v>
      </c>
      <c r="CH161" s="88"/>
      <c r="CI161" s="88"/>
      <c r="CJ161" s="88"/>
      <c r="CK161" s="88"/>
      <c r="CL161" s="88"/>
      <c r="CM161" s="88"/>
      <c r="CN161" s="88"/>
      <c r="CO161" s="88"/>
      <c r="CP161" s="88"/>
      <c r="CQ161" s="88"/>
      <c r="CR161" s="88"/>
      <c r="CS161" s="88"/>
      <c r="CT161" s="88"/>
    </row>
    <row r="162" spans="1:98" ht="15" customHeight="1" x14ac:dyDescent="0.2">
      <c r="A162" s="331" t="s">
        <v>168</v>
      </c>
      <c r="B162" s="332">
        <f t="shared" si="11"/>
        <v>0</v>
      </c>
      <c r="C162" s="333">
        <f t="shared" si="12"/>
        <v>0</v>
      </c>
      <c r="D162" s="334">
        <f t="shared" si="12"/>
        <v>0</v>
      </c>
      <c r="E162" s="11">
        <v>0</v>
      </c>
      <c r="F162" s="17">
        <v>0</v>
      </c>
      <c r="G162" s="11">
        <v>0</v>
      </c>
      <c r="H162" s="17">
        <v>0</v>
      </c>
      <c r="I162" s="11">
        <v>0</v>
      </c>
      <c r="J162" s="17">
        <v>0</v>
      </c>
      <c r="K162" s="11">
        <v>0</v>
      </c>
      <c r="L162" s="12">
        <v>0</v>
      </c>
      <c r="M162" s="11">
        <v>0</v>
      </c>
      <c r="N162" s="12">
        <v>0</v>
      </c>
      <c r="O162" s="11">
        <v>0</v>
      </c>
      <c r="P162" s="12">
        <v>0</v>
      </c>
      <c r="Q162" s="11">
        <v>0</v>
      </c>
      <c r="R162" s="12">
        <v>0</v>
      </c>
      <c r="S162" s="11">
        <v>0</v>
      </c>
      <c r="T162" s="12">
        <v>0</v>
      </c>
      <c r="U162" s="11">
        <v>0</v>
      </c>
      <c r="V162" s="12">
        <v>0</v>
      </c>
      <c r="W162" s="11">
        <v>0</v>
      </c>
      <c r="X162" s="12">
        <v>0</v>
      </c>
      <c r="Y162" s="11">
        <v>0</v>
      </c>
      <c r="Z162" s="12">
        <v>0</v>
      </c>
      <c r="AA162" s="11">
        <v>0</v>
      </c>
      <c r="AB162" s="17">
        <v>0</v>
      </c>
      <c r="AC162" s="11">
        <v>0</v>
      </c>
      <c r="AD162" s="17">
        <v>0</v>
      </c>
      <c r="AE162" s="11">
        <v>0</v>
      </c>
      <c r="AF162" s="12">
        <v>0</v>
      </c>
      <c r="AG162" s="11">
        <v>0</v>
      </c>
      <c r="AH162" s="12">
        <v>0</v>
      </c>
      <c r="AI162" s="11">
        <v>0</v>
      </c>
      <c r="AJ162" s="12">
        <v>0</v>
      </c>
      <c r="AK162" s="11">
        <v>0</v>
      </c>
      <c r="AL162" s="12">
        <v>0</v>
      </c>
      <c r="AM162" s="11">
        <v>0</v>
      </c>
      <c r="AN162" s="12">
        <v>0</v>
      </c>
      <c r="AO162" s="111">
        <v>0</v>
      </c>
      <c r="AP162" s="51">
        <v>0</v>
      </c>
      <c r="AQ162" s="200">
        <v>0</v>
      </c>
      <c r="AR162" s="135">
        <v>0</v>
      </c>
      <c r="AS162" s="17">
        <v>0</v>
      </c>
      <c r="AT162" s="1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97"/>
      <c r="BG162" s="97"/>
      <c r="CA162" s="84" t="str">
        <f t="shared" si="13"/>
        <v/>
      </c>
      <c r="CG162" s="88">
        <f t="shared" si="14"/>
        <v>0</v>
      </c>
      <c r="CH162" s="88"/>
      <c r="CI162" s="88"/>
      <c r="CJ162" s="88"/>
      <c r="CK162" s="88"/>
      <c r="CL162" s="88"/>
      <c r="CM162" s="88"/>
      <c r="CN162" s="88"/>
      <c r="CO162" s="88"/>
      <c r="CP162" s="88"/>
      <c r="CQ162" s="88"/>
      <c r="CR162" s="88"/>
      <c r="CS162" s="88"/>
      <c r="CT162" s="88"/>
    </row>
    <row r="163" spans="1:98" ht="15" customHeight="1" x14ac:dyDescent="0.2">
      <c r="A163" s="331" t="s">
        <v>169</v>
      </c>
      <c r="B163" s="332">
        <f t="shared" si="11"/>
        <v>0</v>
      </c>
      <c r="C163" s="333">
        <f t="shared" si="12"/>
        <v>0</v>
      </c>
      <c r="D163" s="334">
        <f t="shared" si="12"/>
        <v>0</v>
      </c>
      <c r="E163" s="11">
        <v>0</v>
      </c>
      <c r="F163" s="17">
        <v>0</v>
      </c>
      <c r="G163" s="11">
        <v>0</v>
      </c>
      <c r="H163" s="17">
        <v>0</v>
      </c>
      <c r="I163" s="11">
        <v>0</v>
      </c>
      <c r="J163" s="17">
        <v>0</v>
      </c>
      <c r="K163" s="11">
        <v>0</v>
      </c>
      <c r="L163" s="12">
        <v>0</v>
      </c>
      <c r="M163" s="11">
        <v>0</v>
      </c>
      <c r="N163" s="12">
        <v>0</v>
      </c>
      <c r="O163" s="11">
        <v>0</v>
      </c>
      <c r="P163" s="12">
        <v>0</v>
      </c>
      <c r="Q163" s="11">
        <v>0</v>
      </c>
      <c r="R163" s="12">
        <v>0</v>
      </c>
      <c r="S163" s="11">
        <v>0</v>
      </c>
      <c r="T163" s="12">
        <v>0</v>
      </c>
      <c r="U163" s="11">
        <v>0</v>
      </c>
      <c r="V163" s="12">
        <v>0</v>
      </c>
      <c r="W163" s="11">
        <v>0</v>
      </c>
      <c r="X163" s="12">
        <v>0</v>
      </c>
      <c r="Y163" s="11">
        <v>0</v>
      </c>
      <c r="Z163" s="12">
        <v>0</v>
      </c>
      <c r="AA163" s="11">
        <v>0</v>
      </c>
      <c r="AB163" s="17">
        <v>0</v>
      </c>
      <c r="AC163" s="11">
        <v>0</v>
      </c>
      <c r="AD163" s="17">
        <v>0</v>
      </c>
      <c r="AE163" s="11">
        <v>0</v>
      </c>
      <c r="AF163" s="12">
        <v>0</v>
      </c>
      <c r="AG163" s="11">
        <v>0</v>
      </c>
      <c r="AH163" s="12">
        <v>0</v>
      </c>
      <c r="AI163" s="11">
        <v>0</v>
      </c>
      <c r="AJ163" s="12">
        <v>0</v>
      </c>
      <c r="AK163" s="11">
        <v>0</v>
      </c>
      <c r="AL163" s="12">
        <v>0</v>
      </c>
      <c r="AM163" s="11">
        <v>0</v>
      </c>
      <c r="AN163" s="12">
        <v>0</v>
      </c>
      <c r="AO163" s="111">
        <v>0</v>
      </c>
      <c r="AP163" s="51">
        <v>0</v>
      </c>
      <c r="AQ163" s="200">
        <v>0</v>
      </c>
      <c r="AR163" s="135">
        <v>0</v>
      </c>
      <c r="AS163" s="17">
        <v>0</v>
      </c>
      <c r="AT163" s="1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97"/>
      <c r="BG163" s="97"/>
      <c r="CA163" s="84" t="str">
        <f t="shared" si="13"/>
        <v/>
      </c>
      <c r="CG163" s="88">
        <f t="shared" si="14"/>
        <v>0</v>
      </c>
      <c r="CH163" s="88"/>
      <c r="CI163" s="88"/>
      <c r="CJ163" s="88"/>
      <c r="CK163" s="88"/>
      <c r="CL163" s="88"/>
      <c r="CM163" s="88"/>
      <c r="CN163" s="88"/>
      <c r="CO163" s="88"/>
      <c r="CP163" s="88"/>
      <c r="CQ163" s="88"/>
      <c r="CR163" s="88"/>
      <c r="CS163" s="88"/>
      <c r="CT163" s="88"/>
    </row>
    <row r="164" spans="1:98" ht="15" customHeight="1" x14ac:dyDescent="0.2">
      <c r="A164" s="331" t="s">
        <v>170</v>
      </c>
      <c r="B164" s="332">
        <f t="shared" si="11"/>
        <v>75</v>
      </c>
      <c r="C164" s="333">
        <f t="shared" si="12"/>
        <v>38</v>
      </c>
      <c r="D164" s="334">
        <f t="shared" si="12"/>
        <v>37</v>
      </c>
      <c r="E164" s="11">
        <v>6</v>
      </c>
      <c r="F164" s="17">
        <v>6</v>
      </c>
      <c r="G164" s="11">
        <v>2</v>
      </c>
      <c r="H164" s="17">
        <v>1</v>
      </c>
      <c r="I164" s="11">
        <v>1</v>
      </c>
      <c r="J164" s="17">
        <v>2</v>
      </c>
      <c r="K164" s="11">
        <v>1</v>
      </c>
      <c r="L164" s="12">
        <v>3</v>
      </c>
      <c r="M164" s="11">
        <v>2</v>
      </c>
      <c r="N164" s="12">
        <v>0</v>
      </c>
      <c r="O164" s="11">
        <v>0</v>
      </c>
      <c r="P164" s="12">
        <v>0</v>
      </c>
      <c r="Q164" s="11">
        <v>0</v>
      </c>
      <c r="R164" s="12">
        <v>0</v>
      </c>
      <c r="S164" s="11">
        <v>0</v>
      </c>
      <c r="T164" s="12">
        <v>1</v>
      </c>
      <c r="U164" s="11">
        <v>0</v>
      </c>
      <c r="V164" s="12">
        <v>1</v>
      </c>
      <c r="W164" s="11">
        <v>1</v>
      </c>
      <c r="X164" s="12">
        <v>0</v>
      </c>
      <c r="Y164" s="11">
        <v>0</v>
      </c>
      <c r="Z164" s="12">
        <v>0</v>
      </c>
      <c r="AA164" s="11">
        <v>0</v>
      </c>
      <c r="AB164" s="17">
        <v>0</v>
      </c>
      <c r="AC164" s="11">
        <v>2</v>
      </c>
      <c r="AD164" s="17">
        <v>0</v>
      </c>
      <c r="AE164" s="11">
        <v>2</v>
      </c>
      <c r="AF164" s="12">
        <v>3</v>
      </c>
      <c r="AG164" s="11">
        <v>2</v>
      </c>
      <c r="AH164" s="12">
        <v>0</v>
      </c>
      <c r="AI164" s="11">
        <v>0</v>
      </c>
      <c r="AJ164" s="12">
        <v>2</v>
      </c>
      <c r="AK164" s="11">
        <v>5</v>
      </c>
      <c r="AL164" s="12">
        <v>5</v>
      </c>
      <c r="AM164" s="11">
        <v>3</v>
      </c>
      <c r="AN164" s="12">
        <v>2</v>
      </c>
      <c r="AO164" s="111">
        <v>11</v>
      </c>
      <c r="AP164" s="51">
        <v>11</v>
      </c>
      <c r="AQ164" s="200">
        <v>7</v>
      </c>
      <c r="AR164" s="135">
        <v>24</v>
      </c>
      <c r="AS164" s="17">
        <v>44</v>
      </c>
      <c r="AT164" s="1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97"/>
      <c r="BG164" s="97"/>
      <c r="CA164" s="84" t="str">
        <f t="shared" si="13"/>
        <v/>
      </c>
      <c r="CG164" s="88">
        <f t="shared" si="14"/>
        <v>0</v>
      </c>
      <c r="CH164" s="88"/>
      <c r="CI164" s="88"/>
      <c r="CJ164" s="88"/>
      <c r="CK164" s="88"/>
      <c r="CL164" s="88"/>
      <c r="CM164" s="88"/>
      <c r="CN164" s="88"/>
      <c r="CO164" s="88"/>
      <c r="CP164" s="88"/>
      <c r="CQ164" s="88"/>
      <c r="CR164" s="88"/>
      <c r="CS164" s="88"/>
      <c r="CT164" s="88"/>
    </row>
    <row r="165" spans="1:98" ht="15" customHeight="1" x14ac:dyDescent="0.2">
      <c r="A165" s="331" t="s">
        <v>171</v>
      </c>
      <c r="B165" s="332">
        <f t="shared" si="11"/>
        <v>0</v>
      </c>
      <c r="C165" s="333">
        <f t="shared" si="12"/>
        <v>0</v>
      </c>
      <c r="D165" s="334">
        <f t="shared" si="12"/>
        <v>0</v>
      </c>
      <c r="E165" s="11">
        <v>0</v>
      </c>
      <c r="F165" s="17">
        <v>0</v>
      </c>
      <c r="G165" s="11">
        <v>0</v>
      </c>
      <c r="H165" s="17">
        <v>0</v>
      </c>
      <c r="I165" s="11">
        <v>0</v>
      </c>
      <c r="J165" s="17">
        <v>0</v>
      </c>
      <c r="K165" s="11">
        <v>0</v>
      </c>
      <c r="L165" s="12">
        <v>0</v>
      </c>
      <c r="M165" s="11">
        <v>0</v>
      </c>
      <c r="N165" s="12">
        <v>0</v>
      </c>
      <c r="O165" s="11">
        <v>0</v>
      </c>
      <c r="P165" s="12">
        <v>0</v>
      </c>
      <c r="Q165" s="11">
        <v>0</v>
      </c>
      <c r="R165" s="12">
        <v>0</v>
      </c>
      <c r="S165" s="11">
        <v>0</v>
      </c>
      <c r="T165" s="12">
        <v>0</v>
      </c>
      <c r="U165" s="11">
        <v>0</v>
      </c>
      <c r="V165" s="12">
        <v>0</v>
      </c>
      <c r="W165" s="11">
        <v>0</v>
      </c>
      <c r="X165" s="12">
        <v>0</v>
      </c>
      <c r="Y165" s="11">
        <v>0</v>
      </c>
      <c r="Z165" s="12">
        <v>0</v>
      </c>
      <c r="AA165" s="11">
        <v>0</v>
      </c>
      <c r="AB165" s="17">
        <v>0</v>
      </c>
      <c r="AC165" s="11">
        <v>0</v>
      </c>
      <c r="AD165" s="17">
        <v>0</v>
      </c>
      <c r="AE165" s="11">
        <v>0</v>
      </c>
      <c r="AF165" s="12">
        <v>0</v>
      </c>
      <c r="AG165" s="11">
        <v>0</v>
      </c>
      <c r="AH165" s="12">
        <v>0</v>
      </c>
      <c r="AI165" s="11">
        <v>0</v>
      </c>
      <c r="AJ165" s="12">
        <v>0</v>
      </c>
      <c r="AK165" s="11">
        <v>0</v>
      </c>
      <c r="AL165" s="12">
        <v>0</v>
      </c>
      <c r="AM165" s="11">
        <v>0</v>
      </c>
      <c r="AN165" s="12">
        <v>0</v>
      </c>
      <c r="AO165" s="111">
        <v>0</v>
      </c>
      <c r="AP165" s="51">
        <v>0</v>
      </c>
      <c r="AQ165" s="200">
        <v>0</v>
      </c>
      <c r="AR165" s="135">
        <v>0</v>
      </c>
      <c r="AS165" s="17">
        <v>0</v>
      </c>
      <c r="AT165" s="1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97"/>
      <c r="BG165" s="97"/>
      <c r="CA165" s="84" t="str">
        <f t="shared" si="13"/>
        <v/>
      </c>
      <c r="CG165" s="88">
        <f t="shared" si="14"/>
        <v>0</v>
      </c>
      <c r="CH165" s="88"/>
      <c r="CI165" s="88"/>
      <c r="CJ165" s="88"/>
      <c r="CK165" s="88"/>
      <c r="CL165" s="88"/>
      <c r="CM165" s="88"/>
      <c r="CN165" s="88"/>
      <c r="CO165" s="88"/>
      <c r="CP165" s="88"/>
      <c r="CQ165" s="88"/>
      <c r="CR165" s="88"/>
      <c r="CS165" s="88"/>
      <c r="CT165" s="88"/>
    </row>
    <row r="166" spans="1:98" ht="15" customHeight="1" x14ac:dyDescent="0.2">
      <c r="A166" s="331" t="s">
        <v>172</v>
      </c>
      <c r="B166" s="332">
        <f t="shared" si="11"/>
        <v>0</v>
      </c>
      <c r="C166" s="333">
        <f t="shared" si="12"/>
        <v>0</v>
      </c>
      <c r="D166" s="334">
        <f t="shared" si="12"/>
        <v>0</v>
      </c>
      <c r="E166" s="11">
        <v>0</v>
      </c>
      <c r="F166" s="17">
        <v>0</v>
      </c>
      <c r="G166" s="11">
        <v>0</v>
      </c>
      <c r="H166" s="17">
        <v>0</v>
      </c>
      <c r="I166" s="11">
        <v>0</v>
      </c>
      <c r="J166" s="17">
        <v>0</v>
      </c>
      <c r="K166" s="11">
        <v>0</v>
      </c>
      <c r="L166" s="12">
        <v>0</v>
      </c>
      <c r="M166" s="11">
        <v>0</v>
      </c>
      <c r="N166" s="12">
        <v>0</v>
      </c>
      <c r="O166" s="11">
        <v>0</v>
      </c>
      <c r="P166" s="12">
        <v>0</v>
      </c>
      <c r="Q166" s="11">
        <v>0</v>
      </c>
      <c r="R166" s="12">
        <v>0</v>
      </c>
      <c r="S166" s="11">
        <v>0</v>
      </c>
      <c r="T166" s="12">
        <v>0</v>
      </c>
      <c r="U166" s="11">
        <v>0</v>
      </c>
      <c r="V166" s="12">
        <v>0</v>
      </c>
      <c r="W166" s="11">
        <v>0</v>
      </c>
      <c r="X166" s="12">
        <v>0</v>
      </c>
      <c r="Y166" s="11">
        <v>0</v>
      </c>
      <c r="Z166" s="12">
        <v>0</v>
      </c>
      <c r="AA166" s="11">
        <v>0</v>
      </c>
      <c r="AB166" s="17">
        <v>0</v>
      </c>
      <c r="AC166" s="11">
        <v>0</v>
      </c>
      <c r="AD166" s="17">
        <v>0</v>
      </c>
      <c r="AE166" s="11">
        <v>0</v>
      </c>
      <c r="AF166" s="12">
        <v>0</v>
      </c>
      <c r="AG166" s="11">
        <v>0</v>
      </c>
      <c r="AH166" s="12">
        <v>0</v>
      </c>
      <c r="AI166" s="11">
        <v>0</v>
      </c>
      <c r="AJ166" s="12">
        <v>0</v>
      </c>
      <c r="AK166" s="11">
        <v>0</v>
      </c>
      <c r="AL166" s="12">
        <v>0</v>
      </c>
      <c r="AM166" s="11">
        <v>0</v>
      </c>
      <c r="AN166" s="12">
        <v>0</v>
      </c>
      <c r="AO166" s="111">
        <v>0</v>
      </c>
      <c r="AP166" s="51">
        <v>0</v>
      </c>
      <c r="AQ166" s="200">
        <v>0</v>
      </c>
      <c r="AR166" s="135">
        <v>0</v>
      </c>
      <c r="AS166" s="17">
        <v>0</v>
      </c>
      <c r="AT166" s="1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97"/>
      <c r="BG166" s="97"/>
      <c r="CA166" s="84" t="str">
        <f t="shared" si="13"/>
        <v/>
      </c>
      <c r="CG166" s="88">
        <f t="shared" si="14"/>
        <v>0</v>
      </c>
      <c r="CH166" s="88"/>
      <c r="CI166" s="88"/>
      <c r="CJ166" s="88"/>
      <c r="CK166" s="88"/>
      <c r="CL166" s="88"/>
      <c r="CM166" s="88"/>
      <c r="CN166" s="88"/>
      <c r="CO166" s="88"/>
      <c r="CP166" s="88"/>
      <c r="CQ166" s="88"/>
      <c r="CR166" s="88"/>
      <c r="CS166" s="88"/>
      <c r="CT166" s="88"/>
    </row>
    <row r="167" spans="1:98" ht="15" customHeight="1" x14ac:dyDescent="0.2">
      <c r="A167" s="331" t="s">
        <v>173</v>
      </c>
      <c r="B167" s="332">
        <f t="shared" si="11"/>
        <v>4</v>
      </c>
      <c r="C167" s="333">
        <f t="shared" si="12"/>
        <v>1</v>
      </c>
      <c r="D167" s="334">
        <f t="shared" si="12"/>
        <v>3</v>
      </c>
      <c r="E167" s="11">
        <v>0</v>
      </c>
      <c r="F167" s="17">
        <v>0</v>
      </c>
      <c r="G167" s="11">
        <v>0</v>
      </c>
      <c r="H167" s="17">
        <v>0</v>
      </c>
      <c r="I167" s="11">
        <v>0</v>
      </c>
      <c r="J167" s="17">
        <v>0</v>
      </c>
      <c r="K167" s="11">
        <v>0</v>
      </c>
      <c r="L167" s="12">
        <v>0</v>
      </c>
      <c r="M167" s="11">
        <v>0</v>
      </c>
      <c r="N167" s="12">
        <v>0</v>
      </c>
      <c r="O167" s="11">
        <v>0</v>
      </c>
      <c r="P167" s="12">
        <v>0</v>
      </c>
      <c r="Q167" s="11">
        <v>0</v>
      </c>
      <c r="R167" s="12">
        <v>0</v>
      </c>
      <c r="S167" s="11">
        <v>0</v>
      </c>
      <c r="T167" s="12">
        <v>0</v>
      </c>
      <c r="U167" s="11">
        <v>0</v>
      </c>
      <c r="V167" s="12">
        <v>0</v>
      </c>
      <c r="W167" s="11">
        <v>0</v>
      </c>
      <c r="X167" s="12">
        <v>0</v>
      </c>
      <c r="Y167" s="11">
        <v>0</v>
      </c>
      <c r="Z167" s="12">
        <v>0</v>
      </c>
      <c r="AA167" s="11">
        <v>0</v>
      </c>
      <c r="AB167" s="17">
        <v>0</v>
      </c>
      <c r="AC167" s="11">
        <v>0</v>
      </c>
      <c r="AD167" s="17">
        <v>0</v>
      </c>
      <c r="AE167" s="11">
        <v>0</v>
      </c>
      <c r="AF167" s="12">
        <v>0</v>
      </c>
      <c r="AG167" s="11">
        <v>0</v>
      </c>
      <c r="AH167" s="12">
        <v>1</v>
      </c>
      <c r="AI167" s="11">
        <v>1</v>
      </c>
      <c r="AJ167" s="12">
        <v>1</v>
      </c>
      <c r="AK167" s="11">
        <v>0</v>
      </c>
      <c r="AL167" s="12">
        <v>0</v>
      </c>
      <c r="AM167" s="11">
        <v>0</v>
      </c>
      <c r="AN167" s="12">
        <v>0</v>
      </c>
      <c r="AO167" s="111">
        <v>0</v>
      </c>
      <c r="AP167" s="51">
        <v>1</v>
      </c>
      <c r="AQ167" s="200">
        <v>3</v>
      </c>
      <c r="AR167" s="135">
        <v>0</v>
      </c>
      <c r="AS167" s="17">
        <v>1</v>
      </c>
      <c r="AT167" s="1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97"/>
      <c r="BG167" s="97"/>
      <c r="CA167" s="84" t="str">
        <f t="shared" si="13"/>
        <v/>
      </c>
      <c r="CG167" s="88">
        <f t="shared" si="14"/>
        <v>0</v>
      </c>
      <c r="CH167" s="88"/>
      <c r="CI167" s="88"/>
      <c r="CJ167" s="88"/>
      <c r="CK167" s="88"/>
      <c r="CL167" s="88"/>
      <c r="CM167" s="88"/>
      <c r="CN167" s="88"/>
      <c r="CO167" s="88"/>
      <c r="CP167" s="88"/>
      <c r="CQ167" s="88"/>
      <c r="CR167" s="88"/>
      <c r="CS167" s="88"/>
      <c r="CT167" s="88"/>
    </row>
    <row r="168" spans="1:98" ht="15" customHeight="1" x14ac:dyDescent="0.2">
      <c r="A168" s="335" t="s">
        <v>4</v>
      </c>
      <c r="B168" s="336">
        <f t="shared" si="11"/>
        <v>61</v>
      </c>
      <c r="C168" s="337">
        <f t="shared" si="12"/>
        <v>34</v>
      </c>
      <c r="D168" s="338">
        <f t="shared" si="12"/>
        <v>27</v>
      </c>
      <c r="E168" s="34">
        <v>0</v>
      </c>
      <c r="F168" s="58">
        <v>0</v>
      </c>
      <c r="G168" s="34">
        <v>0</v>
      </c>
      <c r="H168" s="35">
        <v>0</v>
      </c>
      <c r="I168" s="34">
        <v>0</v>
      </c>
      <c r="J168" s="35">
        <v>0</v>
      </c>
      <c r="K168" s="34">
        <v>0</v>
      </c>
      <c r="L168" s="35">
        <v>0</v>
      </c>
      <c r="M168" s="34">
        <v>0</v>
      </c>
      <c r="N168" s="35">
        <v>0</v>
      </c>
      <c r="O168" s="34">
        <v>2</v>
      </c>
      <c r="P168" s="35">
        <v>0</v>
      </c>
      <c r="Q168" s="34">
        <v>1</v>
      </c>
      <c r="R168" s="35">
        <v>1</v>
      </c>
      <c r="S168" s="34">
        <v>1</v>
      </c>
      <c r="T168" s="35">
        <v>0</v>
      </c>
      <c r="U168" s="34">
        <v>0</v>
      </c>
      <c r="V168" s="35">
        <v>0</v>
      </c>
      <c r="W168" s="34">
        <v>0</v>
      </c>
      <c r="X168" s="35">
        <v>0</v>
      </c>
      <c r="Y168" s="34">
        <v>1</v>
      </c>
      <c r="Z168" s="35">
        <v>1</v>
      </c>
      <c r="AA168" s="34">
        <v>2</v>
      </c>
      <c r="AB168" s="35">
        <v>1</v>
      </c>
      <c r="AC168" s="34">
        <v>3</v>
      </c>
      <c r="AD168" s="35">
        <v>4</v>
      </c>
      <c r="AE168" s="34">
        <v>4</v>
      </c>
      <c r="AF168" s="35">
        <v>1</v>
      </c>
      <c r="AG168" s="34">
        <v>3</v>
      </c>
      <c r="AH168" s="35">
        <v>2</v>
      </c>
      <c r="AI168" s="34">
        <v>3</v>
      </c>
      <c r="AJ168" s="35">
        <v>3</v>
      </c>
      <c r="AK168" s="34">
        <v>3</v>
      </c>
      <c r="AL168" s="35">
        <v>4</v>
      </c>
      <c r="AM168" s="34">
        <v>4</v>
      </c>
      <c r="AN168" s="35">
        <v>5</v>
      </c>
      <c r="AO168" s="117">
        <v>7</v>
      </c>
      <c r="AP168" s="42">
        <v>5</v>
      </c>
      <c r="AQ168" s="339">
        <v>17</v>
      </c>
      <c r="AR168" s="120">
        <v>17</v>
      </c>
      <c r="AS168" s="58">
        <v>27</v>
      </c>
      <c r="AT168" s="1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97"/>
      <c r="BG168" s="97"/>
      <c r="CA168" s="84" t="str">
        <f t="shared" si="13"/>
        <v/>
      </c>
      <c r="CG168" s="88">
        <f t="shared" si="14"/>
        <v>0</v>
      </c>
      <c r="CH168" s="88"/>
      <c r="CI168" s="88"/>
      <c r="CJ168" s="88"/>
      <c r="CK168" s="88"/>
      <c r="CL168" s="88"/>
      <c r="CM168" s="88"/>
      <c r="CN168" s="88"/>
      <c r="CO168" s="88"/>
      <c r="CP168" s="88"/>
      <c r="CQ168" s="88"/>
      <c r="CR168" s="88"/>
      <c r="CS168" s="88"/>
      <c r="CT168" s="88"/>
    </row>
    <row r="169" spans="1:98" ht="15" customHeight="1" x14ac:dyDescent="0.2">
      <c r="A169" s="340" t="s">
        <v>43</v>
      </c>
      <c r="B169" s="213">
        <f t="shared" ref="B169:AS169" si="15">SUM(B170:B174)</f>
        <v>117</v>
      </c>
      <c r="C169" s="214">
        <f t="shared" si="15"/>
        <v>65</v>
      </c>
      <c r="D169" s="317">
        <f t="shared" si="15"/>
        <v>52</v>
      </c>
      <c r="E169" s="341">
        <f>SUM(E170:E174)</f>
        <v>3</v>
      </c>
      <c r="F169" s="342">
        <f t="shared" si="15"/>
        <v>6</v>
      </c>
      <c r="G169" s="342">
        <f t="shared" si="15"/>
        <v>2</v>
      </c>
      <c r="H169" s="69">
        <f t="shared" si="15"/>
        <v>0</v>
      </c>
      <c r="I169" s="63">
        <f t="shared" si="15"/>
        <v>0</v>
      </c>
      <c r="J169" s="69">
        <f t="shared" si="15"/>
        <v>0</v>
      </c>
      <c r="K169" s="63">
        <f t="shared" si="15"/>
        <v>2</v>
      </c>
      <c r="L169" s="69">
        <f t="shared" si="15"/>
        <v>1</v>
      </c>
      <c r="M169" s="63">
        <f t="shared" si="15"/>
        <v>2</v>
      </c>
      <c r="N169" s="69">
        <f t="shared" si="15"/>
        <v>1</v>
      </c>
      <c r="O169" s="63">
        <f t="shared" si="15"/>
        <v>1</v>
      </c>
      <c r="P169" s="69">
        <f t="shared" si="15"/>
        <v>0</v>
      </c>
      <c r="Q169" s="63">
        <f t="shared" si="15"/>
        <v>0</v>
      </c>
      <c r="R169" s="69">
        <f t="shared" si="15"/>
        <v>0</v>
      </c>
      <c r="S169" s="63">
        <f t="shared" si="15"/>
        <v>0</v>
      </c>
      <c r="T169" s="69">
        <f t="shared" si="15"/>
        <v>1</v>
      </c>
      <c r="U169" s="63">
        <f t="shared" si="15"/>
        <v>1</v>
      </c>
      <c r="V169" s="69">
        <f t="shared" si="15"/>
        <v>0</v>
      </c>
      <c r="W169" s="63">
        <f t="shared" si="15"/>
        <v>0</v>
      </c>
      <c r="X169" s="69">
        <f t="shared" si="15"/>
        <v>0</v>
      </c>
      <c r="Y169" s="63">
        <f t="shared" si="15"/>
        <v>0</v>
      </c>
      <c r="Z169" s="69">
        <f t="shared" si="15"/>
        <v>2</v>
      </c>
      <c r="AA169" s="63">
        <f t="shared" si="15"/>
        <v>5</v>
      </c>
      <c r="AB169" s="69">
        <f t="shared" si="15"/>
        <v>0</v>
      </c>
      <c r="AC169" s="63">
        <f t="shared" si="15"/>
        <v>3</v>
      </c>
      <c r="AD169" s="69">
        <f t="shared" si="15"/>
        <v>6</v>
      </c>
      <c r="AE169" s="63">
        <f t="shared" si="15"/>
        <v>7</v>
      </c>
      <c r="AF169" s="69">
        <f t="shared" si="15"/>
        <v>2</v>
      </c>
      <c r="AG169" s="63">
        <f t="shared" si="15"/>
        <v>4</v>
      </c>
      <c r="AH169" s="69">
        <f t="shared" si="15"/>
        <v>6</v>
      </c>
      <c r="AI169" s="63">
        <f t="shared" si="15"/>
        <v>3</v>
      </c>
      <c r="AJ169" s="69">
        <f t="shared" si="15"/>
        <v>5</v>
      </c>
      <c r="AK169" s="63">
        <f t="shared" si="15"/>
        <v>7</v>
      </c>
      <c r="AL169" s="69">
        <f t="shared" si="15"/>
        <v>8</v>
      </c>
      <c r="AM169" s="63">
        <f t="shared" si="15"/>
        <v>10</v>
      </c>
      <c r="AN169" s="69">
        <f t="shared" si="15"/>
        <v>4</v>
      </c>
      <c r="AO169" s="68">
        <f t="shared" si="15"/>
        <v>15</v>
      </c>
      <c r="AP169" s="67">
        <f t="shared" si="15"/>
        <v>10</v>
      </c>
      <c r="AQ169" s="343">
        <f t="shared" si="15"/>
        <v>35</v>
      </c>
      <c r="AR169" s="62">
        <f t="shared" si="15"/>
        <v>21</v>
      </c>
      <c r="AS169" s="65">
        <f t="shared" si="15"/>
        <v>61</v>
      </c>
      <c r="AT169" s="344"/>
      <c r="AU169" s="96"/>
      <c r="AV169" s="96"/>
      <c r="AW169" s="96"/>
      <c r="AX169" s="96"/>
      <c r="AY169" s="96"/>
      <c r="AZ169" s="96"/>
      <c r="BA169" s="96"/>
      <c r="BB169" s="96"/>
      <c r="BC169" s="96"/>
      <c r="BD169" s="96"/>
      <c r="BE169" s="96"/>
      <c r="BF169" s="97"/>
      <c r="BG169" s="97"/>
      <c r="CG169" s="88"/>
      <c r="CH169" s="88"/>
      <c r="CI169" s="88"/>
      <c r="CJ169" s="88"/>
      <c r="CK169" s="88"/>
      <c r="CL169" s="88"/>
      <c r="CM169" s="88"/>
      <c r="CN169" s="88"/>
      <c r="CO169" s="88"/>
      <c r="CP169" s="88"/>
      <c r="CQ169" s="88"/>
      <c r="CR169" s="88"/>
      <c r="CS169" s="88"/>
      <c r="CT169" s="88"/>
    </row>
    <row r="170" spans="1:98" ht="15" customHeight="1" x14ac:dyDescent="0.2">
      <c r="A170" s="101" t="s">
        <v>44</v>
      </c>
      <c r="B170" s="345">
        <f>SUM(C170+D170)</f>
        <v>111</v>
      </c>
      <c r="C170" s="346">
        <f t="shared" ref="C170:D174" si="16">SUM(E170+G170+I170+K170+M170+O170+Q170+S170+U170+W170+Y170+AA170+AC170+AE170+AG170+AI170+AK170+AM170+AO170)</f>
        <v>61</v>
      </c>
      <c r="D170" s="347">
        <f t="shared" si="16"/>
        <v>50</v>
      </c>
      <c r="E170" s="123">
        <v>3</v>
      </c>
      <c r="F170" s="8">
        <v>6</v>
      </c>
      <c r="G170" s="123">
        <v>2</v>
      </c>
      <c r="H170" s="138">
        <v>0</v>
      </c>
      <c r="I170" s="123">
        <v>0</v>
      </c>
      <c r="J170" s="138">
        <v>0</v>
      </c>
      <c r="K170" s="123">
        <v>2</v>
      </c>
      <c r="L170" s="138">
        <v>1</v>
      </c>
      <c r="M170" s="123">
        <v>2</v>
      </c>
      <c r="N170" s="138">
        <v>1</v>
      </c>
      <c r="O170" s="123">
        <v>1</v>
      </c>
      <c r="P170" s="138">
        <v>0</v>
      </c>
      <c r="Q170" s="123">
        <v>0</v>
      </c>
      <c r="R170" s="138">
        <v>0</v>
      </c>
      <c r="S170" s="123">
        <v>0</v>
      </c>
      <c r="T170" s="138">
        <v>1</v>
      </c>
      <c r="U170" s="123">
        <v>1</v>
      </c>
      <c r="V170" s="138">
        <v>0</v>
      </c>
      <c r="W170" s="123">
        <v>0</v>
      </c>
      <c r="X170" s="138">
        <v>0</v>
      </c>
      <c r="Y170" s="123">
        <v>0</v>
      </c>
      <c r="Z170" s="138">
        <v>2</v>
      </c>
      <c r="AA170" s="123">
        <v>5</v>
      </c>
      <c r="AB170" s="138">
        <v>0</v>
      </c>
      <c r="AC170" s="123">
        <v>3</v>
      </c>
      <c r="AD170" s="138">
        <v>6</v>
      </c>
      <c r="AE170" s="123">
        <v>7</v>
      </c>
      <c r="AF170" s="138">
        <v>2</v>
      </c>
      <c r="AG170" s="123">
        <v>4</v>
      </c>
      <c r="AH170" s="138">
        <v>6</v>
      </c>
      <c r="AI170" s="123">
        <v>3</v>
      </c>
      <c r="AJ170" s="138">
        <v>5</v>
      </c>
      <c r="AK170" s="123">
        <v>6</v>
      </c>
      <c r="AL170" s="138">
        <v>7</v>
      </c>
      <c r="AM170" s="123">
        <v>10</v>
      </c>
      <c r="AN170" s="138">
        <v>4</v>
      </c>
      <c r="AO170" s="139">
        <v>12</v>
      </c>
      <c r="AP170" s="348">
        <v>9</v>
      </c>
      <c r="AQ170" s="119">
        <v>35</v>
      </c>
      <c r="AR170" s="138">
        <v>21</v>
      </c>
      <c r="AS170" s="138">
        <v>55</v>
      </c>
      <c r="AT170" s="344"/>
      <c r="AU170" s="96"/>
      <c r="AV170" s="96"/>
      <c r="AW170" s="96"/>
      <c r="AX170" s="96"/>
      <c r="AY170" s="96"/>
      <c r="AZ170" s="96"/>
      <c r="BA170" s="96"/>
      <c r="BB170" s="96"/>
      <c r="BC170" s="96"/>
      <c r="BD170" s="96"/>
      <c r="BE170" s="96"/>
      <c r="BF170" s="97"/>
      <c r="BG170" s="97"/>
      <c r="CG170" s="88"/>
      <c r="CH170" s="88"/>
      <c r="CI170" s="88"/>
      <c r="CJ170" s="88"/>
      <c r="CK170" s="88"/>
      <c r="CL170" s="88"/>
      <c r="CM170" s="88"/>
      <c r="CN170" s="88"/>
      <c r="CO170" s="88"/>
      <c r="CP170" s="88"/>
      <c r="CQ170" s="88"/>
      <c r="CR170" s="88"/>
      <c r="CS170" s="88"/>
      <c r="CT170" s="88"/>
    </row>
    <row r="171" spans="1:98" ht="15" customHeight="1" x14ac:dyDescent="0.2">
      <c r="A171" s="106" t="s">
        <v>45</v>
      </c>
      <c r="B171" s="332">
        <f>SUM(C171+D171)</f>
        <v>0</v>
      </c>
      <c r="C171" s="333">
        <f t="shared" si="16"/>
        <v>0</v>
      </c>
      <c r="D171" s="334">
        <f t="shared" si="16"/>
        <v>0</v>
      </c>
      <c r="E171" s="34">
        <v>0</v>
      </c>
      <c r="F171" s="12">
        <v>0</v>
      </c>
      <c r="G171" s="11">
        <v>0</v>
      </c>
      <c r="H171" s="43">
        <v>0</v>
      </c>
      <c r="I171" s="11">
        <v>0</v>
      </c>
      <c r="J171" s="12">
        <v>0</v>
      </c>
      <c r="K171" s="11">
        <v>0</v>
      </c>
      <c r="L171" s="12">
        <v>0</v>
      </c>
      <c r="M171" s="11">
        <v>0</v>
      </c>
      <c r="N171" s="12">
        <v>0</v>
      </c>
      <c r="O171" s="11">
        <v>0</v>
      </c>
      <c r="P171" s="12">
        <v>0</v>
      </c>
      <c r="Q171" s="11">
        <v>0</v>
      </c>
      <c r="R171" s="12">
        <v>0</v>
      </c>
      <c r="S171" s="11">
        <v>0</v>
      </c>
      <c r="T171" s="12">
        <v>0</v>
      </c>
      <c r="U171" s="11">
        <v>0</v>
      </c>
      <c r="V171" s="12">
        <v>0</v>
      </c>
      <c r="W171" s="11">
        <v>0</v>
      </c>
      <c r="X171" s="12">
        <v>0</v>
      </c>
      <c r="Y171" s="11">
        <v>0</v>
      </c>
      <c r="Z171" s="12">
        <v>0</v>
      </c>
      <c r="AA171" s="11">
        <v>0</v>
      </c>
      <c r="AB171" s="12">
        <v>0</v>
      </c>
      <c r="AC171" s="11">
        <v>0</v>
      </c>
      <c r="AD171" s="12">
        <v>0</v>
      </c>
      <c r="AE171" s="11">
        <v>0</v>
      </c>
      <c r="AF171" s="12">
        <v>0</v>
      </c>
      <c r="AG171" s="11">
        <v>0</v>
      </c>
      <c r="AH171" s="12">
        <v>0</v>
      </c>
      <c r="AI171" s="11">
        <v>0</v>
      </c>
      <c r="AJ171" s="12">
        <v>0</v>
      </c>
      <c r="AK171" s="11">
        <v>0</v>
      </c>
      <c r="AL171" s="12">
        <v>0</v>
      </c>
      <c r="AM171" s="11">
        <v>0</v>
      </c>
      <c r="AN171" s="12">
        <v>0</v>
      </c>
      <c r="AO171" s="111">
        <v>0</v>
      </c>
      <c r="AP171" s="51">
        <v>0</v>
      </c>
      <c r="AQ171" s="17">
        <v>0</v>
      </c>
      <c r="AR171" s="12">
        <v>0</v>
      </c>
      <c r="AS171" s="43">
        <v>0</v>
      </c>
      <c r="AT171" s="349"/>
      <c r="AU171" s="96"/>
      <c r="AV171" s="96"/>
      <c r="AW171" s="96"/>
      <c r="AX171" s="96"/>
      <c r="AY171" s="96"/>
      <c r="AZ171" s="96"/>
      <c r="BA171" s="96"/>
      <c r="BB171" s="96"/>
      <c r="BC171" s="96"/>
      <c r="BD171" s="96"/>
      <c r="BE171" s="96"/>
      <c r="BF171" s="97"/>
      <c r="BG171" s="97"/>
      <c r="CG171" s="88"/>
      <c r="CH171" s="88"/>
      <c r="CI171" s="88"/>
      <c r="CJ171" s="88"/>
      <c r="CK171" s="88"/>
      <c r="CL171" s="88"/>
      <c r="CM171" s="88"/>
      <c r="CN171" s="88"/>
      <c r="CO171" s="88"/>
      <c r="CP171" s="88"/>
      <c r="CQ171" s="88"/>
      <c r="CR171" s="88"/>
      <c r="CS171" s="88"/>
      <c r="CT171" s="88"/>
    </row>
    <row r="172" spans="1:98" ht="15" customHeight="1" x14ac:dyDescent="0.2">
      <c r="A172" s="136" t="s">
        <v>46</v>
      </c>
      <c r="B172" s="332">
        <f>SUM(C172+D172)</f>
        <v>6</v>
      </c>
      <c r="C172" s="333">
        <f t="shared" si="16"/>
        <v>4</v>
      </c>
      <c r="D172" s="334">
        <f t="shared" si="16"/>
        <v>2</v>
      </c>
      <c r="E172" s="11">
        <v>0</v>
      </c>
      <c r="F172" s="35">
        <v>0</v>
      </c>
      <c r="G172" s="34">
        <v>0</v>
      </c>
      <c r="H172" s="35">
        <v>0</v>
      </c>
      <c r="I172" s="123">
        <v>0</v>
      </c>
      <c r="J172" s="138">
        <v>0</v>
      </c>
      <c r="K172" s="123">
        <v>0</v>
      </c>
      <c r="L172" s="138">
        <v>0</v>
      </c>
      <c r="M172" s="123">
        <v>0</v>
      </c>
      <c r="N172" s="138">
        <v>0</v>
      </c>
      <c r="O172" s="123">
        <v>0</v>
      </c>
      <c r="P172" s="138">
        <v>0</v>
      </c>
      <c r="Q172" s="123">
        <v>0</v>
      </c>
      <c r="R172" s="138">
        <v>0</v>
      </c>
      <c r="S172" s="123">
        <v>0</v>
      </c>
      <c r="T172" s="138">
        <v>0</v>
      </c>
      <c r="U172" s="123">
        <v>0</v>
      </c>
      <c r="V172" s="138">
        <v>0</v>
      </c>
      <c r="W172" s="123">
        <v>0</v>
      </c>
      <c r="X172" s="138">
        <v>0</v>
      </c>
      <c r="Y172" s="123">
        <v>0</v>
      </c>
      <c r="Z172" s="138">
        <v>0</v>
      </c>
      <c r="AA172" s="123">
        <v>0</v>
      </c>
      <c r="AB172" s="138">
        <v>0</v>
      </c>
      <c r="AC172" s="123">
        <v>0</v>
      </c>
      <c r="AD172" s="138">
        <v>0</v>
      </c>
      <c r="AE172" s="123">
        <v>0</v>
      </c>
      <c r="AF172" s="138">
        <v>0</v>
      </c>
      <c r="AG172" s="123">
        <v>0</v>
      </c>
      <c r="AH172" s="138">
        <v>0</v>
      </c>
      <c r="AI172" s="123">
        <v>0</v>
      </c>
      <c r="AJ172" s="138">
        <v>0</v>
      </c>
      <c r="AK172" s="123">
        <v>1</v>
      </c>
      <c r="AL172" s="138">
        <v>1</v>
      </c>
      <c r="AM172" s="123">
        <v>0</v>
      </c>
      <c r="AN172" s="138">
        <v>0</v>
      </c>
      <c r="AO172" s="139">
        <v>3</v>
      </c>
      <c r="AP172" s="348">
        <v>1</v>
      </c>
      <c r="AQ172" s="119">
        <v>0</v>
      </c>
      <c r="AR172" s="138">
        <v>0</v>
      </c>
      <c r="AS172" s="138">
        <v>6</v>
      </c>
      <c r="AT172" s="344"/>
      <c r="AU172" s="96"/>
      <c r="AV172" s="96"/>
      <c r="AW172" s="96"/>
      <c r="AX172" s="96"/>
      <c r="AY172" s="96"/>
      <c r="AZ172" s="96"/>
      <c r="BA172" s="96"/>
      <c r="BB172" s="96"/>
      <c r="BC172" s="96"/>
      <c r="BD172" s="96"/>
      <c r="BE172" s="96"/>
      <c r="BF172" s="97"/>
      <c r="BG172" s="97"/>
      <c r="CG172" s="88"/>
      <c r="CH172" s="88"/>
      <c r="CI172" s="88"/>
      <c r="CJ172" s="88"/>
      <c r="CK172" s="88"/>
      <c r="CL172" s="88"/>
      <c r="CM172" s="88"/>
      <c r="CN172" s="88"/>
      <c r="CO172" s="88"/>
      <c r="CP172" s="88"/>
      <c r="CQ172" s="88"/>
      <c r="CR172" s="88"/>
      <c r="CS172" s="88"/>
      <c r="CT172" s="88"/>
    </row>
    <row r="173" spans="1:98" ht="15" customHeight="1" x14ac:dyDescent="0.2">
      <c r="A173" s="350" t="s">
        <v>174</v>
      </c>
      <c r="B173" s="332">
        <f>SUM(C173+D173)</f>
        <v>0</v>
      </c>
      <c r="C173" s="333">
        <f t="shared" si="16"/>
        <v>0</v>
      </c>
      <c r="D173" s="351">
        <f t="shared" si="16"/>
        <v>0</v>
      </c>
      <c r="E173" s="123">
        <v>0</v>
      </c>
      <c r="F173" s="12">
        <v>0</v>
      </c>
      <c r="G173" s="11">
        <v>0</v>
      </c>
      <c r="H173" s="12">
        <v>0</v>
      </c>
      <c r="I173" s="11">
        <v>0</v>
      </c>
      <c r="J173" s="12">
        <v>0</v>
      </c>
      <c r="K173" s="11">
        <v>0</v>
      </c>
      <c r="L173" s="12">
        <v>0</v>
      </c>
      <c r="M173" s="11">
        <v>0</v>
      </c>
      <c r="N173" s="12">
        <v>0</v>
      </c>
      <c r="O173" s="11">
        <v>0</v>
      </c>
      <c r="P173" s="12">
        <v>0</v>
      </c>
      <c r="Q173" s="11">
        <v>0</v>
      </c>
      <c r="R173" s="12">
        <v>0</v>
      </c>
      <c r="S173" s="11">
        <v>0</v>
      </c>
      <c r="T173" s="12">
        <v>0</v>
      </c>
      <c r="U173" s="11">
        <v>0</v>
      </c>
      <c r="V173" s="12">
        <v>0</v>
      </c>
      <c r="W173" s="11">
        <v>0</v>
      </c>
      <c r="X173" s="12">
        <v>0</v>
      </c>
      <c r="Y173" s="11">
        <v>0</v>
      </c>
      <c r="Z173" s="12">
        <v>0</v>
      </c>
      <c r="AA173" s="11">
        <v>0</v>
      </c>
      <c r="AB173" s="12">
        <v>0</v>
      </c>
      <c r="AC173" s="11">
        <v>0</v>
      </c>
      <c r="AD173" s="12">
        <v>0</v>
      </c>
      <c r="AE173" s="11">
        <v>0</v>
      </c>
      <c r="AF173" s="12">
        <v>0</v>
      </c>
      <c r="AG173" s="11">
        <v>0</v>
      </c>
      <c r="AH173" s="12">
        <v>0</v>
      </c>
      <c r="AI173" s="11">
        <v>0</v>
      </c>
      <c r="AJ173" s="12">
        <v>0</v>
      </c>
      <c r="AK173" s="11">
        <v>0</v>
      </c>
      <c r="AL173" s="12">
        <v>0</v>
      </c>
      <c r="AM173" s="11">
        <v>0</v>
      </c>
      <c r="AN173" s="12">
        <v>0</v>
      </c>
      <c r="AO173" s="111">
        <v>0</v>
      </c>
      <c r="AP173" s="51">
        <v>0</v>
      </c>
      <c r="AQ173" s="17">
        <v>0</v>
      </c>
      <c r="AR173" s="12">
        <v>0</v>
      </c>
      <c r="AS173" s="43">
        <v>0</v>
      </c>
      <c r="AT173" s="349"/>
      <c r="AU173" s="96"/>
      <c r="AV173" s="96"/>
      <c r="AW173" s="96"/>
      <c r="AX173" s="96"/>
      <c r="AY173" s="96"/>
      <c r="AZ173" s="96"/>
      <c r="BA173" s="96"/>
      <c r="BB173" s="96"/>
      <c r="BC173" s="96"/>
      <c r="BD173" s="96"/>
      <c r="BE173" s="96"/>
      <c r="BF173" s="97"/>
      <c r="BG173" s="97"/>
      <c r="CG173" s="88"/>
      <c r="CH173" s="88"/>
      <c r="CI173" s="88"/>
      <c r="CJ173" s="88"/>
      <c r="CK173" s="88"/>
      <c r="CL173" s="88"/>
      <c r="CM173" s="88"/>
      <c r="CN173" s="88"/>
      <c r="CO173" s="88"/>
      <c r="CP173" s="88"/>
      <c r="CQ173" s="88"/>
      <c r="CR173" s="88"/>
      <c r="CS173" s="88"/>
      <c r="CT173" s="88"/>
    </row>
    <row r="174" spans="1:98" ht="15" customHeight="1" x14ac:dyDescent="0.2">
      <c r="A174" s="352" t="s">
        <v>4</v>
      </c>
      <c r="B174" s="353">
        <f>SUM(C174+D174)</f>
        <v>0</v>
      </c>
      <c r="C174" s="354">
        <f t="shared" si="16"/>
        <v>0</v>
      </c>
      <c r="D174" s="355">
        <f t="shared" si="16"/>
        <v>0</v>
      </c>
      <c r="E174" s="30">
        <v>0</v>
      </c>
      <c r="F174" s="22">
        <v>0</v>
      </c>
      <c r="G174" s="38">
        <v>0</v>
      </c>
      <c r="H174" s="22">
        <v>0</v>
      </c>
      <c r="I174" s="38">
        <v>0</v>
      </c>
      <c r="J174" s="22">
        <v>0</v>
      </c>
      <c r="K174" s="38">
        <v>0</v>
      </c>
      <c r="L174" s="22">
        <v>0</v>
      </c>
      <c r="M174" s="38">
        <v>0</v>
      </c>
      <c r="N174" s="22">
        <v>0</v>
      </c>
      <c r="O174" s="38">
        <v>0</v>
      </c>
      <c r="P174" s="22">
        <v>0</v>
      </c>
      <c r="Q174" s="38">
        <v>0</v>
      </c>
      <c r="R174" s="22">
        <v>0</v>
      </c>
      <c r="S174" s="38">
        <v>0</v>
      </c>
      <c r="T174" s="22">
        <v>0</v>
      </c>
      <c r="U174" s="38">
        <v>0</v>
      </c>
      <c r="V174" s="22">
        <v>0</v>
      </c>
      <c r="W174" s="38">
        <v>0</v>
      </c>
      <c r="X174" s="22">
        <v>0</v>
      </c>
      <c r="Y174" s="38">
        <v>0</v>
      </c>
      <c r="Z174" s="22">
        <v>0</v>
      </c>
      <c r="AA174" s="38">
        <v>0</v>
      </c>
      <c r="AB174" s="22">
        <v>0</v>
      </c>
      <c r="AC174" s="38">
        <v>0</v>
      </c>
      <c r="AD174" s="22">
        <v>0</v>
      </c>
      <c r="AE174" s="38">
        <v>0</v>
      </c>
      <c r="AF174" s="22">
        <v>0</v>
      </c>
      <c r="AG174" s="38">
        <v>0</v>
      </c>
      <c r="AH174" s="22">
        <v>0</v>
      </c>
      <c r="AI174" s="38">
        <v>0</v>
      </c>
      <c r="AJ174" s="22">
        <v>0</v>
      </c>
      <c r="AK174" s="38">
        <v>0</v>
      </c>
      <c r="AL174" s="22">
        <v>0</v>
      </c>
      <c r="AM174" s="38">
        <v>0</v>
      </c>
      <c r="AN174" s="22">
        <v>0</v>
      </c>
      <c r="AO174" s="129">
        <v>0</v>
      </c>
      <c r="AP174" s="55">
        <v>0</v>
      </c>
      <c r="AQ174" s="39">
        <v>0</v>
      </c>
      <c r="AR174" s="22">
        <v>0</v>
      </c>
      <c r="AS174" s="22">
        <v>0</v>
      </c>
      <c r="AT174" s="344"/>
      <c r="AU174" s="96"/>
      <c r="AV174" s="96"/>
      <c r="AW174" s="96"/>
      <c r="AX174" s="96"/>
      <c r="AY174" s="96"/>
      <c r="AZ174" s="96"/>
      <c r="BA174" s="96"/>
      <c r="BB174" s="96"/>
      <c r="BC174" s="96"/>
      <c r="BD174" s="96"/>
      <c r="BE174" s="96"/>
      <c r="BF174" s="97"/>
      <c r="BG174" s="97"/>
      <c r="CG174" s="88"/>
      <c r="CH174" s="88"/>
      <c r="CI174" s="88"/>
      <c r="CJ174" s="88"/>
      <c r="CK174" s="88"/>
      <c r="CL174" s="88"/>
      <c r="CM174" s="88"/>
      <c r="CN174" s="88"/>
      <c r="CO174" s="88"/>
      <c r="CP174" s="88"/>
      <c r="CQ174" s="88"/>
      <c r="CR174" s="88"/>
      <c r="CS174" s="88"/>
      <c r="CT174" s="88"/>
    </row>
    <row r="175" spans="1:98" ht="31.9" customHeight="1" x14ac:dyDescent="0.2">
      <c r="A175" s="183" t="s">
        <v>175</v>
      </c>
      <c r="B175" s="183"/>
      <c r="C175" s="183"/>
      <c r="D175" s="183"/>
      <c r="E175" s="356"/>
      <c r="F175" s="356"/>
      <c r="G175" s="356"/>
      <c r="H175" s="356"/>
      <c r="I175" s="356"/>
      <c r="J175" s="356"/>
      <c r="K175" s="356"/>
      <c r="L175" s="356"/>
      <c r="M175" s="356"/>
      <c r="N175" s="356"/>
      <c r="O175" s="356"/>
      <c r="P175" s="356"/>
      <c r="Q175" s="356"/>
      <c r="R175" s="356"/>
      <c r="S175" s="356"/>
      <c r="T175" s="356"/>
      <c r="U175" s="356"/>
      <c r="V175" s="356"/>
      <c r="W175" s="356"/>
      <c r="X175" s="356"/>
      <c r="Y175" s="356"/>
      <c r="Z175" s="356"/>
      <c r="AA175" s="356"/>
      <c r="AB175" s="356"/>
      <c r="AC175" s="356"/>
      <c r="AD175" s="356"/>
      <c r="AE175" s="356"/>
      <c r="AF175" s="356"/>
      <c r="AG175" s="356"/>
      <c r="AH175" s="356"/>
      <c r="AI175" s="356"/>
      <c r="AJ175" s="356"/>
      <c r="AK175" s="356"/>
      <c r="AL175" s="356"/>
      <c r="AM175" s="356"/>
      <c r="AN175" s="356"/>
      <c r="AO175" s="356"/>
      <c r="AP175" s="356"/>
      <c r="AQ175" s="227"/>
      <c r="AR175" s="227"/>
      <c r="AS175" s="227"/>
      <c r="AT175" s="357"/>
      <c r="AU175" s="357"/>
      <c r="AV175" s="96"/>
      <c r="AW175" s="96"/>
      <c r="AX175" s="96"/>
      <c r="AY175" s="96"/>
      <c r="AZ175" s="96"/>
      <c r="BA175" s="96"/>
      <c r="BB175" s="96"/>
      <c r="BC175" s="96"/>
      <c r="BD175" s="96"/>
      <c r="BE175" s="96"/>
      <c r="BF175" s="97"/>
      <c r="BG175" s="97"/>
      <c r="CG175" s="88"/>
      <c r="CH175" s="88"/>
      <c r="CI175" s="88"/>
      <c r="CJ175" s="88"/>
      <c r="CK175" s="88"/>
      <c r="CL175" s="88"/>
      <c r="CM175" s="88"/>
      <c r="CN175" s="88"/>
      <c r="CO175" s="88"/>
      <c r="CP175" s="88"/>
      <c r="CQ175" s="88"/>
      <c r="CR175" s="88"/>
      <c r="CS175" s="88"/>
      <c r="CT175" s="88"/>
    </row>
    <row r="176" spans="1:98" ht="21" customHeight="1" x14ac:dyDescent="0.2">
      <c r="A176" s="487" t="s">
        <v>76</v>
      </c>
      <c r="B176" s="495" t="s">
        <v>77</v>
      </c>
      <c r="C176" s="496"/>
      <c r="D176" s="545"/>
      <c r="E176" s="514" t="s">
        <v>78</v>
      </c>
      <c r="F176" s="515"/>
      <c r="G176" s="515"/>
      <c r="H176" s="515"/>
      <c r="I176" s="515"/>
      <c r="J176" s="515"/>
      <c r="K176" s="515"/>
      <c r="L176" s="515"/>
      <c r="M176" s="515"/>
      <c r="N176" s="515"/>
      <c r="O176" s="515"/>
      <c r="P176" s="515"/>
      <c r="Q176" s="515"/>
      <c r="R176" s="515"/>
      <c r="S176" s="515"/>
      <c r="T176" s="515"/>
      <c r="U176" s="515"/>
      <c r="V176" s="515"/>
      <c r="W176" s="515"/>
      <c r="X176" s="515"/>
      <c r="Y176" s="515"/>
      <c r="Z176" s="515"/>
      <c r="AA176" s="515"/>
      <c r="AB176" s="515"/>
      <c r="AC176" s="515"/>
      <c r="AD176" s="515"/>
      <c r="AE176" s="515"/>
      <c r="AF176" s="515"/>
      <c r="AG176" s="515"/>
      <c r="AH176" s="515"/>
      <c r="AI176" s="515"/>
      <c r="AJ176" s="515"/>
      <c r="AK176" s="515"/>
      <c r="AL176" s="515"/>
      <c r="AM176" s="515"/>
      <c r="AN176" s="515"/>
      <c r="AO176" s="515"/>
      <c r="AP176" s="516"/>
      <c r="AQ176" s="546" t="s">
        <v>79</v>
      </c>
      <c r="AR176" s="476" t="s">
        <v>176</v>
      </c>
      <c r="AS176" s="227"/>
      <c r="AT176" s="357"/>
      <c r="AU176" s="357"/>
      <c r="AV176" s="96"/>
      <c r="AW176" s="96"/>
      <c r="AX176" s="96"/>
      <c r="AY176" s="96"/>
      <c r="AZ176" s="96"/>
      <c r="BA176" s="96"/>
      <c r="BB176" s="96"/>
      <c r="BC176" s="96"/>
      <c r="BD176" s="96"/>
      <c r="BE176" s="96"/>
      <c r="BF176" s="96"/>
      <c r="BG176" s="96"/>
      <c r="CG176" s="88"/>
      <c r="CH176" s="88"/>
      <c r="CI176" s="88"/>
      <c r="CJ176" s="88"/>
      <c r="CK176" s="88"/>
      <c r="CL176" s="88"/>
      <c r="CM176" s="88"/>
      <c r="CN176" s="88"/>
      <c r="CO176" s="88"/>
      <c r="CP176" s="88"/>
      <c r="CQ176" s="88"/>
      <c r="CR176" s="88"/>
      <c r="CS176" s="88"/>
      <c r="CT176" s="88"/>
    </row>
    <row r="177" spans="1:98" ht="21.75" customHeight="1" x14ac:dyDescent="0.2">
      <c r="A177" s="488"/>
      <c r="B177" s="497"/>
      <c r="C177" s="498"/>
      <c r="D177" s="498"/>
      <c r="E177" s="483" t="s">
        <v>21</v>
      </c>
      <c r="F177" s="484"/>
      <c r="G177" s="483" t="s">
        <v>22</v>
      </c>
      <c r="H177" s="484"/>
      <c r="I177" s="483" t="s">
        <v>23</v>
      </c>
      <c r="J177" s="484"/>
      <c r="K177" s="483" t="s">
        <v>24</v>
      </c>
      <c r="L177" s="484"/>
      <c r="M177" s="483" t="s">
        <v>25</v>
      </c>
      <c r="N177" s="484"/>
      <c r="O177" s="483" t="s">
        <v>26</v>
      </c>
      <c r="P177" s="484"/>
      <c r="Q177" s="483" t="s">
        <v>27</v>
      </c>
      <c r="R177" s="484"/>
      <c r="S177" s="483" t="s">
        <v>28</v>
      </c>
      <c r="T177" s="484"/>
      <c r="U177" s="483" t="s">
        <v>29</v>
      </c>
      <c r="V177" s="484"/>
      <c r="W177" s="483" t="s">
        <v>5</v>
      </c>
      <c r="X177" s="484"/>
      <c r="Y177" s="483" t="s">
        <v>6</v>
      </c>
      <c r="Z177" s="484"/>
      <c r="AA177" s="483" t="s">
        <v>30</v>
      </c>
      <c r="AB177" s="484"/>
      <c r="AC177" s="483" t="s">
        <v>7</v>
      </c>
      <c r="AD177" s="484"/>
      <c r="AE177" s="483" t="s">
        <v>8</v>
      </c>
      <c r="AF177" s="484"/>
      <c r="AG177" s="483" t="s">
        <v>9</v>
      </c>
      <c r="AH177" s="484"/>
      <c r="AI177" s="483" t="s">
        <v>10</v>
      </c>
      <c r="AJ177" s="484"/>
      <c r="AK177" s="483" t="s">
        <v>11</v>
      </c>
      <c r="AL177" s="484"/>
      <c r="AM177" s="483" t="s">
        <v>12</v>
      </c>
      <c r="AN177" s="484"/>
      <c r="AO177" s="480" t="s">
        <v>13</v>
      </c>
      <c r="AP177" s="482"/>
      <c r="AQ177" s="547"/>
      <c r="AR177" s="479"/>
      <c r="AS177" s="357"/>
      <c r="AT177" s="357"/>
      <c r="AU177" s="357"/>
      <c r="AV177" s="96"/>
      <c r="AW177" s="96"/>
      <c r="AX177" s="96"/>
      <c r="AY177" s="96"/>
      <c r="AZ177" s="96"/>
      <c r="BA177" s="96"/>
      <c r="BB177" s="96"/>
      <c r="BC177" s="96"/>
      <c r="BD177" s="96"/>
      <c r="BE177" s="96"/>
      <c r="BF177" s="149"/>
      <c r="BG177" s="149"/>
      <c r="CG177" s="88"/>
      <c r="CH177" s="88"/>
      <c r="CI177" s="88"/>
      <c r="CJ177" s="88"/>
      <c r="CK177" s="88"/>
      <c r="CL177" s="88"/>
      <c r="CM177" s="88"/>
      <c r="CN177" s="88"/>
      <c r="CO177" s="88"/>
      <c r="CP177" s="88"/>
      <c r="CQ177" s="88"/>
      <c r="CR177" s="88"/>
      <c r="CS177" s="88"/>
      <c r="CT177" s="88"/>
    </row>
    <row r="178" spans="1:98" ht="13.5" customHeight="1" x14ac:dyDescent="0.2">
      <c r="A178" s="544"/>
      <c r="B178" s="185" t="s">
        <v>34</v>
      </c>
      <c r="C178" s="71" t="s">
        <v>2</v>
      </c>
      <c r="D178" s="434" t="s">
        <v>3</v>
      </c>
      <c r="E178" s="70" t="s">
        <v>2</v>
      </c>
      <c r="F178" s="434" t="s">
        <v>3</v>
      </c>
      <c r="G178" s="70" t="s">
        <v>2</v>
      </c>
      <c r="H178" s="434" t="s">
        <v>3</v>
      </c>
      <c r="I178" s="70" t="s">
        <v>2</v>
      </c>
      <c r="J178" s="434" t="s">
        <v>3</v>
      </c>
      <c r="K178" s="70" t="s">
        <v>2</v>
      </c>
      <c r="L178" s="434" t="s">
        <v>3</v>
      </c>
      <c r="M178" s="70" t="s">
        <v>2</v>
      </c>
      <c r="N178" s="434" t="s">
        <v>3</v>
      </c>
      <c r="O178" s="70" t="s">
        <v>2</v>
      </c>
      <c r="P178" s="434" t="s">
        <v>3</v>
      </c>
      <c r="Q178" s="70" t="s">
        <v>2</v>
      </c>
      <c r="R178" s="434" t="s">
        <v>3</v>
      </c>
      <c r="S178" s="70" t="s">
        <v>2</v>
      </c>
      <c r="T178" s="434" t="s">
        <v>3</v>
      </c>
      <c r="U178" s="70" t="s">
        <v>2</v>
      </c>
      <c r="V178" s="434" t="s">
        <v>3</v>
      </c>
      <c r="W178" s="70" t="s">
        <v>2</v>
      </c>
      <c r="X178" s="434" t="s">
        <v>3</v>
      </c>
      <c r="Y178" s="70" t="s">
        <v>2</v>
      </c>
      <c r="Z178" s="434" t="s">
        <v>3</v>
      </c>
      <c r="AA178" s="70" t="s">
        <v>2</v>
      </c>
      <c r="AB178" s="434" t="s">
        <v>3</v>
      </c>
      <c r="AC178" s="70" t="s">
        <v>2</v>
      </c>
      <c r="AD178" s="434" t="s">
        <v>3</v>
      </c>
      <c r="AE178" s="70" t="s">
        <v>2</v>
      </c>
      <c r="AF178" s="434" t="s">
        <v>3</v>
      </c>
      <c r="AG178" s="70" t="s">
        <v>2</v>
      </c>
      <c r="AH178" s="434" t="s">
        <v>3</v>
      </c>
      <c r="AI178" s="70" t="s">
        <v>2</v>
      </c>
      <c r="AJ178" s="434" t="s">
        <v>3</v>
      </c>
      <c r="AK178" s="70" t="s">
        <v>2</v>
      </c>
      <c r="AL178" s="434" t="s">
        <v>3</v>
      </c>
      <c r="AM178" s="70" t="s">
        <v>2</v>
      </c>
      <c r="AN178" s="434" t="s">
        <v>3</v>
      </c>
      <c r="AO178" s="70" t="s">
        <v>2</v>
      </c>
      <c r="AP178" s="434" t="s">
        <v>3</v>
      </c>
      <c r="AQ178" s="548"/>
      <c r="AR178" s="517"/>
      <c r="AS178" s="358"/>
      <c r="AT178" s="357"/>
      <c r="AU178" s="96"/>
      <c r="AV178" s="96"/>
      <c r="AW178" s="96"/>
      <c r="AX178" s="96"/>
      <c r="AY178" s="96"/>
      <c r="AZ178" s="96"/>
      <c r="BA178" s="96"/>
      <c r="BB178" s="96"/>
      <c r="BC178" s="96"/>
      <c r="BD178" s="96"/>
      <c r="BE178" s="96"/>
      <c r="BF178" s="149"/>
      <c r="BG178" s="149"/>
      <c r="CG178" s="88"/>
      <c r="CH178" s="88"/>
      <c r="CI178" s="88"/>
      <c r="CJ178" s="88"/>
      <c r="CK178" s="88"/>
      <c r="CL178" s="88"/>
      <c r="CM178" s="88"/>
      <c r="CN178" s="88"/>
      <c r="CO178" s="88"/>
      <c r="CP178" s="88"/>
      <c r="CQ178" s="88"/>
      <c r="CR178" s="88"/>
      <c r="CS178" s="88"/>
      <c r="CT178" s="88"/>
    </row>
    <row r="179" spans="1:98" ht="15.6" customHeight="1" x14ac:dyDescent="0.2">
      <c r="A179" s="143" t="s">
        <v>81</v>
      </c>
      <c r="B179" s="345">
        <f>SUM(C179+D179)</f>
        <v>104</v>
      </c>
      <c r="C179" s="346">
        <f t="shared" ref="C179:D183" si="17">SUM(E179+G179+I179+K179+M179+O179+Q179+S179+U179+W179+Y179+AA179+AC179+AE179+AG179+AI179+AK179+AM179+AO179)</f>
        <v>47</v>
      </c>
      <c r="D179" s="347">
        <f t="shared" si="17"/>
        <v>57</v>
      </c>
      <c r="E179" s="6">
        <v>0</v>
      </c>
      <c r="F179" s="10">
        <v>0</v>
      </c>
      <c r="G179" s="6">
        <v>0</v>
      </c>
      <c r="H179" s="8">
        <v>0</v>
      </c>
      <c r="I179" s="6">
        <v>1</v>
      </c>
      <c r="J179" s="8">
        <v>0</v>
      </c>
      <c r="K179" s="6">
        <v>0</v>
      </c>
      <c r="L179" s="8">
        <v>0</v>
      </c>
      <c r="M179" s="6">
        <v>4</v>
      </c>
      <c r="N179" s="8">
        <v>2</v>
      </c>
      <c r="O179" s="6">
        <v>5</v>
      </c>
      <c r="P179" s="8">
        <v>0</v>
      </c>
      <c r="Q179" s="6">
        <v>0</v>
      </c>
      <c r="R179" s="8">
        <v>2</v>
      </c>
      <c r="S179" s="6">
        <v>3</v>
      </c>
      <c r="T179" s="8">
        <v>0</v>
      </c>
      <c r="U179" s="6">
        <v>1</v>
      </c>
      <c r="V179" s="8">
        <v>2</v>
      </c>
      <c r="W179" s="6">
        <v>0</v>
      </c>
      <c r="X179" s="8">
        <v>3</v>
      </c>
      <c r="Y179" s="105">
        <v>4</v>
      </c>
      <c r="Z179" s="8">
        <v>4</v>
      </c>
      <c r="AA179" s="105">
        <v>4</v>
      </c>
      <c r="AB179" s="8">
        <v>1</v>
      </c>
      <c r="AC179" s="105">
        <v>3</v>
      </c>
      <c r="AD179" s="8">
        <v>11</v>
      </c>
      <c r="AE179" s="105">
        <v>5</v>
      </c>
      <c r="AF179" s="8">
        <v>5</v>
      </c>
      <c r="AG179" s="105">
        <v>6</v>
      </c>
      <c r="AH179" s="8">
        <v>3</v>
      </c>
      <c r="AI179" s="105">
        <v>1</v>
      </c>
      <c r="AJ179" s="8">
        <v>10</v>
      </c>
      <c r="AK179" s="105">
        <v>3</v>
      </c>
      <c r="AL179" s="8">
        <v>4</v>
      </c>
      <c r="AM179" s="105">
        <v>3</v>
      </c>
      <c r="AN179" s="8">
        <v>2</v>
      </c>
      <c r="AO179" s="105">
        <v>4</v>
      </c>
      <c r="AP179" s="8">
        <v>8</v>
      </c>
      <c r="AQ179" s="359">
        <v>104</v>
      </c>
      <c r="AR179" s="360">
        <v>139</v>
      </c>
      <c r="AS179" s="1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97"/>
      <c r="CA179" s="84" t="str">
        <f>IF(B179=0,"",IF(AQ179="",IF(B179="",""," No olvide digitar la columna Beneficiarios."),""))</f>
        <v/>
      </c>
      <c r="CB179" s="84" t="str">
        <f>IF(B179&lt;AQ179,"* El número de Beneficiarios NO DEBE ser mayor que el Total. ","")</f>
        <v/>
      </c>
      <c r="CG179" s="88">
        <f>IF(B179&lt;AQ179,1,0)</f>
        <v>0</v>
      </c>
      <c r="CH179" s="88">
        <f>IF(B179=0,"",IF(AQ179="",IF(B179="","",1),0))</f>
        <v>0</v>
      </c>
      <c r="CI179" s="88"/>
      <c r="CJ179" s="88"/>
      <c r="CK179" s="88"/>
      <c r="CL179" s="88"/>
      <c r="CM179" s="88"/>
      <c r="CN179" s="88"/>
      <c r="CO179" s="88"/>
      <c r="CP179" s="88"/>
      <c r="CQ179" s="88"/>
      <c r="CR179" s="88"/>
      <c r="CS179" s="88"/>
      <c r="CT179" s="88"/>
    </row>
    <row r="180" spans="1:98" ht="15.6" customHeight="1" x14ac:dyDescent="0.2">
      <c r="A180" s="143" t="s">
        <v>82</v>
      </c>
      <c r="B180" s="332">
        <f>SUM(C180+D180)</f>
        <v>0</v>
      </c>
      <c r="C180" s="333">
        <f t="shared" si="17"/>
        <v>0</v>
      </c>
      <c r="D180" s="334">
        <f t="shared" si="17"/>
        <v>0</v>
      </c>
      <c r="E180" s="11"/>
      <c r="F180" s="17"/>
      <c r="G180" s="11"/>
      <c r="H180" s="12"/>
      <c r="I180" s="11"/>
      <c r="J180" s="12"/>
      <c r="K180" s="11"/>
      <c r="L180" s="12"/>
      <c r="M180" s="11"/>
      <c r="N180" s="12"/>
      <c r="O180" s="11"/>
      <c r="P180" s="12"/>
      <c r="Q180" s="11"/>
      <c r="R180" s="12"/>
      <c r="S180" s="11"/>
      <c r="T180" s="12"/>
      <c r="U180" s="11"/>
      <c r="V180" s="12"/>
      <c r="W180" s="11"/>
      <c r="X180" s="12"/>
      <c r="Y180" s="111"/>
      <c r="Z180" s="12"/>
      <c r="AA180" s="111"/>
      <c r="AB180" s="12"/>
      <c r="AC180" s="111"/>
      <c r="AD180" s="12"/>
      <c r="AE180" s="111"/>
      <c r="AF180" s="12"/>
      <c r="AG180" s="111"/>
      <c r="AH180" s="12"/>
      <c r="AI180" s="111"/>
      <c r="AJ180" s="12"/>
      <c r="AK180" s="111"/>
      <c r="AL180" s="12"/>
      <c r="AM180" s="111"/>
      <c r="AN180" s="12"/>
      <c r="AO180" s="111"/>
      <c r="AP180" s="12"/>
      <c r="AQ180" s="359"/>
      <c r="AR180" s="361"/>
      <c r="AS180" s="1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97"/>
      <c r="CA180" s="84" t="str">
        <f>IF(B180=0,"",IF(AQ180="",IF(B180="",""," No olvide digitar la columna Beneficiarios."),""))</f>
        <v/>
      </c>
      <c r="CB180" s="84" t="str">
        <f>IF(B180&lt;AQ180,"* El número de Beneficiarios NO DEBE ser mayor que el Total. ","")</f>
        <v/>
      </c>
      <c r="CG180" s="88">
        <f>IF(B180&lt;AQ180,1,0)</f>
        <v>0</v>
      </c>
      <c r="CH180" s="88" t="str">
        <f>IF(B180=0,"",IF(AQ180="",IF(B180="","",1),0))</f>
        <v/>
      </c>
      <c r="CI180" s="88"/>
      <c r="CJ180" s="88"/>
      <c r="CK180" s="88"/>
      <c r="CL180" s="88"/>
      <c r="CM180" s="88"/>
      <c r="CN180" s="88"/>
      <c r="CO180" s="88"/>
      <c r="CP180" s="88"/>
      <c r="CQ180" s="88"/>
      <c r="CR180" s="88"/>
      <c r="CS180" s="88"/>
      <c r="CT180" s="88"/>
    </row>
    <row r="181" spans="1:98" ht="15.6" customHeight="1" x14ac:dyDescent="0.2">
      <c r="A181" s="143" t="s">
        <v>83</v>
      </c>
      <c r="B181" s="332">
        <f>SUM(C181+D181)</f>
        <v>0</v>
      </c>
      <c r="C181" s="333">
        <f t="shared" si="17"/>
        <v>0</v>
      </c>
      <c r="D181" s="334">
        <f t="shared" si="17"/>
        <v>0</v>
      </c>
      <c r="E181" s="11"/>
      <c r="F181" s="17"/>
      <c r="G181" s="11"/>
      <c r="H181" s="12"/>
      <c r="I181" s="11"/>
      <c r="J181" s="12"/>
      <c r="K181" s="11"/>
      <c r="L181" s="12"/>
      <c r="M181" s="11"/>
      <c r="N181" s="12"/>
      <c r="O181" s="11"/>
      <c r="P181" s="12"/>
      <c r="Q181" s="11"/>
      <c r="R181" s="12"/>
      <c r="S181" s="11"/>
      <c r="T181" s="12"/>
      <c r="U181" s="11"/>
      <c r="V181" s="12"/>
      <c r="W181" s="11"/>
      <c r="X181" s="12"/>
      <c r="Y181" s="111"/>
      <c r="Z181" s="12"/>
      <c r="AA181" s="111"/>
      <c r="AB181" s="12"/>
      <c r="AC181" s="111"/>
      <c r="AD181" s="12"/>
      <c r="AE181" s="111"/>
      <c r="AF181" s="12"/>
      <c r="AG181" s="111"/>
      <c r="AH181" s="12"/>
      <c r="AI181" s="111"/>
      <c r="AJ181" s="12"/>
      <c r="AK181" s="111"/>
      <c r="AL181" s="12"/>
      <c r="AM181" s="111"/>
      <c r="AN181" s="12"/>
      <c r="AO181" s="111"/>
      <c r="AP181" s="12"/>
      <c r="AQ181" s="359"/>
      <c r="AR181" s="361"/>
      <c r="AS181" s="1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97"/>
      <c r="CA181" s="84" t="str">
        <f>IF(B181=0,"",IF(AQ181="",IF(B181="",""," No olvide digitar la columna Beneficiarios."),""))</f>
        <v/>
      </c>
      <c r="CB181" s="84" t="str">
        <f>IF(B181&lt;AQ181,"* El número de Beneficiarios NO DEBE ser mayor que el Total. ","")</f>
        <v/>
      </c>
      <c r="CG181" s="88">
        <f>IF(B181&lt;AQ181,1,0)</f>
        <v>0</v>
      </c>
      <c r="CH181" s="88" t="str">
        <f>IF(B181=0,"",IF(AQ181="",IF(B181="","",1),0))</f>
        <v/>
      </c>
      <c r="CI181" s="88"/>
      <c r="CJ181" s="88"/>
      <c r="CK181" s="88"/>
      <c r="CL181" s="88"/>
      <c r="CM181" s="88"/>
      <c r="CN181" s="88"/>
      <c r="CO181" s="88"/>
      <c r="CP181" s="88"/>
      <c r="CQ181" s="88"/>
      <c r="CR181" s="88"/>
      <c r="CS181" s="88"/>
      <c r="CT181" s="88"/>
    </row>
    <row r="182" spans="1:98" ht="15.6" customHeight="1" x14ac:dyDescent="0.2">
      <c r="A182" s="362" t="s">
        <v>84</v>
      </c>
      <c r="B182" s="332">
        <f>SUM(C182+D182)</f>
        <v>0</v>
      </c>
      <c r="C182" s="333">
        <f t="shared" si="17"/>
        <v>0</v>
      </c>
      <c r="D182" s="351">
        <f t="shared" si="17"/>
        <v>0</v>
      </c>
      <c r="E182" s="11"/>
      <c r="F182" s="17"/>
      <c r="G182" s="11"/>
      <c r="H182" s="12"/>
      <c r="I182" s="11"/>
      <c r="J182" s="12"/>
      <c r="K182" s="11"/>
      <c r="L182" s="12"/>
      <c r="M182" s="11"/>
      <c r="N182" s="12"/>
      <c r="O182" s="11"/>
      <c r="P182" s="12"/>
      <c r="Q182" s="11"/>
      <c r="R182" s="12"/>
      <c r="S182" s="11"/>
      <c r="T182" s="12"/>
      <c r="U182" s="11"/>
      <c r="V182" s="12"/>
      <c r="W182" s="11"/>
      <c r="X182" s="12"/>
      <c r="Y182" s="111"/>
      <c r="Z182" s="12"/>
      <c r="AA182" s="111"/>
      <c r="AB182" s="12"/>
      <c r="AC182" s="111"/>
      <c r="AD182" s="12"/>
      <c r="AE182" s="111"/>
      <c r="AF182" s="12"/>
      <c r="AG182" s="111"/>
      <c r="AH182" s="12"/>
      <c r="AI182" s="111"/>
      <c r="AJ182" s="12"/>
      <c r="AK182" s="111"/>
      <c r="AL182" s="12"/>
      <c r="AM182" s="111"/>
      <c r="AN182" s="12"/>
      <c r="AO182" s="111"/>
      <c r="AP182" s="12"/>
      <c r="AQ182" s="359"/>
      <c r="AR182" s="361"/>
      <c r="AS182" s="1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97"/>
      <c r="CA182" s="84" t="str">
        <f>IF(B182=0,"",IF(AQ182="",IF(B182="",""," No olvide digitar la columna Beneficiarios."),""))</f>
        <v/>
      </c>
      <c r="CB182" s="84" t="str">
        <f>IF(B182&lt;AQ182,"* El número de Beneficiarios NO DEBE ser mayor que el Total. ","")</f>
        <v/>
      </c>
      <c r="CG182" s="88">
        <f>IF(B182&lt;AQ182,1,0)</f>
        <v>0</v>
      </c>
      <c r="CH182" s="88" t="str">
        <f>IF(B182=0,"",IF(AQ182="",IF(B182="","",1),0))</f>
        <v/>
      </c>
      <c r="CI182" s="88"/>
      <c r="CJ182" s="88"/>
      <c r="CK182" s="88"/>
      <c r="CL182" s="88"/>
      <c r="CM182" s="88"/>
      <c r="CN182" s="88"/>
      <c r="CO182" s="88"/>
      <c r="CP182" s="88"/>
      <c r="CQ182" s="88"/>
      <c r="CR182" s="88"/>
      <c r="CS182" s="88"/>
      <c r="CT182" s="88"/>
    </row>
    <row r="183" spans="1:98" ht="15.6" customHeight="1" x14ac:dyDescent="0.2">
      <c r="A183" s="59" t="s">
        <v>108</v>
      </c>
      <c r="B183" s="353">
        <f>SUM(C183+D183)</f>
        <v>0</v>
      </c>
      <c r="C183" s="354">
        <f t="shared" si="17"/>
        <v>0</v>
      </c>
      <c r="D183" s="355">
        <f t="shared" si="17"/>
        <v>0</v>
      </c>
      <c r="E183" s="30"/>
      <c r="F183" s="23"/>
      <c r="G183" s="30"/>
      <c r="H183" s="205"/>
      <c r="I183" s="30"/>
      <c r="J183" s="205"/>
      <c r="K183" s="30"/>
      <c r="L183" s="205"/>
      <c r="M183" s="30"/>
      <c r="N183" s="205"/>
      <c r="O183" s="30"/>
      <c r="P183" s="205"/>
      <c r="Q183" s="30"/>
      <c r="R183" s="205"/>
      <c r="S183" s="30"/>
      <c r="T183" s="205"/>
      <c r="U183" s="30"/>
      <c r="V183" s="205"/>
      <c r="W183" s="30"/>
      <c r="X183" s="205"/>
      <c r="Y183" s="206"/>
      <c r="Z183" s="205"/>
      <c r="AA183" s="206"/>
      <c r="AB183" s="205"/>
      <c r="AC183" s="206"/>
      <c r="AD183" s="205"/>
      <c r="AE183" s="206"/>
      <c r="AF183" s="205"/>
      <c r="AG183" s="206"/>
      <c r="AH183" s="205"/>
      <c r="AI183" s="206"/>
      <c r="AJ183" s="205"/>
      <c r="AK183" s="206"/>
      <c r="AL183" s="205"/>
      <c r="AM183" s="206"/>
      <c r="AN183" s="205"/>
      <c r="AO183" s="206"/>
      <c r="AP183" s="205"/>
      <c r="AQ183" s="363"/>
      <c r="AR183" s="364"/>
      <c r="AS183" s="1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97"/>
      <c r="CA183" s="84" t="str">
        <f>IF(B183=0,"",IF(AQ183="",IF(B183="",""," No olvide digitar la columna Beneficiarios."),""))</f>
        <v/>
      </c>
      <c r="CB183" s="84" t="str">
        <f>IF(B183&lt;AQ183,"* El número de Beneficiarios NO DEBE ser mayor que el Total. ","")</f>
        <v/>
      </c>
      <c r="CG183" s="88">
        <f>IF(B183&lt;AQ183,1,0)</f>
        <v>0</v>
      </c>
      <c r="CH183" s="88" t="str">
        <f>IF(B183=0,"",IF(AQ183="",IF(B183="","",1),0))</f>
        <v/>
      </c>
      <c r="CI183" s="88"/>
      <c r="CJ183" s="88"/>
      <c r="CK183" s="88"/>
      <c r="CL183" s="88"/>
      <c r="CM183" s="88"/>
      <c r="CN183" s="88"/>
      <c r="CO183" s="88"/>
      <c r="CP183" s="88"/>
      <c r="CQ183" s="88"/>
      <c r="CR183" s="88"/>
      <c r="CS183" s="88"/>
      <c r="CT183" s="88"/>
    </row>
    <row r="184" spans="1:98" ht="15.6" customHeight="1" x14ac:dyDescent="0.2">
      <c r="A184" s="316" t="s">
        <v>1</v>
      </c>
      <c r="B184" s="63">
        <f t="shared" ref="B184:AR184" si="18">SUM(B179:B183)</f>
        <v>104</v>
      </c>
      <c r="C184" s="64">
        <f t="shared" si="18"/>
        <v>47</v>
      </c>
      <c r="D184" s="66">
        <f t="shared" si="18"/>
        <v>57</v>
      </c>
      <c r="E184" s="63">
        <f t="shared" si="18"/>
        <v>0</v>
      </c>
      <c r="F184" s="65">
        <f t="shared" si="18"/>
        <v>0</v>
      </c>
      <c r="G184" s="63">
        <f t="shared" si="18"/>
        <v>0</v>
      </c>
      <c r="H184" s="69">
        <f t="shared" si="18"/>
        <v>0</v>
      </c>
      <c r="I184" s="63">
        <f t="shared" si="18"/>
        <v>1</v>
      </c>
      <c r="J184" s="69">
        <f t="shared" si="18"/>
        <v>0</v>
      </c>
      <c r="K184" s="63">
        <f t="shared" si="18"/>
        <v>0</v>
      </c>
      <c r="L184" s="69">
        <f t="shared" si="18"/>
        <v>0</v>
      </c>
      <c r="M184" s="63">
        <f t="shared" si="18"/>
        <v>4</v>
      </c>
      <c r="N184" s="69">
        <f t="shared" si="18"/>
        <v>2</v>
      </c>
      <c r="O184" s="63">
        <f t="shared" si="18"/>
        <v>5</v>
      </c>
      <c r="P184" s="69">
        <f t="shared" si="18"/>
        <v>0</v>
      </c>
      <c r="Q184" s="63">
        <f t="shared" si="18"/>
        <v>0</v>
      </c>
      <c r="R184" s="69">
        <f t="shared" si="18"/>
        <v>2</v>
      </c>
      <c r="S184" s="63">
        <f t="shared" si="18"/>
        <v>3</v>
      </c>
      <c r="T184" s="69">
        <f t="shared" si="18"/>
        <v>0</v>
      </c>
      <c r="U184" s="63">
        <f t="shared" si="18"/>
        <v>1</v>
      </c>
      <c r="V184" s="69">
        <f t="shared" si="18"/>
        <v>2</v>
      </c>
      <c r="W184" s="63">
        <f t="shared" si="18"/>
        <v>0</v>
      </c>
      <c r="X184" s="69">
        <f t="shared" si="18"/>
        <v>3</v>
      </c>
      <c r="Y184" s="63">
        <f t="shared" si="18"/>
        <v>4</v>
      </c>
      <c r="Z184" s="69">
        <f t="shared" si="18"/>
        <v>4</v>
      </c>
      <c r="AA184" s="63">
        <f t="shared" si="18"/>
        <v>4</v>
      </c>
      <c r="AB184" s="69">
        <f t="shared" si="18"/>
        <v>1</v>
      </c>
      <c r="AC184" s="63">
        <f t="shared" si="18"/>
        <v>3</v>
      </c>
      <c r="AD184" s="69">
        <f t="shared" si="18"/>
        <v>11</v>
      </c>
      <c r="AE184" s="63">
        <f t="shared" si="18"/>
        <v>5</v>
      </c>
      <c r="AF184" s="69">
        <f t="shared" si="18"/>
        <v>5</v>
      </c>
      <c r="AG184" s="63">
        <f t="shared" si="18"/>
        <v>6</v>
      </c>
      <c r="AH184" s="69">
        <f t="shared" si="18"/>
        <v>3</v>
      </c>
      <c r="AI184" s="63">
        <f t="shared" si="18"/>
        <v>1</v>
      </c>
      <c r="AJ184" s="69">
        <f t="shared" si="18"/>
        <v>10</v>
      </c>
      <c r="AK184" s="63">
        <f t="shared" si="18"/>
        <v>3</v>
      </c>
      <c r="AL184" s="69">
        <f t="shared" si="18"/>
        <v>4</v>
      </c>
      <c r="AM184" s="63">
        <f t="shared" si="18"/>
        <v>3</v>
      </c>
      <c r="AN184" s="69">
        <f t="shared" si="18"/>
        <v>2</v>
      </c>
      <c r="AO184" s="68">
        <f t="shared" si="18"/>
        <v>4</v>
      </c>
      <c r="AP184" s="69">
        <f t="shared" si="18"/>
        <v>8</v>
      </c>
      <c r="AQ184" s="343">
        <f t="shared" si="18"/>
        <v>104</v>
      </c>
      <c r="AR184" s="365">
        <f t="shared" si="18"/>
        <v>139</v>
      </c>
      <c r="AS184" s="358"/>
      <c r="AT184" s="357"/>
      <c r="AU184" s="96"/>
      <c r="AV184" s="96"/>
      <c r="AW184" s="96"/>
      <c r="AX184" s="96"/>
      <c r="AY184" s="96"/>
      <c r="AZ184" s="96"/>
      <c r="BA184" s="96"/>
      <c r="BB184" s="96"/>
      <c r="BC184" s="96"/>
      <c r="BD184" s="96"/>
      <c r="BE184" s="96"/>
      <c r="BF184" s="149"/>
      <c r="BG184" s="149"/>
      <c r="CG184" s="88"/>
      <c r="CH184" s="88"/>
      <c r="CI184" s="88"/>
      <c r="CJ184" s="88"/>
      <c r="CK184" s="88"/>
      <c r="CL184" s="88"/>
      <c r="CM184" s="88"/>
      <c r="CN184" s="88"/>
      <c r="CO184" s="88"/>
      <c r="CP184" s="88"/>
      <c r="CQ184" s="88"/>
      <c r="CR184" s="88"/>
      <c r="CS184" s="88"/>
      <c r="CT184" s="88"/>
    </row>
    <row r="185" spans="1:98" ht="31.9" customHeight="1" x14ac:dyDescent="0.2">
      <c r="A185" s="366" t="s">
        <v>177</v>
      </c>
      <c r="B185" s="92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W185" s="149"/>
      <c r="X185" s="149"/>
      <c r="Y185" s="149"/>
      <c r="Z185" s="149"/>
      <c r="AA185" s="149"/>
      <c r="AB185" s="149"/>
      <c r="AC185" s="149"/>
      <c r="AD185" s="149"/>
      <c r="AE185" s="149"/>
      <c r="AF185" s="149"/>
      <c r="AG185" s="149"/>
      <c r="AH185" s="149"/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96"/>
      <c r="AT185" s="96"/>
      <c r="AU185" s="96"/>
      <c r="AV185" s="96"/>
      <c r="AW185" s="96"/>
      <c r="AX185" s="96"/>
      <c r="AY185" s="96"/>
      <c r="AZ185" s="96"/>
      <c r="BA185" s="96"/>
      <c r="BB185" s="96"/>
      <c r="BC185" s="96"/>
      <c r="BD185" s="96"/>
      <c r="BE185" s="96"/>
      <c r="BF185" s="149"/>
      <c r="BG185" s="149"/>
      <c r="CG185" s="88"/>
      <c r="CH185" s="88"/>
      <c r="CI185" s="88"/>
      <c r="CJ185" s="88"/>
      <c r="CK185" s="88"/>
      <c r="CL185" s="88"/>
      <c r="CM185" s="88"/>
      <c r="CN185" s="88"/>
      <c r="CO185" s="88"/>
      <c r="CP185" s="88"/>
      <c r="CQ185" s="88"/>
      <c r="CR185" s="88"/>
      <c r="CS185" s="88"/>
      <c r="CT185" s="88"/>
    </row>
    <row r="186" spans="1:98" x14ac:dyDescent="0.2">
      <c r="A186" s="438" t="s">
        <v>76</v>
      </c>
      <c r="B186" s="4" t="s">
        <v>77</v>
      </c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AD186" s="149"/>
      <c r="AE186" s="149"/>
      <c r="AF186" s="149"/>
      <c r="AG186" s="149"/>
      <c r="AH186" s="149"/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96"/>
      <c r="AT186" s="96"/>
      <c r="AU186" s="96"/>
      <c r="AV186" s="96"/>
      <c r="AW186" s="96"/>
      <c r="AX186" s="96"/>
      <c r="AY186" s="96"/>
      <c r="AZ186" s="96"/>
      <c r="BA186" s="96"/>
      <c r="BB186" s="96"/>
      <c r="BC186" s="96"/>
      <c r="BD186" s="96"/>
      <c r="BE186" s="96"/>
      <c r="BF186" s="149"/>
      <c r="BG186" s="149"/>
      <c r="CG186" s="88"/>
      <c r="CH186" s="88"/>
      <c r="CI186" s="88"/>
      <c r="CJ186" s="88"/>
      <c r="CK186" s="88"/>
      <c r="CL186" s="88"/>
      <c r="CM186" s="88"/>
      <c r="CN186" s="88"/>
      <c r="CO186" s="88"/>
      <c r="CP186" s="88"/>
      <c r="CQ186" s="88"/>
      <c r="CR186" s="88"/>
      <c r="CS186" s="88"/>
      <c r="CT186" s="88"/>
    </row>
    <row r="187" spans="1:98" ht="15" customHeight="1" x14ac:dyDescent="0.2">
      <c r="A187" s="228" t="s">
        <v>81</v>
      </c>
      <c r="B187" s="281">
        <v>273</v>
      </c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AD187" s="149"/>
      <c r="AE187" s="149"/>
      <c r="AF187" s="149"/>
      <c r="AG187" s="149"/>
      <c r="AH187" s="149"/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  <c r="BC187" s="149"/>
      <c r="BD187" s="149"/>
      <c r="BE187" s="149"/>
      <c r="CG187" s="88"/>
      <c r="CH187" s="88"/>
      <c r="CI187" s="88"/>
      <c r="CJ187" s="88"/>
      <c r="CK187" s="88"/>
      <c r="CL187" s="88"/>
      <c r="CM187" s="88"/>
      <c r="CN187" s="88"/>
      <c r="CO187" s="88"/>
      <c r="CP187" s="88"/>
      <c r="CQ187" s="88"/>
      <c r="CR187" s="88"/>
      <c r="CS187" s="88"/>
      <c r="CT187" s="88"/>
    </row>
    <row r="188" spans="1:98" ht="15" customHeight="1" x14ac:dyDescent="0.2">
      <c r="A188" s="143" t="s">
        <v>82</v>
      </c>
      <c r="B188" s="135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AD188" s="149"/>
      <c r="AE188" s="149"/>
      <c r="AF188" s="149"/>
      <c r="AG188" s="149"/>
      <c r="AH188" s="149"/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CG188" s="88"/>
      <c r="CH188" s="88"/>
      <c r="CI188" s="88"/>
      <c r="CJ188" s="88"/>
      <c r="CK188" s="88"/>
      <c r="CL188" s="88"/>
      <c r="CM188" s="88"/>
      <c r="CN188" s="88"/>
      <c r="CO188" s="88"/>
      <c r="CP188" s="88"/>
      <c r="CQ188" s="88"/>
      <c r="CR188" s="88"/>
      <c r="CS188" s="88"/>
      <c r="CT188" s="88"/>
    </row>
    <row r="189" spans="1:98" ht="15" customHeight="1" x14ac:dyDescent="0.2">
      <c r="A189" s="143" t="s">
        <v>83</v>
      </c>
      <c r="B189" s="135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AD189" s="149"/>
      <c r="AE189" s="149"/>
      <c r="AF189" s="149"/>
      <c r="AG189" s="149"/>
      <c r="AH189" s="149"/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49"/>
      <c r="CG189" s="88"/>
      <c r="CH189" s="88"/>
      <c r="CI189" s="88"/>
      <c r="CJ189" s="88"/>
      <c r="CK189" s="88"/>
      <c r="CL189" s="88"/>
      <c r="CM189" s="88"/>
      <c r="CN189" s="88"/>
      <c r="CO189" s="88"/>
      <c r="CP189" s="88"/>
      <c r="CQ189" s="88"/>
      <c r="CR189" s="88"/>
      <c r="CS189" s="88"/>
      <c r="CT189" s="88"/>
    </row>
    <row r="190" spans="1:98" ht="15" customHeight="1" x14ac:dyDescent="0.2">
      <c r="A190" s="201" t="s">
        <v>84</v>
      </c>
      <c r="B190" s="130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AD190" s="149"/>
      <c r="AE190" s="149"/>
      <c r="AF190" s="149"/>
      <c r="AG190" s="149"/>
      <c r="AH190" s="149"/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  <c r="BC190" s="149"/>
      <c r="BD190" s="149"/>
      <c r="BE190" s="149"/>
      <c r="CG190" s="88"/>
      <c r="CH190" s="88"/>
      <c r="CI190" s="88"/>
      <c r="CJ190" s="88"/>
      <c r="CK190" s="88"/>
      <c r="CL190" s="88"/>
      <c r="CM190" s="88"/>
      <c r="CN190" s="88"/>
      <c r="CO190" s="88"/>
      <c r="CP190" s="88"/>
      <c r="CQ190" s="88"/>
      <c r="CR190" s="88"/>
      <c r="CS190" s="88"/>
      <c r="CT190" s="88"/>
    </row>
    <row r="191" spans="1:98" ht="15" customHeight="1" x14ac:dyDescent="0.2">
      <c r="A191" s="316" t="s">
        <v>1</v>
      </c>
      <c r="B191" s="29">
        <f>SUM(B187:B190)</f>
        <v>273</v>
      </c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AD191" s="149"/>
      <c r="AE191" s="149"/>
      <c r="AF191" s="149"/>
      <c r="AG191" s="149"/>
      <c r="AH191" s="149"/>
      <c r="AI191" s="149"/>
      <c r="AJ191" s="149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49"/>
      <c r="BA191" s="149"/>
      <c r="BB191" s="149"/>
      <c r="BC191" s="149"/>
      <c r="BD191" s="149"/>
      <c r="BE191" s="149"/>
      <c r="CG191" s="88"/>
      <c r="CH191" s="88"/>
      <c r="CI191" s="88"/>
      <c r="CJ191" s="88"/>
      <c r="CK191" s="88"/>
      <c r="CL191" s="88"/>
      <c r="CM191" s="88"/>
      <c r="CN191" s="88"/>
      <c r="CO191" s="88"/>
      <c r="CP191" s="88"/>
      <c r="CQ191" s="88"/>
      <c r="CR191" s="88"/>
      <c r="CS191" s="88"/>
      <c r="CT191" s="88"/>
    </row>
    <row r="192" spans="1:98" ht="31.9" customHeight="1" x14ac:dyDescent="0.2">
      <c r="A192" s="225" t="s">
        <v>178</v>
      </c>
      <c r="B192" s="225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AD192" s="149"/>
      <c r="AE192" s="149"/>
      <c r="AF192" s="149"/>
      <c r="AG192" s="149"/>
      <c r="AH192" s="149"/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9"/>
      <c r="AZ192" s="149"/>
      <c r="BA192" s="149"/>
      <c r="BB192" s="149"/>
      <c r="BC192" s="149"/>
      <c r="BD192" s="149"/>
      <c r="BE192" s="149"/>
      <c r="CG192" s="88"/>
      <c r="CH192" s="88"/>
      <c r="CI192" s="88"/>
      <c r="CJ192" s="88"/>
      <c r="CK192" s="88"/>
      <c r="CL192" s="88"/>
      <c r="CM192" s="88"/>
      <c r="CN192" s="88"/>
      <c r="CO192" s="88"/>
      <c r="CP192" s="88"/>
      <c r="CQ192" s="88"/>
      <c r="CR192" s="88"/>
      <c r="CS192" s="88"/>
      <c r="CT192" s="88"/>
    </row>
    <row r="193" spans="1:98" x14ac:dyDescent="0.2">
      <c r="A193" s="438" t="s">
        <v>76</v>
      </c>
      <c r="B193" s="226" t="s">
        <v>77</v>
      </c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AD193" s="149"/>
      <c r="AE193" s="149"/>
      <c r="AF193" s="149"/>
      <c r="AG193" s="149"/>
      <c r="AH193" s="149"/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  <c r="BC193" s="149"/>
      <c r="BD193" s="149"/>
      <c r="BE193" s="149"/>
      <c r="CG193" s="88"/>
      <c r="CH193" s="88"/>
      <c r="CI193" s="88"/>
      <c r="CJ193" s="88"/>
      <c r="CK193" s="88"/>
      <c r="CL193" s="88"/>
      <c r="CM193" s="88"/>
      <c r="CN193" s="88"/>
      <c r="CO193" s="88"/>
      <c r="CP193" s="88"/>
      <c r="CQ193" s="88"/>
      <c r="CR193" s="88"/>
      <c r="CS193" s="88"/>
      <c r="CT193" s="88"/>
    </row>
    <row r="194" spans="1:98" ht="15" customHeight="1" x14ac:dyDescent="0.2">
      <c r="A194" s="228" t="s">
        <v>81</v>
      </c>
      <c r="B194" s="229">
        <v>923</v>
      </c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  <c r="BC194" s="149"/>
      <c r="BD194" s="149"/>
      <c r="BE194" s="149"/>
      <c r="CG194" s="88"/>
      <c r="CH194" s="88"/>
      <c r="CI194" s="88"/>
      <c r="CJ194" s="88"/>
      <c r="CK194" s="88"/>
      <c r="CL194" s="88"/>
      <c r="CM194" s="88"/>
      <c r="CN194" s="88"/>
      <c r="CO194" s="88"/>
      <c r="CP194" s="88"/>
      <c r="CQ194" s="88"/>
      <c r="CR194" s="88"/>
      <c r="CS194" s="88"/>
      <c r="CT194" s="88"/>
    </row>
    <row r="195" spans="1:98" ht="15" customHeight="1" x14ac:dyDescent="0.2">
      <c r="A195" s="143" t="s">
        <v>82</v>
      </c>
      <c r="B195" s="135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CG195" s="88"/>
      <c r="CH195" s="88"/>
      <c r="CI195" s="88"/>
      <c r="CJ195" s="88"/>
      <c r="CK195" s="88"/>
      <c r="CL195" s="88"/>
      <c r="CM195" s="88"/>
      <c r="CN195" s="88"/>
      <c r="CO195" s="88"/>
      <c r="CP195" s="88"/>
      <c r="CQ195" s="88"/>
      <c r="CR195" s="88"/>
      <c r="CS195" s="88"/>
      <c r="CT195" s="88"/>
    </row>
    <row r="196" spans="1:98" ht="15" customHeight="1" x14ac:dyDescent="0.2">
      <c r="A196" s="143" t="s">
        <v>83</v>
      </c>
      <c r="B196" s="135"/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  <c r="CG196" s="88"/>
      <c r="CH196" s="88"/>
      <c r="CI196" s="88"/>
      <c r="CJ196" s="88"/>
      <c r="CK196" s="88"/>
      <c r="CL196" s="88"/>
      <c r="CM196" s="88"/>
      <c r="CN196" s="88"/>
      <c r="CO196" s="88"/>
      <c r="CP196" s="88"/>
      <c r="CQ196" s="88"/>
      <c r="CR196" s="88"/>
      <c r="CS196" s="88"/>
      <c r="CT196" s="88"/>
    </row>
    <row r="197" spans="1:98" ht="15" customHeight="1" x14ac:dyDescent="0.2">
      <c r="A197" s="201" t="s">
        <v>84</v>
      </c>
      <c r="B197" s="130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CG197" s="88"/>
      <c r="CH197" s="88"/>
      <c r="CI197" s="88"/>
      <c r="CJ197" s="88"/>
      <c r="CK197" s="88"/>
      <c r="CL197" s="88"/>
      <c r="CM197" s="88"/>
      <c r="CN197" s="88"/>
      <c r="CO197" s="88"/>
      <c r="CP197" s="88"/>
      <c r="CQ197" s="88"/>
      <c r="CR197" s="88"/>
      <c r="CS197" s="88"/>
      <c r="CT197" s="88"/>
    </row>
    <row r="198" spans="1:98" ht="15" customHeight="1" x14ac:dyDescent="0.2">
      <c r="A198" s="316" t="s">
        <v>1</v>
      </c>
      <c r="B198" s="29">
        <f>SUM(B194:B197)</f>
        <v>923</v>
      </c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  <c r="CG198" s="88"/>
      <c r="CH198" s="88"/>
      <c r="CI198" s="88"/>
      <c r="CJ198" s="88"/>
      <c r="CK198" s="88"/>
      <c r="CL198" s="88"/>
      <c r="CM198" s="88"/>
      <c r="CN198" s="88"/>
      <c r="CO198" s="88"/>
      <c r="CP198" s="88"/>
      <c r="CQ198" s="88"/>
      <c r="CR198" s="88"/>
      <c r="CS198" s="88"/>
      <c r="CT198" s="88"/>
    </row>
    <row r="199" spans="1:98" ht="31.9" customHeight="1" x14ac:dyDescent="0.2">
      <c r="A199" s="90" t="s">
        <v>179</v>
      </c>
      <c r="B199" s="367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CG199" s="88"/>
      <c r="CH199" s="88"/>
      <c r="CI199" s="88"/>
      <c r="CJ199" s="88"/>
      <c r="CK199" s="88"/>
      <c r="CL199" s="88"/>
      <c r="CM199" s="88"/>
      <c r="CN199" s="88"/>
      <c r="CO199" s="88"/>
      <c r="CP199" s="88"/>
      <c r="CQ199" s="88"/>
      <c r="CR199" s="88"/>
      <c r="CS199" s="88"/>
      <c r="CT199" s="88"/>
    </row>
    <row r="200" spans="1:98" x14ac:dyDescent="0.2">
      <c r="A200" s="73" t="s">
        <v>180</v>
      </c>
      <c r="B200" s="226" t="s">
        <v>77</v>
      </c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  <c r="CG200" s="88"/>
      <c r="CH200" s="88"/>
      <c r="CI200" s="88"/>
      <c r="CJ200" s="88"/>
      <c r="CK200" s="88"/>
      <c r="CL200" s="88"/>
      <c r="CM200" s="88"/>
      <c r="CN200" s="88"/>
      <c r="CO200" s="88"/>
      <c r="CP200" s="88"/>
      <c r="CQ200" s="88"/>
      <c r="CR200" s="88"/>
      <c r="CS200" s="88"/>
      <c r="CT200" s="88"/>
    </row>
    <row r="201" spans="1:98" ht="15" customHeight="1" x14ac:dyDescent="0.2">
      <c r="A201" s="368" t="s">
        <v>181</v>
      </c>
      <c r="B201" s="22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CG201" s="88"/>
      <c r="CH201" s="88"/>
      <c r="CI201" s="88"/>
      <c r="CJ201" s="88"/>
      <c r="CK201" s="88"/>
      <c r="CL201" s="88"/>
      <c r="CM201" s="88"/>
      <c r="CN201" s="88"/>
      <c r="CO201" s="88"/>
      <c r="CP201" s="88"/>
      <c r="CQ201" s="88"/>
      <c r="CR201" s="88"/>
      <c r="CS201" s="88"/>
      <c r="CT201" s="88"/>
    </row>
    <row r="202" spans="1:98" ht="15" customHeight="1" x14ac:dyDescent="0.2">
      <c r="A202" s="369" t="s">
        <v>182</v>
      </c>
      <c r="B202" s="135"/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  <c r="CG202" s="88"/>
      <c r="CH202" s="88"/>
      <c r="CI202" s="88"/>
      <c r="CJ202" s="88"/>
      <c r="CK202" s="88"/>
      <c r="CL202" s="88"/>
      <c r="CM202" s="88"/>
      <c r="CN202" s="88"/>
      <c r="CO202" s="88"/>
      <c r="CP202" s="88"/>
      <c r="CQ202" s="88"/>
      <c r="CR202" s="88"/>
      <c r="CS202" s="88"/>
      <c r="CT202" s="88"/>
    </row>
    <row r="203" spans="1:98" ht="15" customHeight="1" x14ac:dyDescent="0.2">
      <c r="A203" s="370" t="s">
        <v>183</v>
      </c>
      <c r="B203" s="130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CG203" s="88"/>
      <c r="CH203" s="88"/>
      <c r="CI203" s="88"/>
      <c r="CJ203" s="88"/>
      <c r="CK203" s="88"/>
      <c r="CL203" s="88"/>
      <c r="CM203" s="88"/>
      <c r="CN203" s="88"/>
      <c r="CO203" s="88"/>
      <c r="CP203" s="88"/>
      <c r="CQ203" s="88"/>
      <c r="CR203" s="88"/>
      <c r="CS203" s="88"/>
      <c r="CT203" s="88"/>
    </row>
    <row r="204" spans="1:98" ht="31.9" customHeight="1" x14ac:dyDescent="0.2">
      <c r="A204" s="371" t="s">
        <v>184</v>
      </c>
      <c r="B204" s="146"/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  <c r="CG204" s="88"/>
      <c r="CH204" s="88"/>
      <c r="CI204" s="88"/>
      <c r="CJ204" s="88"/>
      <c r="CK204" s="88"/>
      <c r="CL204" s="88"/>
      <c r="CM204" s="88"/>
      <c r="CN204" s="88"/>
      <c r="CO204" s="88"/>
      <c r="CP204" s="88"/>
      <c r="CQ204" s="88"/>
      <c r="CR204" s="88"/>
      <c r="CS204" s="88"/>
      <c r="CT204" s="88"/>
    </row>
    <row r="205" spans="1:98" x14ac:dyDescent="0.2">
      <c r="A205" s="433" t="s">
        <v>88</v>
      </c>
      <c r="B205" s="226" t="s">
        <v>1</v>
      </c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CG205" s="88"/>
      <c r="CH205" s="88"/>
      <c r="CI205" s="88"/>
      <c r="CJ205" s="88"/>
      <c r="CK205" s="88"/>
      <c r="CL205" s="88"/>
      <c r="CM205" s="88"/>
      <c r="CN205" s="88"/>
      <c r="CO205" s="88"/>
      <c r="CP205" s="88"/>
      <c r="CQ205" s="88"/>
      <c r="CR205" s="88"/>
      <c r="CS205" s="88"/>
      <c r="CT205" s="88"/>
    </row>
    <row r="206" spans="1:98" ht="15" customHeight="1" x14ac:dyDescent="0.2">
      <c r="A206" s="372" t="s">
        <v>92</v>
      </c>
      <c r="B206" s="281">
        <v>524</v>
      </c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CG206" s="88"/>
      <c r="CH206" s="88"/>
      <c r="CI206" s="88"/>
      <c r="CJ206" s="88"/>
      <c r="CK206" s="88"/>
      <c r="CL206" s="88"/>
      <c r="CM206" s="88"/>
      <c r="CN206" s="88"/>
      <c r="CO206" s="88"/>
      <c r="CP206" s="88"/>
      <c r="CQ206" s="88"/>
      <c r="CR206" s="88"/>
      <c r="CS206" s="88"/>
      <c r="CT206" s="88"/>
    </row>
    <row r="207" spans="1:98" ht="15" customHeight="1" x14ac:dyDescent="0.2">
      <c r="A207" s="373" t="s">
        <v>103</v>
      </c>
      <c r="B207" s="22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CG207" s="88"/>
      <c r="CH207" s="88"/>
      <c r="CI207" s="88"/>
      <c r="CJ207" s="88"/>
      <c r="CK207" s="88"/>
      <c r="CL207" s="88"/>
      <c r="CM207" s="88"/>
      <c r="CN207" s="88"/>
      <c r="CO207" s="88"/>
      <c r="CP207" s="88"/>
      <c r="CQ207" s="88"/>
      <c r="CR207" s="88"/>
      <c r="CS207" s="88"/>
      <c r="CT207" s="88"/>
    </row>
    <row r="208" spans="1:98" ht="15" customHeight="1" x14ac:dyDescent="0.2">
      <c r="A208" s="239" t="s">
        <v>93</v>
      </c>
      <c r="B208" s="135">
        <v>648</v>
      </c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CG208" s="88"/>
      <c r="CH208" s="88"/>
      <c r="CI208" s="88"/>
      <c r="CJ208" s="88"/>
      <c r="CK208" s="88"/>
      <c r="CL208" s="88"/>
      <c r="CM208" s="88"/>
      <c r="CN208" s="88"/>
      <c r="CO208" s="88"/>
      <c r="CP208" s="88"/>
      <c r="CQ208" s="88"/>
      <c r="CR208" s="88"/>
      <c r="CS208" s="88"/>
      <c r="CT208" s="88"/>
    </row>
    <row r="209" spans="1:98" ht="15" customHeight="1" x14ac:dyDescent="0.2">
      <c r="A209" s="239" t="s">
        <v>185</v>
      </c>
      <c r="B209" s="135">
        <v>36</v>
      </c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CG209" s="88"/>
      <c r="CH209" s="88"/>
      <c r="CI209" s="88"/>
      <c r="CJ209" s="88"/>
      <c r="CK209" s="88"/>
      <c r="CL209" s="88"/>
      <c r="CM209" s="88"/>
      <c r="CN209" s="88"/>
      <c r="CO209" s="88"/>
      <c r="CP209" s="88"/>
      <c r="CQ209" s="88"/>
      <c r="CR209" s="88"/>
      <c r="CS209" s="88"/>
      <c r="CT209" s="88"/>
    </row>
    <row r="210" spans="1:98" ht="15" customHeight="1" x14ac:dyDescent="0.2">
      <c r="A210" s="374" t="s">
        <v>186</v>
      </c>
      <c r="B210" s="135">
        <v>2226</v>
      </c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CG210" s="88"/>
      <c r="CH210" s="88"/>
      <c r="CI210" s="88"/>
      <c r="CJ210" s="88"/>
      <c r="CK210" s="88"/>
      <c r="CL210" s="88"/>
      <c r="CM210" s="88"/>
      <c r="CN210" s="88"/>
      <c r="CO210" s="88"/>
      <c r="CP210" s="88"/>
      <c r="CQ210" s="88"/>
      <c r="CR210" s="88"/>
      <c r="CS210" s="88"/>
      <c r="CT210" s="88"/>
    </row>
    <row r="211" spans="1:98" ht="15" customHeight="1" x14ac:dyDescent="0.2">
      <c r="A211" s="239" t="s">
        <v>187</v>
      </c>
      <c r="B211" s="135">
        <v>0</v>
      </c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CG211" s="88"/>
      <c r="CH211" s="88"/>
      <c r="CI211" s="88"/>
      <c r="CJ211" s="88"/>
      <c r="CK211" s="88"/>
      <c r="CL211" s="88"/>
      <c r="CM211" s="88"/>
      <c r="CN211" s="88"/>
      <c r="CO211" s="88"/>
      <c r="CP211" s="88"/>
      <c r="CQ211" s="88"/>
      <c r="CR211" s="88"/>
      <c r="CS211" s="88"/>
      <c r="CT211" s="88"/>
    </row>
    <row r="212" spans="1:98" ht="15" customHeight="1" x14ac:dyDescent="0.2">
      <c r="A212" s="239" t="s">
        <v>188</v>
      </c>
      <c r="B212" s="135">
        <v>0</v>
      </c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CG212" s="88"/>
      <c r="CH212" s="88"/>
      <c r="CI212" s="88"/>
      <c r="CJ212" s="88"/>
      <c r="CK212" s="88"/>
      <c r="CL212" s="88"/>
      <c r="CM212" s="88"/>
      <c r="CN212" s="88"/>
      <c r="CO212" s="88"/>
      <c r="CP212" s="88"/>
      <c r="CQ212" s="88"/>
      <c r="CR212" s="88"/>
      <c r="CS212" s="88"/>
      <c r="CT212" s="88"/>
    </row>
    <row r="213" spans="1:98" ht="15" customHeight="1" x14ac:dyDescent="0.2">
      <c r="A213" s="239" t="s">
        <v>189</v>
      </c>
      <c r="B213" s="135">
        <v>0</v>
      </c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CG213" s="88"/>
      <c r="CH213" s="88"/>
      <c r="CI213" s="88"/>
      <c r="CJ213" s="88"/>
      <c r="CK213" s="88"/>
      <c r="CL213" s="88"/>
      <c r="CM213" s="88"/>
      <c r="CN213" s="88"/>
      <c r="CO213" s="88"/>
      <c r="CP213" s="88"/>
      <c r="CQ213" s="88"/>
      <c r="CR213" s="88"/>
      <c r="CS213" s="88"/>
      <c r="CT213" s="88"/>
    </row>
    <row r="214" spans="1:98" ht="15" customHeight="1" x14ac:dyDescent="0.2">
      <c r="A214" s="239" t="s">
        <v>190</v>
      </c>
      <c r="B214" s="135">
        <v>0</v>
      </c>
      <c r="C214" s="149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CG214" s="88"/>
      <c r="CH214" s="88"/>
      <c r="CI214" s="88"/>
      <c r="CJ214" s="88"/>
      <c r="CK214" s="88"/>
      <c r="CL214" s="88"/>
      <c r="CM214" s="88"/>
      <c r="CN214" s="88"/>
      <c r="CO214" s="88"/>
      <c r="CP214" s="88"/>
      <c r="CQ214" s="88"/>
      <c r="CR214" s="88"/>
      <c r="CS214" s="88"/>
      <c r="CT214" s="88"/>
    </row>
    <row r="215" spans="1:98" ht="15" customHeight="1" x14ac:dyDescent="0.2">
      <c r="A215" s="375" t="s">
        <v>95</v>
      </c>
      <c r="B215" s="135">
        <v>1000</v>
      </c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CG215" s="88"/>
      <c r="CH215" s="88"/>
      <c r="CI215" s="88"/>
      <c r="CJ215" s="88"/>
      <c r="CK215" s="88"/>
      <c r="CL215" s="88"/>
      <c r="CM215" s="88"/>
      <c r="CN215" s="88"/>
      <c r="CO215" s="88"/>
      <c r="CP215" s="88"/>
      <c r="CQ215" s="88"/>
      <c r="CR215" s="88"/>
      <c r="CS215" s="88"/>
      <c r="CT215" s="88"/>
    </row>
    <row r="216" spans="1:98" ht="15" customHeight="1" x14ac:dyDescent="0.2">
      <c r="A216" s="374" t="s">
        <v>191</v>
      </c>
      <c r="B216" s="135">
        <v>0</v>
      </c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CG216" s="88"/>
      <c r="CH216" s="88"/>
      <c r="CI216" s="88"/>
      <c r="CJ216" s="88"/>
      <c r="CK216" s="88"/>
      <c r="CL216" s="88"/>
      <c r="CM216" s="88"/>
      <c r="CN216" s="88"/>
      <c r="CO216" s="88"/>
      <c r="CP216" s="88"/>
      <c r="CQ216" s="88"/>
      <c r="CR216" s="88"/>
      <c r="CS216" s="88"/>
      <c r="CT216" s="88"/>
    </row>
    <row r="217" spans="1:98" ht="15" customHeight="1" x14ac:dyDescent="0.2">
      <c r="A217" s="374" t="s">
        <v>192</v>
      </c>
      <c r="B217" s="135">
        <v>0</v>
      </c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CG217" s="88"/>
      <c r="CH217" s="88"/>
      <c r="CI217" s="88"/>
      <c r="CJ217" s="88"/>
      <c r="CK217" s="88"/>
      <c r="CL217" s="88"/>
      <c r="CM217" s="88"/>
      <c r="CN217" s="88"/>
      <c r="CO217" s="88"/>
      <c r="CP217" s="88"/>
      <c r="CQ217" s="88"/>
      <c r="CR217" s="88"/>
      <c r="CS217" s="88"/>
      <c r="CT217" s="88"/>
    </row>
    <row r="218" spans="1:98" ht="15" customHeight="1" x14ac:dyDescent="0.2">
      <c r="A218" s="239" t="s">
        <v>193</v>
      </c>
      <c r="B218" s="135">
        <v>0</v>
      </c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CG218" s="88"/>
      <c r="CH218" s="88"/>
      <c r="CI218" s="88"/>
      <c r="CJ218" s="88"/>
      <c r="CK218" s="88"/>
      <c r="CL218" s="88"/>
      <c r="CM218" s="88"/>
      <c r="CN218" s="88"/>
      <c r="CO218" s="88"/>
      <c r="CP218" s="88"/>
      <c r="CQ218" s="88"/>
      <c r="CR218" s="88"/>
      <c r="CS218" s="88"/>
      <c r="CT218" s="88"/>
    </row>
    <row r="219" spans="1:98" ht="15" customHeight="1" x14ac:dyDescent="0.2">
      <c r="A219" s="375" t="s">
        <v>194</v>
      </c>
      <c r="B219" s="135">
        <v>0</v>
      </c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CG219" s="88"/>
      <c r="CH219" s="88"/>
      <c r="CI219" s="88"/>
      <c r="CJ219" s="88"/>
      <c r="CK219" s="88"/>
      <c r="CL219" s="88"/>
      <c r="CM219" s="88"/>
      <c r="CN219" s="88"/>
      <c r="CO219" s="88"/>
      <c r="CP219" s="88"/>
      <c r="CQ219" s="88"/>
      <c r="CR219" s="88"/>
      <c r="CS219" s="88"/>
      <c r="CT219" s="88"/>
    </row>
    <row r="220" spans="1:98" ht="24" customHeight="1" x14ac:dyDescent="0.2">
      <c r="A220" s="374" t="s">
        <v>195</v>
      </c>
      <c r="B220" s="135">
        <v>0</v>
      </c>
      <c r="C220" s="149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CG220" s="88"/>
      <c r="CH220" s="88"/>
      <c r="CI220" s="88"/>
      <c r="CJ220" s="88"/>
      <c r="CK220" s="88"/>
      <c r="CL220" s="88"/>
      <c r="CM220" s="88"/>
      <c r="CN220" s="88"/>
      <c r="CO220" s="88"/>
      <c r="CP220" s="88"/>
      <c r="CQ220" s="88"/>
      <c r="CR220" s="88"/>
      <c r="CS220" s="88"/>
      <c r="CT220" s="88"/>
    </row>
    <row r="221" spans="1:98" ht="15" customHeight="1" x14ac:dyDescent="0.2">
      <c r="A221" s="375" t="s">
        <v>196</v>
      </c>
      <c r="B221" s="135">
        <v>0</v>
      </c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CG221" s="88"/>
      <c r="CH221" s="88"/>
      <c r="CI221" s="88"/>
      <c r="CJ221" s="88"/>
      <c r="CK221" s="88"/>
      <c r="CL221" s="88"/>
      <c r="CM221" s="88"/>
      <c r="CN221" s="88"/>
      <c r="CO221" s="88"/>
      <c r="CP221" s="88"/>
      <c r="CQ221" s="88"/>
      <c r="CR221" s="88"/>
      <c r="CS221" s="88"/>
      <c r="CT221" s="88"/>
    </row>
    <row r="222" spans="1:98" ht="15" customHeight="1" x14ac:dyDescent="0.2">
      <c r="A222" s="376" t="s">
        <v>197</v>
      </c>
      <c r="B222" s="135">
        <v>0</v>
      </c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CG222" s="88"/>
      <c r="CH222" s="88"/>
      <c r="CI222" s="88"/>
      <c r="CJ222" s="88"/>
      <c r="CK222" s="88"/>
      <c r="CL222" s="88"/>
      <c r="CM222" s="88"/>
      <c r="CN222" s="88"/>
      <c r="CO222" s="88"/>
      <c r="CP222" s="88"/>
      <c r="CQ222" s="88"/>
      <c r="CR222" s="88"/>
      <c r="CS222" s="88"/>
      <c r="CT222" s="88"/>
    </row>
    <row r="223" spans="1:98" ht="15" customHeight="1" x14ac:dyDescent="0.2">
      <c r="A223" s="239" t="s">
        <v>97</v>
      </c>
      <c r="B223" s="135">
        <v>0</v>
      </c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CG223" s="88"/>
      <c r="CH223" s="88"/>
      <c r="CI223" s="88"/>
      <c r="CJ223" s="88"/>
      <c r="CK223" s="88"/>
      <c r="CL223" s="88"/>
      <c r="CM223" s="88"/>
      <c r="CN223" s="88"/>
      <c r="CO223" s="88"/>
      <c r="CP223" s="88"/>
      <c r="CQ223" s="88"/>
      <c r="CR223" s="88"/>
      <c r="CS223" s="88"/>
      <c r="CT223" s="88"/>
    </row>
    <row r="224" spans="1:98" ht="26.45" customHeight="1" x14ac:dyDescent="0.2">
      <c r="A224" s="374" t="s">
        <v>198</v>
      </c>
      <c r="B224" s="135">
        <v>0</v>
      </c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CG224" s="88"/>
      <c r="CH224" s="88"/>
      <c r="CI224" s="88"/>
      <c r="CJ224" s="88"/>
      <c r="CK224" s="88"/>
      <c r="CL224" s="88"/>
      <c r="CM224" s="88"/>
      <c r="CN224" s="88"/>
      <c r="CO224" s="88"/>
      <c r="CP224" s="88"/>
      <c r="CQ224" s="88"/>
      <c r="CR224" s="88"/>
      <c r="CS224" s="88"/>
      <c r="CT224" s="88"/>
    </row>
    <row r="225" spans="1:98" ht="15" customHeight="1" x14ac:dyDescent="0.2">
      <c r="A225" s="239" t="s">
        <v>199</v>
      </c>
      <c r="B225" s="135">
        <v>0</v>
      </c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CG225" s="88"/>
      <c r="CH225" s="88"/>
      <c r="CI225" s="88"/>
      <c r="CJ225" s="88"/>
      <c r="CK225" s="88"/>
      <c r="CL225" s="88"/>
      <c r="CM225" s="88"/>
      <c r="CN225" s="88"/>
      <c r="CO225" s="88"/>
      <c r="CP225" s="88"/>
      <c r="CQ225" s="88"/>
      <c r="CR225" s="88"/>
      <c r="CS225" s="88"/>
      <c r="CT225" s="88"/>
    </row>
    <row r="226" spans="1:98" ht="15" customHeight="1" x14ac:dyDescent="0.2">
      <c r="A226" s="374" t="s">
        <v>200</v>
      </c>
      <c r="B226" s="135">
        <v>0</v>
      </c>
      <c r="C226" s="149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CG226" s="88"/>
      <c r="CH226" s="88"/>
      <c r="CI226" s="88"/>
      <c r="CJ226" s="88"/>
      <c r="CK226" s="88"/>
      <c r="CL226" s="88"/>
      <c r="CM226" s="88"/>
      <c r="CN226" s="88"/>
      <c r="CO226" s="88"/>
      <c r="CP226" s="88"/>
      <c r="CQ226" s="88"/>
      <c r="CR226" s="88"/>
      <c r="CS226" s="88"/>
      <c r="CT226" s="88"/>
    </row>
    <row r="227" spans="1:98" ht="15" customHeight="1" x14ac:dyDescent="0.2">
      <c r="A227" s="239" t="s">
        <v>100</v>
      </c>
      <c r="B227" s="135">
        <v>0</v>
      </c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CG227" s="88"/>
      <c r="CH227" s="88"/>
      <c r="CI227" s="88"/>
      <c r="CJ227" s="88"/>
      <c r="CK227" s="88"/>
      <c r="CL227" s="88"/>
      <c r="CM227" s="88"/>
      <c r="CN227" s="88"/>
      <c r="CO227" s="88"/>
      <c r="CP227" s="88"/>
      <c r="CQ227" s="88"/>
      <c r="CR227" s="88"/>
      <c r="CS227" s="88"/>
      <c r="CT227" s="88"/>
    </row>
    <row r="228" spans="1:98" ht="15" customHeight="1" x14ac:dyDescent="0.2">
      <c r="A228" s="239" t="s">
        <v>101</v>
      </c>
      <c r="B228" s="135">
        <v>0</v>
      </c>
      <c r="C228" s="149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CG228" s="88"/>
      <c r="CH228" s="88"/>
      <c r="CI228" s="88"/>
      <c r="CJ228" s="88"/>
      <c r="CK228" s="88"/>
      <c r="CL228" s="88"/>
      <c r="CM228" s="88"/>
      <c r="CN228" s="88"/>
      <c r="CO228" s="88"/>
      <c r="CP228" s="88"/>
      <c r="CQ228" s="88"/>
      <c r="CR228" s="88"/>
      <c r="CS228" s="88"/>
      <c r="CT228" s="88"/>
    </row>
    <row r="229" spans="1:98" ht="15" customHeight="1" x14ac:dyDescent="0.2">
      <c r="A229" s="375" t="s">
        <v>201</v>
      </c>
      <c r="B229" s="135">
        <v>0</v>
      </c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CG229" s="88"/>
      <c r="CH229" s="88"/>
      <c r="CI229" s="88"/>
      <c r="CJ229" s="88"/>
      <c r="CK229" s="88"/>
      <c r="CL229" s="88"/>
      <c r="CM229" s="88"/>
      <c r="CN229" s="88"/>
      <c r="CO229" s="88"/>
      <c r="CP229" s="88"/>
      <c r="CQ229" s="88"/>
      <c r="CR229" s="88"/>
      <c r="CS229" s="88"/>
      <c r="CT229" s="88"/>
    </row>
    <row r="230" spans="1:98" ht="15" customHeight="1" x14ac:dyDescent="0.2">
      <c r="A230" s="377" t="s">
        <v>202</v>
      </c>
      <c r="B230" s="130">
        <v>0</v>
      </c>
      <c r="C230" s="149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CG230" s="88"/>
      <c r="CH230" s="88"/>
      <c r="CI230" s="88"/>
      <c r="CJ230" s="88"/>
      <c r="CK230" s="88"/>
      <c r="CL230" s="88"/>
      <c r="CM230" s="88"/>
      <c r="CN230" s="88"/>
      <c r="CO230" s="88"/>
      <c r="CP230" s="88"/>
      <c r="CQ230" s="88"/>
      <c r="CR230" s="88"/>
      <c r="CS230" s="88"/>
      <c r="CT230" s="88"/>
    </row>
    <row r="231" spans="1:98" ht="15" customHeight="1" x14ac:dyDescent="0.2">
      <c r="A231" s="316" t="s">
        <v>1</v>
      </c>
      <c r="B231" s="29">
        <f>SUM(B206:B230)</f>
        <v>4434</v>
      </c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CG231" s="88"/>
      <c r="CH231" s="88"/>
      <c r="CI231" s="88"/>
      <c r="CJ231" s="88"/>
      <c r="CK231" s="88"/>
      <c r="CL231" s="88"/>
      <c r="CM231" s="88"/>
      <c r="CN231" s="88"/>
      <c r="CO231" s="88"/>
      <c r="CP231" s="88"/>
      <c r="CQ231" s="88"/>
      <c r="CR231" s="88"/>
      <c r="CS231" s="88"/>
      <c r="CT231" s="88"/>
    </row>
    <row r="232" spans="1:98" x14ac:dyDescent="0.2">
      <c r="C232" s="149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CG232" s="88"/>
      <c r="CH232" s="88"/>
      <c r="CI232" s="88"/>
      <c r="CJ232" s="88"/>
      <c r="CK232" s="88"/>
      <c r="CL232" s="88"/>
      <c r="CM232" s="88"/>
      <c r="CN232" s="88"/>
      <c r="CO232" s="88"/>
      <c r="CP232" s="88"/>
      <c r="CQ232" s="88"/>
      <c r="CR232" s="88"/>
      <c r="CS232" s="88"/>
      <c r="CT232" s="88"/>
    </row>
    <row r="233" spans="1:98" x14ac:dyDescent="0.2"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CG233" s="88"/>
      <c r="CH233" s="88"/>
      <c r="CI233" s="88"/>
      <c r="CJ233" s="88"/>
      <c r="CK233" s="88"/>
      <c r="CL233" s="88"/>
      <c r="CM233" s="88"/>
      <c r="CN233" s="88"/>
      <c r="CO233" s="88"/>
      <c r="CP233" s="88"/>
      <c r="CQ233" s="88"/>
      <c r="CR233" s="88"/>
      <c r="CS233" s="88"/>
      <c r="CT233" s="88"/>
    </row>
    <row r="234" spans="1:98" x14ac:dyDescent="0.2">
      <c r="C234" s="149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CG234" s="88"/>
      <c r="CH234" s="88"/>
      <c r="CI234" s="88"/>
      <c r="CJ234" s="88"/>
      <c r="CK234" s="88"/>
      <c r="CL234" s="88"/>
      <c r="CM234" s="88"/>
      <c r="CN234" s="88"/>
      <c r="CO234" s="88"/>
      <c r="CP234" s="88"/>
      <c r="CQ234" s="88"/>
      <c r="CR234" s="88"/>
      <c r="CS234" s="88"/>
      <c r="CT234" s="88"/>
    </row>
    <row r="235" spans="1:98" x14ac:dyDescent="0.2"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CG235" s="88"/>
      <c r="CH235" s="88"/>
      <c r="CI235" s="88"/>
      <c r="CJ235" s="88"/>
      <c r="CK235" s="88"/>
      <c r="CL235" s="88"/>
      <c r="CM235" s="88"/>
      <c r="CN235" s="88"/>
      <c r="CO235" s="88"/>
      <c r="CP235" s="88"/>
      <c r="CQ235" s="88"/>
      <c r="CR235" s="88"/>
      <c r="CS235" s="88"/>
      <c r="CT235" s="88"/>
    </row>
    <row r="236" spans="1:98" x14ac:dyDescent="0.2">
      <c r="C236" s="149"/>
      <c r="D236" s="149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CG236" s="88"/>
      <c r="CH236" s="88"/>
      <c r="CI236" s="88"/>
      <c r="CJ236" s="88"/>
      <c r="CK236" s="88"/>
      <c r="CL236" s="88"/>
      <c r="CM236" s="88"/>
      <c r="CN236" s="88"/>
      <c r="CO236" s="88"/>
      <c r="CP236" s="88"/>
      <c r="CQ236" s="88"/>
      <c r="CR236" s="88"/>
      <c r="CS236" s="88"/>
      <c r="CT236" s="88"/>
    </row>
    <row r="237" spans="1:98" x14ac:dyDescent="0.2">
      <c r="CG237" s="88"/>
      <c r="CH237" s="88"/>
      <c r="CI237" s="88"/>
      <c r="CJ237" s="88"/>
      <c r="CK237" s="88"/>
      <c r="CL237" s="88"/>
      <c r="CM237" s="88"/>
      <c r="CN237" s="88"/>
      <c r="CO237" s="88"/>
      <c r="CP237" s="88"/>
      <c r="CQ237" s="88"/>
      <c r="CR237" s="88"/>
      <c r="CS237" s="88"/>
      <c r="CT237" s="88"/>
    </row>
    <row r="238" spans="1:98" x14ac:dyDescent="0.2">
      <c r="CG238" s="88"/>
      <c r="CH238" s="88"/>
      <c r="CI238" s="88"/>
      <c r="CJ238" s="88"/>
      <c r="CK238" s="88"/>
      <c r="CL238" s="88"/>
      <c r="CM238" s="88"/>
      <c r="CN238" s="88"/>
      <c r="CO238" s="88"/>
      <c r="CP238" s="88"/>
      <c r="CQ238" s="88"/>
      <c r="CR238" s="88"/>
      <c r="CS238" s="88"/>
      <c r="CT238" s="88"/>
    </row>
    <row r="239" spans="1:98" x14ac:dyDescent="0.2">
      <c r="CG239" s="88"/>
      <c r="CH239" s="88"/>
      <c r="CI239" s="88"/>
      <c r="CJ239" s="88"/>
      <c r="CK239" s="88"/>
      <c r="CL239" s="88"/>
      <c r="CM239" s="88"/>
      <c r="CN239" s="88"/>
      <c r="CO239" s="88"/>
      <c r="CP239" s="88"/>
      <c r="CQ239" s="88"/>
      <c r="CR239" s="88"/>
      <c r="CS239" s="88"/>
      <c r="CT239" s="88"/>
    </row>
    <row r="240" spans="1:98" x14ac:dyDescent="0.2">
      <c r="CG240" s="88"/>
      <c r="CH240" s="88"/>
      <c r="CI240" s="88"/>
      <c r="CJ240" s="88"/>
      <c r="CK240" s="88"/>
      <c r="CL240" s="88"/>
      <c r="CM240" s="88"/>
      <c r="CN240" s="88"/>
      <c r="CO240" s="88"/>
      <c r="CP240" s="88"/>
      <c r="CQ240" s="88"/>
      <c r="CR240" s="88"/>
      <c r="CS240" s="88"/>
      <c r="CT240" s="88"/>
    </row>
    <row r="241" spans="85:98" x14ac:dyDescent="0.2">
      <c r="CG241" s="88"/>
      <c r="CH241" s="88"/>
      <c r="CI241" s="88"/>
      <c r="CJ241" s="88"/>
      <c r="CK241" s="88"/>
      <c r="CL241" s="88"/>
      <c r="CM241" s="88"/>
      <c r="CN241" s="88"/>
      <c r="CO241" s="88"/>
      <c r="CP241" s="88"/>
      <c r="CQ241" s="88"/>
      <c r="CR241" s="88"/>
      <c r="CS241" s="88"/>
      <c r="CT241" s="88"/>
    </row>
    <row r="294" spans="1:104" ht="16.899999999999999" customHeight="1" x14ac:dyDescent="0.2"/>
    <row r="295" spans="1:104" s="378" customFormat="1" ht="16.899999999999999" hidden="1" customHeight="1" x14ac:dyDescent="0.2">
      <c r="A295" s="378">
        <f>SUM(B13:B27,D30,B60,B67,B74,B92:E92,B100:E100,B108:E108,C112:C113,D117:D118,B122:B124,B150,B170:B174,B184,B191,B198,B231,C128:J144,B169:AS169,D31:D50,B201:B203,B151,B152:B168)</f>
        <v>6805</v>
      </c>
      <c r="B295" s="378">
        <f>SUM(CG6:CT241)</f>
        <v>0</v>
      </c>
      <c r="BY295" s="379"/>
      <c r="BZ295" s="379"/>
      <c r="CA295" s="379"/>
      <c r="CB295" s="379"/>
      <c r="CC295" s="379"/>
      <c r="CD295" s="379"/>
      <c r="CE295" s="379"/>
      <c r="CF295" s="379"/>
      <c r="CG295" s="379"/>
      <c r="CH295" s="379"/>
      <c r="CI295" s="379"/>
      <c r="CJ295" s="379"/>
      <c r="CK295" s="379"/>
      <c r="CL295" s="379"/>
      <c r="CM295" s="379"/>
      <c r="CN295" s="379"/>
      <c r="CO295" s="379"/>
      <c r="CP295" s="379"/>
      <c r="CQ295" s="379"/>
      <c r="CR295" s="379"/>
      <c r="CS295" s="379"/>
      <c r="CT295" s="379"/>
      <c r="CU295" s="379"/>
      <c r="CV295" s="379"/>
      <c r="CW295" s="379"/>
      <c r="CX295" s="379"/>
      <c r="CY295" s="379"/>
      <c r="CZ295" s="379"/>
    </row>
    <row r="296" spans="1:104" ht="16.899999999999999" customHeight="1" x14ac:dyDescent="0.2"/>
  </sheetData>
  <mergeCells count="158">
    <mergeCell ref="AO177:AP177"/>
    <mergeCell ref="AE177:AF177"/>
    <mergeCell ref="AG177:AH177"/>
    <mergeCell ref="AI177:AJ177"/>
    <mergeCell ref="AK177:AL177"/>
    <mergeCell ref="AM177:AN177"/>
    <mergeCell ref="U177:V177"/>
    <mergeCell ref="W177:X177"/>
    <mergeCell ref="Y177:Z177"/>
    <mergeCell ref="AA177:AB177"/>
    <mergeCell ref="AC177:AD177"/>
    <mergeCell ref="AO148:AP148"/>
    <mergeCell ref="AQ148:AQ149"/>
    <mergeCell ref="AR148:AS148"/>
    <mergeCell ref="A176:A178"/>
    <mergeCell ref="B176:D177"/>
    <mergeCell ref="E176:AP176"/>
    <mergeCell ref="AQ176:AQ178"/>
    <mergeCell ref="AR176:AR178"/>
    <mergeCell ref="E177:F177"/>
    <mergeCell ref="G177:H177"/>
    <mergeCell ref="I177:J177"/>
    <mergeCell ref="K177:L177"/>
    <mergeCell ref="M177:N177"/>
    <mergeCell ref="O177:P177"/>
    <mergeCell ref="Q177:R177"/>
    <mergeCell ref="S177:T177"/>
    <mergeCell ref="AE148:AF148"/>
    <mergeCell ref="AG148:AH148"/>
    <mergeCell ref="AI148:AJ148"/>
    <mergeCell ref="AK148:AL148"/>
    <mergeCell ref="AM148:AN148"/>
    <mergeCell ref="B147:D148"/>
    <mergeCell ref="E147:AP147"/>
    <mergeCell ref="AQ147:AS147"/>
    <mergeCell ref="W148:X148"/>
    <mergeCell ref="Y148:Z148"/>
    <mergeCell ref="AA148:AB148"/>
    <mergeCell ref="AC148:AD148"/>
    <mergeCell ref="A128:A131"/>
    <mergeCell ref="A132:A136"/>
    <mergeCell ref="A137:A142"/>
    <mergeCell ref="A143:A144"/>
    <mergeCell ref="A147:A149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H120:J120"/>
    <mergeCell ref="K120:K121"/>
    <mergeCell ref="L120:L121"/>
    <mergeCell ref="A126:A127"/>
    <mergeCell ref="B126:B127"/>
    <mergeCell ref="C126:D126"/>
    <mergeCell ref="E126:F126"/>
    <mergeCell ref="G126:H126"/>
    <mergeCell ref="I126:J126"/>
    <mergeCell ref="A120:A121"/>
    <mergeCell ref="B120:B121"/>
    <mergeCell ref="C120:E120"/>
    <mergeCell ref="F120:F121"/>
    <mergeCell ref="G120:G121"/>
    <mergeCell ref="AC53:AD53"/>
    <mergeCell ref="AE53:AF53"/>
    <mergeCell ref="AG53:AH53"/>
    <mergeCell ref="AI53:AJ53"/>
    <mergeCell ref="AK53:AL53"/>
    <mergeCell ref="A113:B113"/>
    <mergeCell ref="A115:C116"/>
    <mergeCell ref="D115:D116"/>
    <mergeCell ref="E115:G115"/>
    <mergeCell ref="H115:H116"/>
    <mergeCell ref="A110:B111"/>
    <mergeCell ref="C110:C111"/>
    <mergeCell ref="D110:F110"/>
    <mergeCell ref="G110:G111"/>
    <mergeCell ref="A112:B112"/>
    <mergeCell ref="B41:C41"/>
    <mergeCell ref="B42:C42"/>
    <mergeCell ref="B43:C43"/>
    <mergeCell ref="E52:AP52"/>
    <mergeCell ref="AQ52:AQ54"/>
    <mergeCell ref="AR52:AT52"/>
    <mergeCell ref="AU52:AU54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B53"/>
    <mergeCell ref="AM53:AN53"/>
    <mergeCell ref="AO53:AP53"/>
    <mergeCell ref="AR53:AR54"/>
    <mergeCell ref="AS53:AS54"/>
    <mergeCell ref="AT53:AT54"/>
    <mergeCell ref="AQ10:AS10"/>
    <mergeCell ref="AT10:AT12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Q11:AQ12"/>
    <mergeCell ref="AR11:AR12"/>
    <mergeCell ref="AS11:AS12"/>
    <mergeCell ref="B47:C47"/>
    <mergeCell ref="A44:A46"/>
    <mergeCell ref="B44:C44"/>
    <mergeCell ref="B45:C45"/>
    <mergeCell ref="B46:C46"/>
    <mergeCell ref="A47:A49"/>
    <mergeCell ref="A52:A54"/>
    <mergeCell ref="B52:D53"/>
    <mergeCell ref="B29:C29"/>
    <mergeCell ref="B40:C40"/>
    <mergeCell ref="B32:C32"/>
    <mergeCell ref="B33:C33"/>
    <mergeCell ref="B34:C34"/>
    <mergeCell ref="B35:C35"/>
    <mergeCell ref="B39:C39"/>
    <mergeCell ref="B48:C48"/>
    <mergeCell ref="B49:C49"/>
    <mergeCell ref="B50:C50"/>
    <mergeCell ref="A30:C30"/>
    <mergeCell ref="A31:A43"/>
    <mergeCell ref="B31:C31"/>
    <mergeCell ref="B36:C36"/>
    <mergeCell ref="B37:C37"/>
    <mergeCell ref="B38:C38"/>
    <mergeCell ref="A6:N6"/>
    <mergeCell ref="A10:A12"/>
    <mergeCell ref="B10:D11"/>
    <mergeCell ref="E10:AP10"/>
    <mergeCell ref="AG11:AH11"/>
    <mergeCell ref="AI11:AJ11"/>
    <mergeCell ref="AK11:AL11"/>
    <mergeCell ref="AM11:AN11"/>
    <mergeCell ref="AO11:AP11"/>
  </mergeCells>
  <dataValidations count="2">
    <dataValidation allowBlank="1" showInputMessage="1" showErrorMessage="1" errorTitle="ERROR" error="Por Favor ingrese solo Números." sqref="AT150:AT168 J30 AV55:AV59 M122:M124 AS179:AS183 AU13:AU20 AU22:AU27" xr:uid="{9E0BA296-DEFB-4325-A92A-C643EE5D53B2}"/>
    <dataValidation type="whole" allowBlank="1" showInputMessage="1" showErrorMessage="1" errorTitle="Error de ingreso" error="Debe ingresar sólo números enteros positivos." sqref="E13:AT20 E22:AT27 E30:I50 E55:AU59 B63:B66 B70:B73 B77:E91 B95:E99 B103:E107 D112:G113 E117:H118 C122:L124 C128:J144 E150:AS168 E170:AS174 E179:AR183 B187:B190 B194:B197 B201:B203 B206:B230" xr:uid="{A3F25D7C-27F7-4F8F-B49D-F1E0D713FF06}">
      <formula1>0</formula1>
      <formula2>1000000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Z296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9.85546875" style="82" customWidth="1"/>
    <col min="2" max="2" width="29.7109375" style="82" customWidth="1"/>
    <col min="3" max="3" width="18.7109375" style="82" customWidth="1"/>
    <col min="4" max="4" width="17.28515625" style="82" customWidth="1"/>
    <col min="5" max="5" width="16.140625" style="82" customWidth="1"/>
    <col min="6" max="6" width="15.42578125" style="82" customWidth="1"/>
    <col min="7" max="11" width="14.7109375" style="82" customWidth="1"/>
    <col min="12" max="12" width="16.42578125" style="82" customWidth="1"/>
    <col min="13" max="39" width="11.42578125" style="82"/>
    <col min="40" max="40" width="12.7109375" style="82" customWidth="1"/>
    <col min="41" max="41" width="11.42578125" style="82"/>
    <col min="42" max="42" width="13" style="82" customWidth="1"/>
    <col min="43" max="43" width="15.85546875" style="82" customWidth="1"/>
    <col min="44" max="44" width="12.42578125" style="82" customWidth="1"/>
    <col min="45" max="45" width="11.42578125" style="82"/>
    <col min="46" max="46" width="13.28515625" style="82" customWidth="1"/>
    <col min="47" max="47" width="11.42578125" style="82"/>
    <col min="48" max="48" width="14.5703125" style="82" customWidth="1"/>
    <col min="49" max="73" width="11.42578125" style="82"/>
    <col min="74" max="76" width="11" style="82" customWidth="1"/>
    <col min="77" max="77" width="11" style="83" customWidth="1"/>
    <col min="78" max="78" width="13.28515625" style="83" customWidth="1"/>
    <col min="79" max="104" width="13.28515625" style="84" hidden="1" customWidth="1"/>
    <col min="105" max="105" width="13.28515625" style="82" customWidth="1"/>
    <col min="106" max="16384" width="11.42578125" style="82"/>
  </cols>
  <sheetData>
    <row r="1" spans="1:98" ht="16.149999999999999" customHeight="1" x14ac:dyDescent="0.2">
      <c r="A1" s="81" t="s">
        <v>0</v>
      </c>
    </row>
    <row r="2" spans="1:98" ht="16.149999999999999" customHeight="1" x14ac:dyDescent="0.2">
      <c r="A2" s="81" t="str">
        <f>CONCATENATE("COMUNA: ",[11]NOMBRE!B2," - ","( ",[11]NOMBRE!C2,[11]NOMBRE!D2,[11]NOMBRE!E2,[11]NOMBRE!F2,[11]NOMBRE!G2," )")</f>
        <v>COMUNA: LINARES - ( 07401 )</v>
      </c>
    </row>
    <row r="3" spans="1:98" ht="16.149999999999999" customHeight="1" x14ac:dyDescent="0.2">
      <c r="A3" s="81" t="str">
        <f>CONCATENATE("ESTABLECIMIENTO/ESTRATEGIA: ",[11]NOMBRE!B3," - ","( ",[11]NOMBRE!C3,[11]NOMBRE!D3,[11]NOMBRE!E3,[11]NOMBRE!F3,[11]NOMBRE!G3,[11]NOMBRE!H3," )")</f>
        <v>ESTABLECIMIENTO/ESTRATEGIA: HOSPITAL PRESIDENTE CARLOS IBAÑEZ DEL CAMPO - ( 116108 )</v>
      </c>
    </row>
    <row r="4" spans="1:98" ht="16.149999999999999" customHeight="1" x14ac:dyDescent="0.2">
      <c r="A4" s="81" t="str">
        <f>CONCATENATE("MES: ",[11]NOMBRE!B6," - ","( ",[11]NOMBRE!C6,[11]NOMBRE!D6," )")</f>
        <v>MES: OCTUBRE - ( 10 )</v>
      </c>
    </row>
    <row r="5" spans="1:98" ht="16.149999999999999" customHeight="1" x14ac:dyDescent="0.2">
      <c r="A5" s="81" t="str">
        <f>CONCATENATE("AÑO: ",[11]NOMBRE!B7)</f>
        <v>AÑO: 2018</v>
      </c>
    </row>
    <row r="6" spans="1:98" ht="15" x14ac:dyDescent="0.2">
      <c r="A6" s="470" t="s">
        <v>14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85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7"/>
      <c r="AN6" s="87"/>
      <c r="AO6" s="87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</row>
    <row r="7" spans="1:98" x14ac:dyDescent="0.2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7"/>
      <c r="AN7" s="87"/>
      <c r="AO7" s="87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</row>
    <row r="8" spans="1:98" ht="31.9" customHeight="1" x14ac:dyDescent="0.2">
      <c r="A8" s="90" t="s">
        <v>15</v>
      </c>
      <c r="B8" s="89"/>
      <c r="C8" s="89"/>
      <c r="D8" s="89"/>
      <c r="E8" s="89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</row>
    <row r="9" spans="1:98" ht="31.9" customHeight="1" x14ac:dyDescent="0.2">
      <c r="A9" s="91" t="s">
        <v>16</v>
      </c>
      <c r="B9" s="91"/>
      <c r="C9" s="92"/>
      <c r="AQ9" s="93"/>
      <c r="AR9" s="93"/>
      <c r="AS9" s="93"/>
      <c r="AT9" s="93"/>
      <c r="AU9" s="94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</row>
    <row r="10" spans="1:98" ht="14.25" customHeight="1" x14ac:dyDescent="0.2">
      <c r="A10" s="471" t="s">
        <v>17</v>
      </c>
      <c r="B10" s="474" t="s">
        <v>1</v>
      </c>
      <c r="C10" s="475"/>
      <c r="D10" s="476"/>
      <c r="E10" s="480" t="s">
        <v>18</v>
      </c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1"/>
      <c r="V10" s="481"/>
      <c r="W10" s="481"/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1"/>
      <c r="AI10" s="481"/>
      <c r="AJ10" s="481"/>
      <c r="AK10" s="481"/>
      <c r="AL10" s="481"/>
      <c r="AM10" s="481"/>
      <c r="AN10" s="481"/>
      <c r="AO10" s="481"/>
      <c r="AP10" s="482"/>
      <c r="AQ10" s="480" t="s">
        <v>19</v>
      </c>
      <c r="AR10" s="481"/>
      <c r="AS10" s="481"/>
      <c r="AT10" s="471" t="s">
        <v>20</v>
      </c>
      <c r="AU10" s="95"/>
      <c r="AV10" s="96"/>
      <c r="AW10" s="96"/>
      <c r="AX10" s="96"/>
      <c r="AY10" s="96"/>
      <c r="AZ10" s="96"/>
      <c r="BA10" s="97"/>
      <c r="BB10" s="97"/>
      <c r="BC10" s="97"/>
      <c r="BD10" s="97"/>
      <c r="BE10" s="97"/>
      <c r="BF10" s="97"/>
      <c r="BG10" s="97"/>
      <c r="BH10" s="97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</row>
    <row r="11" spans="1:98" x14ac:dyDescent="0.2">
      <c r="A11" s="472"/>
      <c r="B11" s="477"/>
      <c r="C11" s="478"/>
      <c r="D11" s="479"/>
      <c r="E11" s="483" t="s">
        <v>21</v>
      </c>
      <c r="F11" s="484"/>
      <c r="G11" s="483" t="s">
        <v>22</v>
      </c>
      <c r="H11" s="484"/>
      <c r="I11" s="483" t="s">
        <v>23</v>
      </c>
      <c r="J11" s="484"/>
      <c r="K11" s="483" t="s">
        <v>24</v>
      </c>
      <c r="L11" s="484"/>
      <c r="M11" s="483" t="s">
        <v>25</v>
      </c>
      <c r="N11" s="484"/>
      <c r="O11" s="483" t="s">
        <v>26</v>
      </c>
      <c r="P11" s="484"/>
      <c r="Q11" s="483" t="s">
        <v>27</v>
      </c>
      <c r="R11" s="484"/>
      <c r="S11" s="483" t="s">
        <v>28</v>
      </c>
      <c r="T11" s="484"/>
      <c r="U11" s="483" t="s">
        <v>29</v>
      </c>
      <c r="V11" s="484"/>
      <c r="W11" s="483" t="s">
        <v>5</v>
      </c>
      <c r="X11" s="484"/>
      <c r="Y11" s="483" t="s">
        <v>6</v>
      </c>
      <c r="Z11" s="484"/>
      <c r="AA11" s="483" t="s">
        <v>30</v>
      </c>
      <c r="AB11" s="484"/>
      <c r="AC11" s="483" t="s">
        <v>7</v>
      </c>
      <c r="AD11" s="484"/>
      <c r="AE11" s="483" t="s">
        <v>8</v>
      </c>
      <c r="AF11" s="484"/>
      <c r="AG11" s="483" t="s">
        <v>9</v>
      </c>
      <c r="AH11" s="484"/>
      <c r="AI11" s="483" t="s">
        <v>10</v>
      </c>
      <c r="AJ11" s="484"/>
      <c r="AK11" s="483" t="s">
        <v>11</v>
      </c>
      <c r="AL11" s="484"/>
      <c r="AM11" s="483" t="s">
        <v>12</v>
      </c>
      <c r="AN11" s="484"/>
      <c r="AO11" s="480" t="s">
        <v>13</v>
      </c>
      <c r="AP11" s="482"/>
      <c r="AQ11" s="508" t="s">
        <v>31</v>
      </c>
      <c r="AR11" s="510" t="s">
        <v>32</v>
      </c>
      <c r="AS11" s="512" t="s">
        <v>33</v>
      </c>
      <c r="AT11" s="472"/>
      <c r="AU11" s="96"/>
      <c r="AV11" s="96"/>
      <c r="AW11" s="96"/>
      <c r="AX11" s="96"/>
      <c r="AY11" s="96"/>
      <c r="AZ11" s="96"/>
      <c r="BA11" s="97"/>
      <c r="BB11" s="97"/>
      <c r="BC11" s="97"/>
      <c r="BD11" s="97"/>
      <c r="BE11" s="97"/>
      <c r="BF11" s="97"/>
      <c r="BG11" s="97"/>
      <c r="BH11" s="97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</row>
    <row r="12" spans="1:98" ht="21" customHeight="1" x14ac:dyDescent="0.2">
      <c r="A12" s="473"/>
      <c r="B12" s="70" t="s">
        <v>34</v>
      </c>
      <c r="C12" s="71" t="s">
        <v>2</v>
      </c>
      <c r="D12" s="441" t="s">
        <v>3</v>
      </c>
      <c r="E12" s="70" t="s">
        <v>2</v>
      </c>
      <c r="F12" s="441" t="s">
        <v>3</v>
      </c>
      <c r="G12" s="70" t="s">
        <v>2</v>
      </c>
      <c r="H12" s="441" t="s">
        <v>3</v>
      </c>
      <c r="I12" s="70" t="s">
        <v>2</v>
      </c>
      <c r="J12" s="441" t="s">
        <v>3</v>
      </c>
      <c r="K12" s="70" t="s">
        <v>2</v>
      </c>
      <c r="L12" s="441" t="s">
        <v>3</v>
      </c>
      <c r="M12" s="70" t="s">
        <v>2</v>
      </c>
      <c r="N12" s="441" t="s">
        <v>3</v>
      </c>
      <c r="O12" s="70" t="s">
        <v>2</v>
      </c>
      <c r="P12" s="441" t="s">
        <v>3</v>
      </c>
      <c r="Q12" s="70" t="s">
        <v>2</v>
      </c>
      <c r="R12" s="441" t="s">
        <v>3</v>
      </c>
      <c r="S12" s="70" t="s">
        <v>2</v>
      </c>
      <c r="T12" s="441" t="s">
        <v>3</v>
      </c>
      <c r="U12" s="70" t="s">
        <v>2</v>
      </c>
      <c r="V12" s="441" t="s">
        <v>3</v>
      </c>
      <c r="W12" s="70" t="s">
        <v>2</v>
      </c>
      <c r="X12" s="441" t="s">
        <v>3</v>
      </c>
      <c r="Y12" s="70" t="s">
        <v>2</v>
      </c>
      <c r="Z12" s="441" t="s">
        <v>3</v>
      </c>
      <c r="AA12" s="70" t="s">
        <v>2</v>
      </c>
      <c r="AB12" s="441" t="s">
        <v>3</v>
      </c>
      <c r="AC12" s="70" t="s">
        <v>2</v>
      </c>
      <c r="AD12" s="441" t="s">
        <v>3</v>
      </c>
      <c r="AE12" s="70" t="s">
        <v>2</v>
      </c>
      <c r="AF12" s="441" t="s">
        <v>3</v>
      </c>
      <c r="AG12" s="70" t="s">
        <v>2</v>
      </c>
      <c r="AH12" s="441" t="s">
        <v>3</v>
      </c>
      <c r="AI12" s="70" t="s">
        <v>2</v>
      </c>
      <c r="AJ12" s="441" t="s">
        <v>3</v>
      </c>
      <c r="AK12" s="70" t="s">
        <v>2</v>
      </c>
      <c r="AL12" s="441" t="s">
        <v>3</v>
      </c>
      <c r="AM12" s="70" t="s">
        <v>2</v>
      </c>
      <c r="AN12" s="441" t="s">
        <v>3</v>
      </c>
      <c r="AO12" s="70" t="s">
        <v>2</v>
      </c>
      <c r="AP12" s="441" t="s">
        <v>3</v>
      </c>
      <c r="AQ12" s="509"/>
      <c r="AR12" s="511"/>
      <c r="AS12" s="513"/>
      <c r="AT12" s="473"/>
      <c r="AU12" s="96"/>
      <c r="AV12" s="96"/>
      <c r="AW12" s="96"/>
      <c r="AX12" s="96"/>
      <c r="AY12" s="96"/>
      <c r="AZ12" s="96"/>
      <c r="BA12" s="97"/>
      <c r="BB12" s="97"/>
      <c r="BC12" s="97"/>
      <c r="BD12" s="97"/>
      <c r="BE12" s="97"/>
      <c r="BF12" s="97"/>
      <c r="BG12" s="97"/>
      <c r="BH12" s="97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</row>
    <row r="13" spans="1:98" ht="14.45" customHeight="1" x14ac:dyDescent="0.2">
      <c r="A13" s="62" t="s">
        <v>35</v>
      </c>
      <c r="B13" s="63">
        <f t="shared" ref="B13:B27" si="0">SUM(C13+D13)</f>
        <v>0</v>
      </c>
      <c r="C13" s="64">
        <f t="shared" ref="C13:D19" si="1">SUM(E13+G13+I13+K13+M13+O13+Q13+S13+U13+W13+Y13+AA13+AC13+AE13+AG13+AI13+AK13+AM13+AO13)</f>
        <v>0</v>
      </c>
      <c r="D13" s="65">
        <f t="shared" si="1"/>
        <v>0</v>
      </c>
      <c r="E13" s="26"/>
      <c r="F13" s="98"/>
      <c r="G13" s="26"/>
      <c r="H13" s="99"/>
      <c r="I13" s="26"/>
      <c r="J13" s="99"/>
      <c r="K13" s="26"/>
      <c r="L13" s="99"/>
      <c r="M13" s="26"/>
      <c r="N13" s="99"/>
      <c r="O13" s="26"/>
      <c r="P13" s="99"/>
      <c r="Q13" s="26"/>
      <c r="R13" s="99"/>
      <c r="S13" s="26"/>
      <c r="T13" s="99"/>
      <c r="U13" s="26"/>
      <c r="V13" s="99"/>
      <c r="W13" s="26"/>
      <c r="X13" s="99"/>
      <c r="Y13" s="26"/>
      <c r="Z13" s="99"/>
      <c r="AA13" s="26"/>
      <c r="AB13" s="99"/>
      <c r="AC13" s="26"/>
      <c r="AD13" s="99"/>
      <c r="AE13" s="26"/>
      <c r="AF13" s="99"/>
      <c r="AG13" s="26"/>
      <c r="AH13" s="99"/>
      <c r="AI13" s="26"/>
      <c r="AJ13" s="99"/>
      <c r="AK13" s="26"/>
      <c r="AL13" s="99"/>
      <c r="AM13" s="26"/>
      <c r="AN13" s="99"/>
      <c r="AO13" s="100"/>
      <c r="AP13" s="99"/>
      <c r="AQ13" s="26"/>
      <c r="AR13" s="27"/>
      <c r="AS13" s="98"/>
      <c r="AT13" s="99"/>
      <c r="AU13" s="1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97"/>
      <c r="BH13" s="97"/>
      <c r="CA13" s="84" t="str">
        <f t="shared" ref="CA13:CA20" si="2">IF(B13&lt;&gt;(AQ13+ AR13 + AS13 + AT13),"* Total Ingresos debe ser igual que Tipo de Estrategia más Otros. ","")</f>
        <v/>
      </c>
      <c r="CG13" s="88" t="str">
        <f t="shared" ref="CG13:CG20" si="3">IF(B13&lt;&gt;(AQ13+ AR13 + AS13 + AT13),1,"")</f>
        <v/>
      </c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</row>
    <row r="14" spans="1:98" ht="14.45" customHeight="1" x14ac:dyDescent="0.2">
      <c r="A14" s="101" t="s">
        <v>36</v>
      </c>
      <c r="B14" s="102">
        <f t="shared" si="0"/>
        <v>0</v>
      </c>
      <c r="C14" s="103">
        <f t="shared" si="1"/>
        <v>0</v>
      </c>
      <c r="D14" s="104">
        <f t="shared" si="1"/>
        <v>0</v>
      </c>
      <c r="E14" s="6"/>
      <c r="F14" s="10"/>
      <c r="G14" s="6"/>
      <c r="H14" s="8"/>
      <c r="I14" s="6"/>
      <c r="J14" s="8"/>
      <c r="K14" s="6"/>
      <c r="L14" s="8"/>
      <c r="M14" s="6"/>
      <c r="N14" s="8"/>
      <c r="O14" s="6"/>
      <c r="P14" s="8"/>
      <c r="Q14" s="6"/>
      <c r="R14" s="8"/>
      <c r="S14" s="6"/>
      <c r="T14" s="8"/>
      <c r="U14" s="6"/>
      <c r="V14" s="8"/>
      <c r="W14" s="6"/>
      <c r="X14" s="8"/>
      <c r="Y14" s="6"/>
      <c r="Z14" s="8"/>
      <c r="AA14" s="6"/>
      <c r="AB14" s="8"/>
      <c r="AC14" s="6"/>
      <c r="AD14" s="8"/>
      <c r="AE14" s="6"/>
      <c r="AF14" s="8"/>
      <c r="AG14" s="6"/>
      <c r="AH14" s="8"/>
      <c r="AI14" s="6"/>
      <c r="AJ14" s="8"/>
      <c r="AK14" s="6"/>
      <c r="AL14" s="8"/>
      <c r="AM14" s="6"/>
      <c r="AN14" s="8"/>
      <c r="AO14" s="105"/>
      <c r="AP14" s="8"/>
      <c r="AQ14" s="6"/>
      <c r="AR14" s="9"/>
      <c r="AS14" s="10"/>
      <c r="AT14" s="8"/>
      <c r="AU14" s="1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97"/>
      <c r="BH14" s="97"/>
      <c r="CA14" s="84" t="str">
        <f t="shared" si="2"/>
        <v/>
      </c>
      <c r="CG14" s="88" t="str">
        <f t="shared" si="3"/>
        <v/>
      </c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</row>
    <row r="15" spans="1:98" ht="24.6" customHeight="1" x14ac:dyDescent="0.2">
      <c r="A15" s="106" t="s">
        <v>37</v>
      </c>
      <c r="B15" s="107">
        <f t="shared" si="0"/>
        <v>0</v>
      </c>
      <c r="C15" s="108">
        <f t="shared" si="1"/>
        <v>0</v>
      </c>
      <c r="D15" s="109">
        <f t="shared" si="1"/>
        <v>0</v>
      </c>
      <c r="E15" s="16"/>
      <c r="F15" s="15"/>
      <c r="G15" s="16"/>
      <c r="H15" s="110"/>
      <c r="I15" s="16"/>
      <c r="J15" s="110"/>
      <c r="K15" s="16"/>
      <c r="L15" s="110"/>
      <c r="M15" s="16"/>
      <c r="N15" s="110"/>
      <c r="O15" s="16"/>
      <c r="P15" s="110"/>
      <c r="Q15" s="11"/>
      <c r="R15" s="12"/>
      <c r="S15" s="11"/>
      <c r="T15" s="12"/>
      <c r="U15" s="11"/>
      <c r="V15" s="12"/>
      <c r="W15" s="11"/>
      <c r="X15" s="12"/>
      <c r="Y15" s="11"/>
      <c r="Z15" s="12"/>
      <c r="AA15" s="11"/>
      <c r="AB15" s="12"/>
      <c r="AC15" s="11"/>
      <c r="AD15" s="12"/>
      <c r="AE15" s="11"/>
      <c r="AF15" s="12"/>
      <c r="AG15" s="11"/>
      <c r="AH15" s="12"/>
      <c r="AI15" s="11"/>
      <c r="AJ15" s="12"/>
      <c r="AK15" s="11"/>
      <c r="AL15" s="12"/>
      <c r="AM15" s="11"/>
      <c r="AN15" s="12"/>
      <c r="AO15" s="111"/>
      <c r="AP15" s="12"/>
      <c r="AQ15" s="11"/>
      <c r="AR15" s="14"/>
      <c r="AS15" s="17"/>
      <c r="AT15" s="12"/>
      <c r="AU15" s="1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97"/>
      <c r="BH15" s="97"/>
      <c r="CA15" s="84" t="str">
        <f t="shared" si="2"/>
        <v/>
      </c>
      <c r="CG15" s="88" t="str">
        <f t="shared" si="3"/>
        <v/>
      </c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</row>
    <row r="16" spans="1:98" ht="14.45" customHeight="1" x14ac:dyDescent="0.2">
      <c r="A16" s="112" t="s">
        <v>38</v>
      </c>
      <c r="B16" s="113">
        <f t="shared" si="0"/>
        <v>0</v>
      </c>
      <c r="C16" s="114">
        <f t="shared" si="1"/>
        <v>0</v>
      </c>
      <c r="D16" s="115">
        <f t="shared" si="1"/>
        <v>0</v>
      </c>
      <c r="E16" s="11"/>
      <c r="F16" s="17"/>
      <c r="G16" s="11"/>
      <c r="H16" s="12"/>
      <c r="I16" s="11"/>
      <c r="J16" s="12"/>
      <c r="K16" s="11"/>
      <c r="L16" s="12"/>
      <c r="M16" s="11"/>
      <c r="N16" s="12"/>
      <c r="O16" s="11"/>
      <c r="P16" s="12"/>
      <c r="Q16" s="11"/>
      <c r="R16" s="12"/>
      <c r="S16" s="11"/>
      <c r="T16" s="12"/>
      <c r="U16" s="11"/>
      <c r="V16" s="12"/>
      <c r="W16" s="11"/>
      <c r="X16" s="12"/>
      <c r="Y16" s="11"/>
      <c r="Z16" s="12"/>
      <c r="AA16" s="11"/>
      <c r="AB16" s="12"/>
      <c r="AC16" s="11"/>
      <c r="AD16" s="12"/>
      <c r="AE16" s="11"/>
      <c r="AF16" s="12"/>
      <c r="AG16" s="11"/>
      <c r="AH16" s="12"/>
      <c r="AI16" s="11"/>
      <c r="AJ16" s="12"/>
      <c r="AK16" s="11"/>
      <c r="AL16" s="12"/>
      <c r="AM16" s="11"/>
      <c r="AN16" s="12"/>
      <c r="AO16" s="111"/>
      <c r="AP16" s="12"/>
      <c r="AQ16" s="11"/>
      <c r="AR16" s="14"/>
      <c r="AS16" s="17"/>
      <c r="AT16" s="12"/>
      <c r="AU16" s="1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97"/>
      <c r="BH16" s="97"/>
      <c r="CA16" s="84" t="str">
        <f t="shared" si="2"/>
        <v/>
      </c>
      <c r="CG16" s="88" t="str">
        <f t="shared" si="3"/>
        <v/>
      </c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</row>
    <row r="17" spans="1:98" ht="14.45" customHeight="1" x14ac:dyDescent="0.2">
      <c r="A17" s="112" t="s">
        <v>39</v>
      </c>
      <c r="B17" s="116">
        <f t="shared" si="0"/>
        <v>0</v>
      </c>
      <c r="C17" s="114">
        <f t="shared" si="1"/>
        <v>0</v>
      </c>
      <c r="D17" s="115">
        <f t="shared" si="1"/>
        <v>0</v>
      </c>
      <c r="E17" s="34"/>
      <c r="F17" s="58"/>
      <c r="G17" s="34"/>
      <c r="H17" s="35"/>
      <c r="I17" s="34"/>
      <c r="J17" s="35"/>
      <c r="K17" s="34"/>
      <c r="L17" s="35"/>
      <c r="M17" s="34"/>
      <c r="N17" s="35"/>
      <c r="O17" s="34"/>
      <c r="P17" s="35"/>
      <c r="Q17" s="34"/>
      <c r="R17" s="35"/>
      <c r="S17" s="34"/>
      <c r="T17" s="35"/>
      <c r="U17" s="34"/>
      <c r="V17" s="35"/>
      <c r="W17" s="34"/>
      <c r="X17" s="35"/>
      <c r="Y17" s="34"/>
      <c r="Z17" s="35"/>
      <c r="AA17" s="34"/>
      <c r="AB17" s="35"/>
      <c r="AC17" s="34"/>
      <c r="AD17" s="35"/>
      <c r="AE17" s="34"/>
      <c r="AF17" s="35"/>
      <c r="AG17" s="34"/>
      <c r="AH17" s="35"/>
      <c r="AI17" s="34"/>
      <c r="AJ17" s="35"/>
      <c r="AK17" s="34"/>
      <c r="AL17" s="35"/>
      <c r="AM17" s="34"/>
      <c r="AN17" s="35"/>
      <c r="AO17" s="117"/>
      <c r="AP17" s="35"/>
      <c r="AQ17" s="34"/>
      <c r="AR17" s="41"/>
      <c r="AS17" s="17"/>
      <c r="AT17" s="35"/>
      <c r="AU17" s="1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97"/>
      <c r="BH17" s="97"/>
      <c r="CA17" s="84" t="str">
        <f t="shared" si="2"/>
        <v/>
      </c>
      <c r="CG17" s="88" t="str">
        <f t="shared" si="3"/>
        <v/>
      </c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</row>
    <row r="18" spans="1:98" ht="14.45" customHeight="1" x14ac:dyDescent="0.2">
      <c r="A18" s="106" t="s">
        <v>40</v>
      </c>
      <c r="B18" s="118">
        <f t="shared" si="0"/>
        <v>0</v>
      </c>
      <c r="C18" s="114">
        <f t="shared" si="1"/>
        <v>0</v>
      </c>
      <c r="D18" s="109">
        <f t="shared" si="1"/>
        <v>0</v>
      </c>
      <c r="E18" s="13"/>
      <c r="F18" s="17"/>
      <c r="G18" s="11"/>
      <c r="H18" s="12"/>
      <c r="I18" s="11"/>
      <c r="J18" s="12"/>
      <c r="K18" s="11"/>
      <c r="L18" s="12"/>
      <c r="M18" s="11"/>
      <c r="N18" s="12"/>
      <c r="O18" s="11"/>
      <c r="P18" s="12"/>
      <c r="Q18" s="11"/>
      <c r="R18" s="12"/>
      <c r="S18" s="11"/>
      <c r="T18" s="12"/>
      <c r="U18" s="11"/>
      <c r="V18" s="12"/>
      <c r="W18" s="11"/>
      <c r="X18" s="12"/>
      <c r="Y18" s="11"/>
      <c r="Z18" s="12"/>
      <c r="AA18" s="11"/>
      <c r="AB18" s="12"/>
      <c r="AC18" s="11"/>
      <c r="AD18" s="12"/>
      <c r="AE18" s="11"/>
      <c r="AF18" s="12"/>
      <c r="AG18" s="11"/>
      <c r="AH18" s="12"/>
      <c r="AI18" s="11"/>
      <c r="AJ18" s="12"/>
      <c r="AK18" s="11"/>
      <c r="AL18" s="12"/>
      <c r="AM18" s="11"/>
      <c r="AN18" s="12"/>
      <c r="AO18" s="111"/>
      <c r="AP18" s="12"/>
      <c r="AQ18" s="11"/>
      <c r="AR18" s="41"/>
      <c r="AS18" s="119"/>
      <c r="AT18" s="120"/>
      <c r="AU18" s="1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97"/>
      <c r="BH18" s="97"/>
      <c r="CA18" s="84" t="str">
        <f t="shared" si="2"/>
        <v/>
      </c>
      <c r="CG18" s="88" t="str">
        <f t="shared" si="3"/>
        <v/>
      </c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</row>
    <row r="19" spans="1:98" ht="14.45" customHeight="1" x14ac:dyDescent="0.2">
      <c r="A19" s="106" t="s">
        <v>41</v>
      </c>
      <c r="B19" s="118">
        <f t="shared" si="0"/>
        <v>0</v>
      </c>
      <c r="C19" s="121">
        <f t="shared" si="1"/>
        <v>0</v>
      </c>
      <c r="D19" s="122">
        <f t="shared" si="1"/>
        <v>0</v>
      </c>
      <c r="E19" s="123"/>
      <c r="F19" s="12"/>
      <c r="G19" s="11"/>
      <c r="H19" s="12"/>
      <c r="I19" s="11"/>
      <c r="J19" s="12"/>
      <c r="K19" s="11"/>
      <c r="L19" s="12"/>
      <c r="M19" s="11"/>
      <c r="N19" s="12"/>
      <c r="O19" s="11"/>
      <c r="P19" s="12"/>
      <c r="Q19" s="11"/>
      <c r="R19" s="12"/>
      <c r="S19" s="11"/>
      <c r="T19" s="12"/>
      <c r="U19" s="11"/>
      <c r="V19" s="12"/>
      <c r="W19" s="11"/>
      <c r="X19" s="12"/>
      <c r="Y19" s="11"/>
      <c r="Z19" s="12"/>
      <c r="AA19" s="11"/>
      <c r="AB19" s="12"/>
      <c r="AC19" s="11"/>
      <c r="AD19" s="12"/>
      <c r="AE19" s="11"/>
      <c r="AF19" s="12"/>
      <c r="AG19" s="11"/>
      <c r="AH19" s="12"/>
      <c r="AI19" s="11"/>
      <c r="AJ19" s="12"/>
      <c r="AK19" s="11"/>
      <c r="AL19" s="12"/>
      <c r="AM19" s="11"/>
      <c r="AN19" s="12"/>
      <c r="AO19" s="111"/>
      <c r="AP19" s="12"/>
      <c r="AQ19" s="11"/>
      <c r="AR19" s="14"/>
      <c r="AS19" s="17"/>
      <c r="AT19" s="120"/>
      <c r="AU19" s="1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97"/>
      <c r="BH19" s="97"/>
      <c r="CA19" s="84" t="str">
        <f t="shared" si="2"/>
        <v/>
      </c>
      <c r="CG19" s="88" t="str">
        <f t="shared" si="3"/>
        <v/>
      </c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</row>
    <row r="20" spans="1:98" ht="14.45" customHeight="1" x14ac:dyDescent="0.2">
      <c r="A20" s="106" t="s">
        <v>42</v>
      </c>
      <c r="B20" s="124">
        <f t="shared" si="0"/>
        <v>0</v>
      </c>
      <c r="C20" s="125">
        <f>SUM(O20+Q20+S20+U20+W20+Y20+AA20+AC20+AE20+AG20+AI20+AK20+AM20+AO20)</f>
        <v>0</v>
      </c>
      <c r="D20" s="126">
        <f>SUM(P20+R20+T20+V20+X20+Z20+AB20+AD20+AF20+AH20+AJ20+AL20+AN20+AP20)</f>
        <v>0</v>
      </c>
      <c r="E20" s="18"/>
      <c r="F20" s="61"/>
      <c r="G20" s="127"/>
      <c r="H20" s="128"/>
      <c r="I20" s="127"/>
      <c r="J20" s="128"/>
      <c r="K20" s="127"/>
      <c r="L20" s="128"/>
      <c r="M20" s="127"/>
      <c r="N20" s="128"/>
      <c r="O20" s="38"/>
      <c r="P20" s="22"/>
      <c r="Q20" s="38"/>
      <c r="R20" s="22"/>
      <c r="S20" s="38"/>
      <c r="T20" s="22"/>
      <c r="U20" s="38"/>
      <c r="V20" s="22"/>
      <c r="W20" s="38"/>
      <c r="X20" s="22"/>
      <c r="Y20" s="38"/>
      <c r="Z20" s="22"/>
      <c r="AA20" s="38"/>
      <c r="AB20" s="22"/>
      <c r="AC20" s="38"/>
      <c r="AD20" s="22"/>
      <c r="AE20" s="38"/>
      <c r="AF20" s="22"/>
      <c r="AG20" s="38"/>
      <c r="AH20" s="22"/>
      <c r="AI20" s="38"/>
      <c r="AJ20" s="22"/>
      <c r="AK20" s="38"/>
      <c r="AL20" s="22"/>
      <c r="AM20" s="38"/>
      <c r="AN20" s="22"/>
      <c r="AO20" s="129"/>
      <c r="AP20" s="22"/>
      <c r="AQ20" s="38"/>
      <c r="AR20" s="54"/>
      <c r="AS20" s="23"/>
      <c r="AT20" s="130"/>
      <c r="AU20" s="1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97"/>
      <c r="BH20" s="97"/>
      <c r="CA20" s="84" t="str">
        <f t="shared" si="2"/>
        <v/>
      </c>
      <c r="CG20" s="88" t="str">
        <f t="shared" si="3"/>
        <v/>
      </c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</row>
    <row r="21" spans="1:98" ht="14.45" customHeight="1" x14ac:dyDescent="0.2">
      <c r="A21" s="62" t="s">
        <v>43</v>
      </c>
      <c r="B21" s="124">
        <f t="shared" si="0"/>
        <v>0</v>
      </c>
      <c r="C21" s="131">
        <f>SUM(C22+C23+C24+C25)</f>
        <v>0</v>
      </c>
      <c r="D21" s="65">
        <f>SUM(D22+D23+D24+D25)</f>
        <v>0</v>
      </c>
      <c r="E21" s="63">
        <f>SUM(E22:E25)</f>
        <v>0</v>
      </c>
      <c r="F21" s="65">
        <f t="shared" ref="F21:AT21" si="4">SUM(F22:F25)</f>
        <v>0</v>
      </c>
      <c r="G21" s="63">
        <f t="shared" si="4"/>
        <v>0</v>
      </c>
      <c r="H21" s="69">
        <f t="shared" si="4"/>
        <v>0</v>
      </c>
      <c r="I21" s="63">
        <f t="shared" si="4"/>
        <v>0</v>
      </c>
      <c r="J21" s="69">
        <f t="shared" si="4"/>
        <v>0</v>
      </c>
      <c r="K21" s="63">
        <f t="shared" si="4"/>
        <v>0</v>
      </c>
      <c r="L21" s="69">
        <f t="shared" si="4"/>
        <v>0</v>
      </c>
      <c r="M21" s="63">
        <f t="shared" si="4"/>
        <v>0</v>
      </c>
      <c r="N21" s="69">
        <f t="shared" si="4"/>
        <v>0</v>
      </c>
      <c r="O21" s="63">
        <f t="shared" si="4"/>
        <v>0</v>
      </c>
      <c r="P21" s="69">
        <f t="shared" si="4"/>
        <v>0</v>
      </c>
      <c r="Q21" s="63">
        <f t="shared" si="4"/>
        <v>0</v>
      </c>
      <c r="R21" s="69">
        <f t="shared" si="4"/>
        <v>0</v>
      </c>
      <c r="S21" s="63">
        <f t="shared" si="4"/>
        <v>0</v>
      </c>
      <c r="T21" s="69">
        <f t="shared" si="4"/>
        <v>0</v>
      </c>
      <c r="U21" s="63">
        <f t="shared" si="4"/>
        <v>0</v>
      </c>
      <c r="V21" s="69">
        <f t="shared" si="4"/>
        <v>0</v>
      </c>
      <c r="W21" s="63">
        <f t="shared" si="4"/>
        <v>0</v>
      </c>
      <c r="X21" s="69">
        <f t="shared" si="4"/>
        <v>0</v>
      </c>
      <c r="Y21" s="63">
        <f t="shared" si="4"/>
        <v>0</v>
      </c>
      <c r="Z21" s="69">
        <f t="shared" si="4"/>
        <v>0</v>
      </c>
      <c r="AA21" s="63">
        <f>SUM(AA22:AA25)</f>
        <v>0</v>
      </c>
      <c r="AB21" s="69">
        <f t="shared" si="4"/>
        <v>0</v>
      </c>
      <c r="AC21" s="63">
        <f t="shared" si="4"/>
        <v>0</v>
      </c>
      <c r="AD21" s="69">
        <f t="shared" si="4"/>
        <v>0</v>
      </c>
      <c r="AE21" s="63">
        <f t="shared" si="4"/>
        <v>0</v>
      </c>
      <c r="AF21" s="69">
        <f t="shared" si="4"/>
        <v>0</v>
      </c>
      <c r="AG21" s="63">
        <f t="shared" si="4"/>
        <v>0</v>
      </c>
      <c r="AH21" s="69">
        <f t="shared" si="4"/>
        <v>0</v>
      </c>
      <c r="AI21" s="63">
        <f t="shared" si="4"/>
        <v>0</v>
      </c>
      <c r="AJ21" s="69">
        <f t="shared" si="4"/>
        <v>0</v>
      </c>
      <c r="AK21" s="63">
        <f t="shared" si="4"/>
        <v>0</v>
      </c>
      <c r="AL21" s="69">
        <f t="shared" si="4"/>
        <v>0</v>
      </c>
      <c r="AM21" s="63">
        <f t="shared" si="4"/>
        <v>0</v>
      </c>
      <c r="AN21" s="69">
        <f t="shared" si="4"/>
        <v>0</v>
      </c>
      <c r="AO21" s="68">
        <f t="shared" si="4"/>
        <v>0</v>
      </c>
      <c r="AP21" s="69">
        <f t="shared" si="4"/>
        <v>0</v>
      </c>
      <c r="AQ21" s="63">
        <f t="shared" si="4"/>
        <v>0</v>
      </c>
      <c r="AR21" s="64">
        <f t="shared" si="4"/>
        <v>0</v>
      </c>
      <c r="AS21" s="65">
        <f t="shared" si="4"/>
        <v>0</v>
      </c>
      <c r="AT21" s="69">
        <f t="shared" si="4"/>
        <v>0</v>
      </c>
      <c r="AU21" s="96"/>
      <c r="AV21" s="96"/>
      <c r="AW21" s="96"/>
      <c r="AX21" s="96"/>
      <c r="AY21" s="96"/>
      <c r="AZ21" s="96"/>
      <c r="BA21" s="97"/>
      <c r="BB21" s="97"/>
      <c r="BC21" s="97"/>
      <c r="BD21" s="97"/>
      <c r="BE21" s="97"/>
      <c r="BF21" s="97"/>
      <c r="BG21" s="97"/>
      <c r="BH21" s="97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</row>
    <row r="22" spans="1:98" ht="14.45" customHeight="1" x14ac:dyDescent="0.2">
      <c r="A22" s="132" t="s">
        <v>44</v>
      </c>
      <c r="B22" s="118">
        <f t="shared" si="0"/>
        <v>0</v>
      </c>
      <c r="C22" s="114">
        <f t="shared" ref="C22:D27" si="5">SUM(E22+G22+I22+K22+M22+O22+Q22+S22+U22+W22+Y22+AA22+AC22+AE22+AG22+AI22+AK22+AM22+AO22)</f>
        <v>0</v>
      </c>
      <c r="D22" s="133">
        <f t="shared" si="5"/>
        <v>0</v>
      </c>
      <c r="E22" s="34"/>
      <c r="F22" s="58"/>
      <c r="G22" s="34"/>
      <c r="H22" s="35"/>
      <c r="I22" s="34"/>
      <c r="J22" s="35"/>
      <c r="K22" s="34"/>
      <c r="L22" s="35"/>
      <c r="M22" s="34"/>
      <c r="N22" s="35"/>
      <c r="O22" s="34"/>
      <c r="P22" s="35"/>
      <c r="Q22" s="34"/>
      <c r="R22" s="35"/>
      <c r="S22" s="34"/>
      <c r="T22" s="35"/>
      <c r="U22" s="34"/>
      <c r="V22" s="35"/>
      <c r="W22" s="34"/>
      <c r="X22" s="35"/>
      <c r="Y22" s="34"/>
      <c r="Z22" s="35"/>
      <c r="AA22" s="34"/>
      <c r="AB22" s="35"/>
      <c r="AC22" s="34"/>
      <c r="AD22" s="35"/>
      <c r="AE22" s="34"/>
      <c r="AF22" s="35"/>
      <c r="AG22" s="34"/>
      <c r="AH22" s="35"/>
      <c r="AI22" s="34"/>
      <c r="AJ22" s="35"/>
      <c r="AK22" s="34"/>
      <c r="AL22" s="35"/>
      <c r="AM22" s="34"/>
      <c r="AN22" s="35"/>
      <c r="AO22" s="117"/>
      <c r="AP22" s="35"/>
      <c r="AQ22" s="34"/>
      <c r="AR22" s="41"/>
      <c r="AS22" s="58"/>
      <c r="AT22" s="134"/>
      <c r="AU22" s="1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97"/>
      <c r="BH22" s="97"/>
      <c r="CA22" s="84" t="str">
        <f t="shared" ref="CA22:CA27" si="6">IF(B22&lt;&gt;(AQ22+ AR22 + AS22 + AT22),"* Total Egresos debe ser igual que Tipo de Estrategia más Otros. ","")</f>
        <v/>
      </c>
      <c r="CG22" s="88" t="str">
        <f t="shared" ref="CG22:CG27" si="7">IF(B22&lt;&gt;(AQ22+ AR22 + AS22 + AT22),1,"")</f>
        <v/>
      </c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</row>
    <row r="23" spans="1:98" ht="14.45" customHeight="1" x14ac:dyDescent="0.2">
      <c r="A23" s="106" t="s">
        <v>45</v>
      </c>
      <c r="B23" s="113">
        <f t="shared" si="0"/>
        <v>0</v>
      </c>
      <c r="C23" s="121">
        <f t="shared" si="5"/>
        <v>0</v>
      </c>
      <c r="D23" s="109">
        <f t="shared" si="5"/>
        <v>0</v>
      </c>
      <c r="E23" s="11"/>
      <c r="F23" s="17"/>
      <c r="G23" s="11"/>
      <c r="H23" s="12"/>
      <c r="I23" s="11"/>
      <c r="J23" s="12"/>
      <c r="K23" s="11"/>
      <c r="L23" s="12"/>
      <c r="M23" s="11"/>
      <c r="N23" s="12"/>
      <c r="O23" s="11"/>
      <c r="P23" s="12"/>
      <c r="Q23" s="11"/>
      <c r="R23" s="12"/>
      <c r="S23" s="11"/>
      <c r="T23" s="12"/>
      <c r="U23" s="11"/>
      <c r="V23" s="12"/>
      <c r="W23" s="11"/>
      <c r="X23" s="12"/>
      <c r="Y23" s="11"/>
      <c r="Z23" s="12"/>
      <c r="AA23" s="11"/>
      <c r="AB23" s="12"/>
      <c r="AC23" s="11"/>
      <c r="AD23" s="12"/>
      <c r="AE23" s="11"/>
      <c r="AF23" s="12"/>
      <c r="AG23" s="11"/>
      <c r="AH23" s="12"/>
      <c r="AI23" s="11"/>
      <c r="AJ23" s="12"/>
      <c r="AK23" s="11"/>
      <c r="AL23" s="12"/>
      <c r="AM23" s="11"/>
      <c r="AN23" s="12"/>
      <c r="AO23" s="111"/>
      <c r="AP23" s="12"/>
      <c r="AQ23" s="11"/>
      <c r="AR23" s="14"/>
      <c r="AS23" s="17"/>
      <c r="AT23" s="135"/>
      <c r="AU23" s="1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97"/>
      <c r="BH23" s="97"/>
      <c r="CA23" s="84" t="str">
        <f t="shared" si="6"/>
        <v/>
      </c>
      <c r="CG23" s="88" t="str">
        <f t="shared" si="7"/>
        <v/>
      </c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</row>
    <row r="24" spans="1:98" ht="14.45" customHeight="1" x14ac:dyDescent="0.2">
      <c r="A24" s="136" t="s">
        <v>46</v>
      </c>
      <c r="B24" s="116">
        <f t="shared" si="0"/>
        <v>0</v>
      </c>
      <c r="C24" s="137">
        <f t="shared" si="5"/>
        <v>0</v>
      </c>
      <c r="D24" s="122">
        <f t="shared" si="5"/>
        <v>0</v>
      </c>
      <c r="E24" s="123"/>
      <c r="F24" s="119"/>
      <c r="G24" s="123"/>
      <c r="H24" s="138"/>
      <c r="I24" s="123"/>
      <c r="J24" s="138"/>
      <c r="K24" s="123"/>
      <c r="L24" s="138"/>
      <c r="M24" s="123"/>
      <c r="N24" s="138"/>
      <c r="O24" s="123"/>
      <c r="P24" s="138"/>
      <c r="Q24" s="123"/>
      <c r="R24" s="138"/>
      <c r="S24" s="123"/>
      <c r="T24" s="138"/>
      <c r="U24" s="123"/>
      <c r="V24" s="138"/>
      <c r="W24" s="123"/>
      <c r="X24" s="138"/>
      <c r="Y24" s="123"/>
      <c r="Z24" s="138"/>
      <c r="AA24" s="123"/>
      <c r="AB24" s="138"/>
      <c r="AC24" s="123"/>
      <c r="AD24" s="138"/>
      <c r="AE24" s="123"/>
      <c r="AF24" s="138"/>
      <c r="AG24" s="123"/>
      <c r="AH24" s="138"/>
      <c r="AI24" s="123"/>
      <c r="AJ24" s="138"/>
      <c r="AK24" s="123"/>
      <c r="AL24" s="138"/>
      <c r="AM24" s="123"/>
      <c r="AN24" s="138"/>
      <c r="AO24" s="139"/>
      <c r="AP24" s="138"/>
      <c r="AQ24" s="123"/>
      <c r="AR24" s="140"/>
      <c r="AS24" s="119"/>
      <c r="AT24" s="141"/>
      <c r="AU24" s="1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97"/>
      <c r="BH24" s="97"/>
      <c r="CA24" s="84" t="str">
        <f t="shared" si="6"/>
        <v/>
      </c>
      <c r="CG24" s="88" t="str">
        <f t="shared" si="7"/>
        <v/>
      </c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</row>
    <row r="25" spans="1:98" ht="14.45" customHeight="1" x14ac:dyDescent="0.2">
      <c r="A25" s="142" t="s">
        <v>47</v>
      </c>
      <c r="B25" s="113">
        <f t="shared" si="0"/>
        <v>0</v>
      </c>
      <c r="C25" s="121">
        <f t="shared" si="5"/>
        <v>0</v>
      </c>
      <c r="D25" s="109">
        <f t="shared" si="5"/>
        <v>0</v>
      </c>
      <c r="E25" s="11"/>
      <c r="F25" s="17"/>
      <c r="G25" s="11"/>
      <c r="H25" s="12"/>
      <c r="I25" s="11"/>
      <c r="J25" s="12"/>
      <c r="K25" s="11"/>
      <c r="L25" s="12"/>
      <c r="M25" s="11"/>
      <c r="N25" s="12"/>
      <c r="O25" s="11"/>
      <c r="P25" s="12"/>
      <c r="Q25" s="11"/>
      <c r="R25" s="12"/>
      <c r="S25" s="11"/>
      <c r="T25" s="12"/>
      <c r="U25" s="11"/>
      <c r="V25" s="12"/>
      <c r="W25" s="11"/>
      <c r="X25" s="12"/>
      <c r="Y25" s="11"/>
      <c r="Z25" s="12"/>
      <c r="AA25" s="11"/>
      <c r="AB25" s="12"/>
      <c r="AC25" s="11"/>
      <c r="AD25" s="12"/>
      <c r="AE25" s="11"/>
      <c r="AF25" s="12"/>
      <c r="AG25" s="11"/>
      <c r="AH25" s="12"/>
      <c r="AI25" s="11"/>
      <c r="AJ25" s="12"/>
      <c r="AK25" s="11"/>
      <c r="AL25" s="12"/>
      <c r="AM25" s="11"/>
      <c r="AN25" s="12"/>
      <c r="AO25" s="111"/>
      <c r="AP25" s="12"/>
      <c r="AQ25" s="11"/>
      <c r="AR25" s="14"/>
      <c r="AS25" s="17"/>
      <c r="AT25" s="135"/>
      <c r="AU25" s="1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97"/>
      <c r="BH25" s="97"/>
      <c r="CA25" s="84" t="str">
        <f t="shared" si="6"/>
        <v/>
      </c>
      <c r="CG25" s="88" t="str">
        <f t="shared" si="7"/>
        <v/>
      </c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</row>
    <row r="26" spans="1:98" ht="14.45" customHeight="1" x14ac:dyDescent="0.2">
      <c r="A26" s="143" t="s">
        <v>48</v>
      </c>
      <c r="B26" s="113">
        <f t="shared" si="0"/>
        <v>0</v>
      </c>
      <c r="C26" s="121">
        <f t="shared" si="5"/>
        <v>0</v>
      </c>
      <c r="D26" s="109">
        <f t="shared" si="5"/>
        <v>0</v>
      </c>
      <c r="E26" s="11"/>
      <c r="F26" s="17"/>
      <c r="G26" s="11"/>
      <c r="H26" s="12"/>
      <c r="I26" s="11"/>
      <c r="J26" s="12"/>
      <c r="K26" s="11"/>
      <c r="L26" s="12"/>
      <c r="M26" s="11"/>
      <c r="N26" s="12"/>
      <c r="O26" s="11"/>
      <c r="P26" s="12"/>
      <c r="Q26" s="11"/>
      <c r="R26" s="12"/>
      <c r="S26" s="11"/>
      <c r="T26" s="12"/>
      <c r="U26" s="11"/>
      <c r="V26" s="12"/>
      <c r="W26" s="11"/>
      <c r="X26" s="12"/>
      <c r="Y26" s="11"/>
      <c r="Z26" s="12"/>
      <c r="AA26" s="11"/>
      <c r="AB26" s="12"/>
      <c r="AC26" s="11"/>
      <c r="AD26" s="12"/>
      <c r="AE26" s="11"/>
      <c r="AF26" s="12"/>
      <c r="AG26" s="11"/>
      <c r="AH26" s="12"/>
      <c r="AI26" s="11"/>
      <c r="AJ26" s="12"/>
      <c r="AK26" s="11"/>
      <c r="AL26" s="12"/>
      <c r="AM26" s="11"/>
      <c r="AN26" s="12"/>
      <c r="AO26" s="111"/>
      <c r="AP26" s="12"/>
      <c r="AQ26" s="11"/>
      <c r="AR26" s="14"/>
      <c r="AS26" s="17"/>
      <c r="AT26" s="135"/>
      <c r="AU26" s="1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97"/>
      <c r="BH26" s="97"/>
      <c r="CA26" s="84" t="str">
        <f t="shared" si="6"/>
        <v/>
      </c>
      <c r="CG26" s="88" t="str">
        <f t="shared" si="7"/>
        <v/>
      </c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</row>
    <row r="27" spans="1:98" ht="14.45" customHeight="1" x14ac:dyDescent="0.2">
      <c r="A27" s="144" t="s">
        <v>49</v>
      </c>
      <c r="B27" s="124">
        <f t="shared" si="0"/>
        <v>0</v>
      </c>
      <c r="C27" s="131">
        <f t="shared" si="5"/>
        <v>0</v>
      </c>
      <c r="D27" s="145">
        <f t="shared" si="5"/>
        <v>0</v>
      </c>
      <c r="E27" s="38"/>
      <c r="F27" s="39"/>
      <c r="G27" s="38"/>
      <c r="H27" s="22"/>
      <c r="I27" s="38"/>
      <c r="J27" s="22"/>
      <c r="K27" s="38"/>
      <c r="L27" s="22"/>
      <c r="M27" s="38"/>
      <c r="N27" s="22"/>
      <c r="O27" s="38"/>
      <c r="P27" s="22"/>
      <c r="Q27" s="38"/>
      <c r="R27" s="22"/>
      <c r="S27" s="38"/>
      <c r="T27" s="22"/>
      <c r="U27" s="38"/>
      <c r="V27" s="22"/>
      <c r="W27" s="38"/>
      <c r="X27" s="22"/>
      <c r="Y27" s="38"/>
      <c r="Z27" s="22"/>
      <c r="AA27" s="38"/>
      <c r="AB27" s="22"/>
      <c r="AC27" s="38"/>
      <c r="AD27" s="22"/>
      <c r="AE27" s="38"/>
      <c r="AF27" s="22"/>
      <c r="AG27" s="38"/>
      <c r="AH27" s="22"/>
      <c r="AI27" s="38"/>
      <c r="AJ27" s="22"/>
      <c r="AK27" s="38"/>
      <c r="AL27" s="22"/>
      <c r="AM27" s="38"/>
      <c r="AN27" s="22"/>
      <c r="AO27" s="129"/>
      <c r="AP27" s="22"/>
      <c r="AQ27" s="38"/>
      <c r="AR27" s="54"/>
      <c r="AS27" s="39"/>
      <c r="AT27" s="22"/>
      <c r="AU27" s="1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97"/>
      <c r="BH27" s="97"/>
      <c r="CA27" s="84" t="str">
        <f t="shared" si="6"/>
        <v/>
      </c>
      <c r="CG27" s="88" t="str">
        <f t="shared" si="7"/>
        <v/>
      </c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</row>
    <row r="28" spans="1:98" ht="31.9" customHeight="1" x14ac:dyDescent="0.2">
      <c r="A28" s="146" t="s">
        <v>50</v>
      </c>
      <c r="B28" s="147"/>
      <c r="C28" s="148"/>
      <c r="D28" s="147"/>
      <c r="E28" s="147"/>
      <c r="F28" s="148"/>
      <c r="G28" s="148"/>
      <c r="H28" s="148"/>
      <c r="I28" s="148"/>
      <c r="J28" s="96"/>
      <c r="K28" s="96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</row>
    <row r="29" spans="1:98" ht="28.9" customHeight="1" x14ac:dyDescent="0.2">
      <c r="A29" s="447" t="s">
        <v>51</v>
      </c>
      <c r="B29" s="483" t="s">
        <v>52</v>
      </c>
      <c r="C29" s="484"/>
      <c r="D29" s="445" t="s">
        <v>1</v>
      </c>
      <c r="E29" s="151" t="s">
        <v>31</v>
      </c>
      <c r="F29" s="152" t="s">
        <v>53</v>
      </c>
      <c r="G29" s="152" t="s">
        <v>33</v>
      </c>
      <c r="H29" s="48" t="s">
        <v>20</v>
      </c>
      <c r="I29" s="443" t="s">
        <v>54</v>
      </c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</row>
    <row r="30" spans="1:98" ht="15.6" customHeight="1" x14ac:dyDescent="0.2">
      <c r="A30" s="505" t="s">
        <v>55</v>
      </c>
      <c r="B30" s="506"/>
      <c r="C30" s="507"/>
      <c r="D30" s="153">
        <f t="shared" ref="D30:D50" si="8">SUM(E30:H30)</f>
        <v>0</v>
      </c>
      <c r="E30" s="154"/>
      <c r="F30" s="155"/>
      <c r="G30" s="155"/>
      <c r="H30" s="156"/>
      <c r="I30" s="157"/>
      <c r="J30" s="1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</row>
    <row r="31" spans="1:98" ht="15.6" customHeight="1" x14ac:dyDescent="0.2">
      <c r="A31" s="487" t="s">
        <v>56</v>
      </c>
      <c r="B31" s="485" t="s">
        <v>57</v>
      </c>
      <c r="C31" s="486"/>
      <c r="D31" s="158">
        <f t="shared" si="8"/>
        <v>0</v>
      </c>
      <c r="E31" s="159"/>
      <c r="F31" s="160"/>
      <c r="G31" s="160"/>
      <c r="H31" s="161"/>
      <c r="I31" s="162"/>
      <c r="J31" s="24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CA31" s="84" t="str">
        <f>IF(D30&lt;&gt;B13,"* EL NÚMERO DE INGRESOS NO DEBE SER DISTINTO AL TOTAL DE INGRESOS DE LA SECCION A.1. ","")</f>
        <v/>
      </c>
      <c r="CG31" s="88" t="str">
        <f>IF(D30&lt;&gt;B13,1,"")</f>
        <v/>
      </c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</row>
    <row r="32" spans="1:98" ht="15.6" customHeight="1" x14ac:dyDescent="0.2">
      <c r="A32" s="488"/>
      <c r="B32" s="489" t="s">
        <v>58</v>
      </c>
      <c r="C32" s="490"/>
      <c r="D32" s="163">
        <f t="shared" si="8"/>
        <v>0</v>
      </c>
      <c r="E32" s="159"/>
      <c r="F32" s="160"/>
      <c r="G32" s="160"/>
      <c r="H32" s="161"/>
      <c r="I32" s="162"/>
      <c r="J32" s="24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</row>
    <row r="33" spans="1:98" ht="15.6" customHeight="1" x14ac:dyDescent="0.2">
      <c r="A33" s="488"/>
      <c r="B33" s="499" t="s">
        <v>59</v>
      </c>
      <c r="C33" s="500"/>
      <c r="D33" s="163">
        <f t="shared" si="8"/>
        <v>0</v>
      </c>
      <c r="E33" s="159"/>
      <c r="F33" s="160"/>
      <c r="G33" s="160"/>
      <c r="H33" s="161"/>
      <c r="I33" s="162"/>
      <c r="J33" s="24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</row>
    <row r="34" spans="1:98" ht="15.6" customHeight="1" x14ac:dyDescent="0.2">
      <c r="A34" s="488"/>
      <c r="B34" s="489" t="s">
        <v>60</v>
      </c>
      <c r="C34" s="490"/>
      <c r="D34" s="163">
        <f t="shared" si="8"/>
        <v>0</v>
      </c>
      <c r="E34" s="159"/>
      <c r="F34" s="160"/>
      <c r="G34" s="160"/>
      <c r="H34" s="161"/>
      <c r="I34" s="162"/>
      <c r="J34" s="24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</row>
    <row r="35" spans="1:98" ht="15.6" customHeight="1" x14ac:dyDescent="0.2">
      <c r="A35" s="488"/>
      <c r="B35" s="489" t="s">
        <v>61</v>
      </c>
      <c r="C35" s="490"/>
      <c r="D35" s="163">
        <f t="shared" si="8"/>
        <v>0</v>
      </c>
      <c r="E35" s="159"/>
      <c r="F35" s="160"/>
      <c r="G35" s="160"/>
      <c r="H35" s="161"/>
      <c r="I35" s="162"/>
      <c r="J35" s="24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</row>
    <row r="36" spans="1:98" ht="15.6" customHeight="1" x14ac:dyDescent="0.2">
      <c r="A36" s="488"/>
      <c r="B36" s="489" t="s">
        <v>62</v>
      </c>
      <c r="C36" s="490"/>
      <c r="D36" s="163">
        <f t="shared" si="8"/>
        <v>0</v>
      </c>
      <c r="E36" s="159"/>
      <c r="F36" s="160"/>
      <c r="G36" s="160"/>
      <c r="H36" s="161"/>
      <c r="I36" s="162"/>
      <c r="J36" s="2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</row>
    <row r="37" spans="1:98" ht="15.6" customHeight="1" x14ac:dyDescent="0.2">
      <c r="A37" s="488"/>
      <c r="B37" s="489" t="s">
        <v>63</v>
      </c>
      <c r="C37" s="490"/>
      <c r="D37" s="163">
        <f t="shared" si="8"/>
        <v>0</v>
      </c>
      <c r="E37" s="159"/>
      <c r="F37" s="160"/>
      <c r="G37" s="160"/>
      <c r="H37" s="161"/>
      <c r="I37" s="162"/>
      <c r="J37" s="2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</row>
    <row r="38" spans="1:98" ht="15.6" customHeight="1" x14ac:dyDescent="0.2">
      <c r="A38" s="488"/>
      <c r="B38" s="489" t="s">
        <v>64</v>
      </c>
      <c r="C38" s="490"/>
      <c r="D38" s="163">
        <f t="shared" si="8"/>
        <v>0</v>
      </c>
      <c r="E38" s="159"/>
      <c r="F38" s="160"/>
      <c r="G38" s="160"/>
      <c r="H38" s="161"/>
      <c r="I38" s="162"/>
      <c r="J38" s="2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</row>
    <row r="39" spans="1:98" ht="26.45" customHeight="1" x14ac:dyDescent="0.2">
      <c r="A39" s="488"/>
      <c r="B39" s="489" t="s">
        <v>65</v>
      </c>
      <c r="C39" s="490"/>
      <c r="D39" s="163">
        <f t="shared" si="8"/>
        <v>0</v>
      </c>
      <c r="E39" s="159"/>
      <c r="F39" s="160"/>
      <c r="G39" s="160"/>
      <c r="H39" s="161"/>
      <c r="I39" s="162"/>
      <c r="J39" s="2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</row>
    <row r="40" spans="1:98" ht="26.45" customHeight="1" x14ac:dyDescent="0.2">
      <c r="A40" s="488"/>
      <c r="B40" s="489" t="s">
        <v>66</v>
      </c>
      <c r="C40" s="490"/>
      <c r="D40" s="163">
        <f t="shared" si="8"/>
        <v>0</v>
      </c>
      <c r="E40" s="159"/>
      <c r="F40" s="160"/>
      <c r="G40" s="160"/>
      <c r="H40" s="161"/>
      <c r="I40" s="162"/>
      <c r="J40" s="2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</row>
    <row r="41" spans="1:98" ht="26.45" customHeight="1" x14ac:dyDescent="0.2">
      <c r="A41" s="488"/>
      <c r="B41" s="489" t="s">
        <v>67</v>
      </c>
      <c r="C41" s="490"/>
      <c r="D41" s="163">
        <f t="shared" si="8"/>
        <v>0</v>
      </c>
      <c r="E41" s="159"/>
      <c r="F41" s="160"/>
      <c r="G41" s="160"/>
      <c r="H41" s="161"/>
      <c r="I41" s="162"/>
      <c r="J41" s="2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</row>
    <row r="42" spans="1:98" ht="15.6" customHeight="1" x14ac:dyDescent="0.2">
      <c r="A42" s="488"/>
      <c r="B42" s="489" t="s">
        <v>68</v>
      </c>
      <c r="C42" s="490"/>
      <c r="D42" s="163">
        <f t="shared" si="8"/>
        <v>0</v>
      </c>
      <c r="E42" s="159"/>
      <c r="F42" s="160"/>
      <c r="G42" s="160"/>
      <c r="H42" s="161"/>
      <c r="I42" s="162"/>
      <c r="J42" s="2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</row>
    <row r="43" spans="1:98" ht="15.6" customHeight="1" x14ac:dyDescent="0.2">
      <c r="A43" s="493"/>
      <c r="B43" s="501" t="s">
        <v>4</v>
      </c>
      <c r="C43" s="502"/>
      <c r="D43" s="163">
        <f t="shared" si="8"/>
        <v>0</v>
      </c>
      <c r="E43" s="164"/>
      <c r="F43" s="165"/>
      <c r="G43" s="165"/>
      <c r="H43" s="166"/>
      <c r="I43" s="167"/>
      <c r="J43" s="2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</row>
    <row r="44" spans="1:98" ht="15.6" customHeight="1" x14ac:dyDescent="0.2">
      <c r="A44" s="487" t="s">
        <v>69</v>
      </c>
      <c r="B44" s="485" t="s">
        <v>70</v>
      </c>
      <c r="C44" s="486"/>
      <c r="D44" s="158">
        <f t="shared" si="8"/>
        <v>0</v>
      </c>
      <c r="E44" s="168"/>
      <c r="F44" s="169"/>
      <c r="G44" s="169"/>
      <c r="H44" s="170"/>
      <c r="I44" s="171"/>
      <c r="J44" s="2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</row>
    <row r="45" spans="1:98" ht="15.6" customHeight="1" x14ac:dyDescent="0.2">
      <c r="A45" s="488"/>
      <c r="B45" s="489" t="s">
        <v>71</v>
      </c>
      <c r="C45" s="490"/>
      <c r="D45" s="163">
        <f t="shared" si="8"/>
        <v>0</v>
      </c>
      <c r="E45" s="159"/>
      <c r="F45" s="160"/>
      <c r="G45" s="160"/>
      <c r="H45" s="161"/>
      <c r="I45" s="162"/>
      <c r="J45" s="2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</row>
    <row r="46" spans="1:98" ht="15.6" customHeight="1" x14ac:dyDescent="0.2">
      <c r="A46" s="488"/>
      <c r="B46" s="491" t="s">
        <v>4</v>
      </c>
      <c r="C46" s="492"/>
      <c r="D46" s="172">
        <f t="shared" si="8"/>
        <v>0</v>
      </c>
      <c r="E46" s="159"/>
      <c r="F46" s="160"/>
      <c r="G46" s="160"/>
      <c r="H46" s="161"/>
      <c r="I46" s="162"/>
      <c r="J46" s="2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</row>
    <row r="47" spans="1:98" ht="15.6" customHeight="1" x14ac:dyDescent="0.2">
      <c r="A47" s="487" t="s">
        <v>72</v>
      </c>
      <c r="B47" s="485" t="s">
        <v>70</v>
      </c>
      <c r="C47" s="486"/>
      <c r="D47" s="158">
        <f t="shared" si="8"/>
        <v>0</v>
      </c>
      <c r="E47" s="168"/>
      <c r="F47" s="169"/>
      <c r="G47" s="169"/>
      <c r="H47" s="170"/>
      <c r="I47" s="171"/>
      <c r="J47" s="2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</row>
    <row r="48" spans="1:98" ht="15.6" customHeight="1" x14ac:dyDescent="0.2">
      <c r="A48" s="488"/>
      <c r="B48" s="489" t="s">
        <v>71</v>
      </c>
      <c r="C48" s="490"/>
      <c r="D48" s="163">
        <f t="shared" si="8"/>
        <v>0</v>
      </c>
      <c r="E48" s="159"/>
      <c r="F48" s="160"/>
      <c r="G48" s="160"/>
      <c r="H48" s="161"/>
      <c r="I48" s="162"/>
      <c r="J48" s="2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</row>
    <row r="49" spans="1:98" ht="15.6" customHeight="1" x14ac:dyDescent="0.2">
      <c r="A49" s="493"/>
      <c r="B49" s="501" t="s">
        <v>4</v>
      </c>
      <c r="C49" s="502"/>
      <c r="D49" s="172">
        <f t="shared" si="8"/>
        <v>0</v>
      </c>
      <c r="E49" s="173"/>
      <c r="F49" s="174"/>
      <c r="G49" s="174"/>
      <c r="H49" s="175"/>
      <c r="I49" s="176"/>
      <c r="J49" s="2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</row>
    <row r="50" spans="1:98" ht="15.6" customHeight="1" x14ac:dyDescent="0.2">
      <c r="A50" s="448" t="s">
        <v>73</v>
      </c>
      <c r="B50" s="503" t="s">
        <v>74</v>
      </c>
      <c r="C50" s="504"/>
      <c r="D50" s="177">
        <f t="shared" si="8"/>
        <v>0</v>
      </c>
      <c r="E50" s="178"/>
      <c r="F50" s="179"/>
      <c r="G50" s="179"/>
      <c r="H50" s="180"/>
      <c r="I50" s="181"/>
      <c r="J50" s="2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</row>
    <row r="51" spans="1:98" ht="31.9" customHeight="1" x14ac:dyDescent="0.2">
      <c r="A51" s="182" t="s">
        <v>75</v>
      </c>
      <c r="B51" s="183"/>
      <c r="C51" s="183"/>
      <c r="D51" s="183"/>
      <c r="E51" s="183"/>
      <c r="F51" s="183"/>
      <c r="G51" s="183"/>
      <c r="H51" s="184"/>
      <c r="I51" s="184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</row>
    <row r="52" spans="1:98" x14ac:dyDescent="0.2">
      <c r="A52" s="487" t="s">
        <v>76</v>
      </c>
      <c r="B52" s="495" t="s">
        <v>77</v>
      </c>
      <c r="C52" s="496"/>
      <c r="D52" s="496"/>
      <c r="E52" s="514" t="s">
        <v>78</v>
      </c>
      <c r="F52" s="515"/>
      <c r="G52" s="515"/>
      <c r="H52" s="515"/>
      <c r="I52" s="515"/>
      <c r="J52" s="515"/>
      <c r="K52" s="515"/>
      <c r="L52" s="515"/>
      <c r="M52" s="515"/>
      <c r="N52" s="515"/>
      <c r="O52" s="515"/>
      <c r="P52" s="515"/>
      <c r="Q52" s="515"/>
      <c r="R52" s="515"/>
      <c r="S52" s="515"/>
      <c r="T52" s="515"/>
      <c r="U52" s="515"/>
      <c r="V52" s="515"/>
      <c r="W52" s="515"/>
      <c r="X52" s="515"/>
      <c r="Y52" s="515"/>
      <c r="Z52" s="515"/>
      <c r="AA52" s="515"/>
      <c r="AB52" s="515"/>
      <c r="AC52" s="515"/>
      <c r="AD52" s="515"/>
      <c r="AE52" s="515"/>
      <c r="AF52" s="515"/>
      <c r="AG52" s="515"/>
      <c r="AH52" s="515"/>
      <c r="AI52" s="515"/>
      <c r="AJ52" s="515"/>
      <c r="AK52" s="515"/>
      <c r="AL52" s="515"/>
      <c r="AM52" s="515"/>
      <c r="AN52" s="515"/>
      <c r="AO52" s="515"/>
      <c r="AP52" s="516"/>
      <c r="AQ52" s="471" t="s">
        <v>79</v>
      </c>
      <c r="AR52" s="480" t="s">
        <v>19</v>
      </c>
      <c r="AS52" s="481"/>
      <c r="AT52" s="482"/>
      <c r="AU52" s="476" t="s">
        <v>20</v>
      </c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7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</row>
    <row r="53" spans="1:98" x14ac:dyDescent="0.2">
      <c r="A53" s="488"/>
      <c r="B53" s="497"/>
      <c r="C53" s="498"/>
      <c r="D53" s="498"/>
      <c r="E53" s="483" t="s">
        <v>21</v>
      </c>
      <c r="F53" s="484"/>
      <c r="G53" s="483" t="s">
        <v>22</v>
      </c>
      <c r="H53" s="484"/>
      <c r="I53" s="483" t="s">
        <v>23</v>
      </c>
      <c r="J53" s="484"/>
      <c r="K53" s="483" t="s">
        <v>24</v>
      </c>
      <c r="L53" s="484"/>
      <c r="M53" s="483" t="s">
        <v>25</v>
      </c>
      <c r="N53" s="484"/>
      <c r="O53" s="483" t="s">
        <v>26</v>
      </c>
      <c r="P53" s="484"/>
      <c r="Q53" s="483" t="s">
        <v>27</v>
      </c>
      <c r="R53" s="484"/>
      <c r="S53" s="483" t="s">
        <v>28</v>
      </c>
      <c r="T53" s="484"/>
      <c r="U53" s="483" t="s">
        <v>29</v>
      </c>
      <c r="V53" s="484"/>
      <c r="W53" s="483" t="s">
        <v>5</v>
      </c>
      <c r="X53" s="484"/>
      <c r="Y53" s="483" t="s">
        <v>6</v>
      </c>
      <c r="Z53" s="484"/>
      <c r="AA53" s="483" t="s">
        <v>30</v>
      </c>
      <c r="AB53" s="518"/>
      <c r="AC53" s="483" t="s">
        <v>7</v>
      </c>
      <c r="AD53" s="484"/>
      <c r="AE53" s="483" t="s">
        <v>8</v>
      </c>
      <c r="AF53" s="484"/>
      <c r="AG53" s="483" t="s">
        <v>9</v>
      </c>
      <c r="AH53" s="484"/>
      <c r="AI53" s="483" t="s">
        <v>10</v>
      </c>
      <c r="AJ53" s="484"/>
      <c r="AK53" s="483" t="s">
        <v>11</v>
      </c>
      <c r="AL53" s="484"/>
      <c r="AM53" s="483" t="s">
        <v>12</v>
      </c>
      <c r="AN53" s="484"/>
      <c r="AO53" s="481" t="s">
        <v>13</v>
      </c>
      <c r="AP53" s="482"/>
      <c r="AQ53" s="472"/>
      <c r="AR53" s="508" t="s">
        <v>31</v>
      </c>
      <c r="AS53" s="510" t="s">
        <v>32</v>
      </c>
      <c r="AT53" s="519" t="s">
        <v>33</v>
      </c>
      <c r="AU53" s="479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7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</row>
    <row r="54" spans="1:98" ht="29.25" customHeight="1" x14ac:dyDescent="0.2">
      <c r="A54" s="494"/>
      <c r="B54" s="185" t="s">
        <v>34</v>
      </c>
      <c r="C54" s="186" t="s">
        <v>2</v>
      </c>
      <c r="D54" s="187" t="s">
        <v>3</v>
      </c>
      <c r="E54" s="440" t="s">
        <v>2</v>
      </c>
      <c r="F54" s="40" t="s">
        <v>3</v>
      </c>
      <c r="G54" s="440" t="s">
        <v>2</v>
      </c>
      <c r="H54" s="40" t="s">
        <v>3</v>
      </c>
      <c r="I54" s="440" t="s">
        <v>2</v>
      </c>
      <c r="J54" s="40" t="s">
        <v>3</v>
      </c>
      <c r="K54" s="440" t="s">
        <v>2</v>
      </c>
      <c r="L54" s="40" t="s">
        <v>3</v>
      </c>
      <c r="M54" s="70" t="s">
        <v>2</v>
      </c>
      <c r="N54" s="441" t="s">
        <v>3</v>
      </c>
      <c r="O54" s="440" t="s">
        <v>2</v>
      </c>
      <c r="P54" s="40" t="s">
        <v>3</v>
      </c>
      <c r="Q54" s="70" t="s">
        <v>2</v>
      </c>
      <c r="R54" s="441" t="s">
        <v>3</v>
      </c>
      <c r="S54" s="70" t="s">
        <v>2</v>
      </c>
      <c r="T54" s="441" t="s">
        <v>3</v>
      </c>
      <c r="U54" s="440" t="s">
        <v>2</v>
      </c>
      <c r="V54" s="441" t="s">
        <v>3</v>
      </c>
      <c r="W54" s="440" t="s">
        <v>2</v>
      </c>
      <c r="X54" s="40" t="s">
        <v>3</v>
      </c>
      <c r="Y54" s="70" t="s">
        <v>2</v>
      </c>
      <c r="Z54" s="441" t="s">
        <v>3</v>
      </c>
      <c r="AA54" s="440" t="s">
        <v>2</v>
      </c>
      <c r="AB54" s="72" t="s">
        <v>3</v>
      </c>
      <c r="AC54" s="440" t="s">
        <v>2</v>
      </c>
      <c r="AD54" s="40" t="s">
        <v>3</v>
      </c>
      <c r="AE54" s="440" t="s">
        <v>2</v>
      </c>
      <c r="AF54" s="40" t="s">
        <v>3</v>
      </c>
      <c r="AG54" s="440" t="s">
        <v>2</v>
      </c>
      <c r="AH54" s="40" t="s">
        <v>3</v>
      </c>
      <c r="AI54" s="70" t="s">
        <v>2</v>
      </c>
      <c r="AJ54" s="441" t="s">
        <v>3</v>
      </c>
      <c r="AK54" s="440" t="s">
        <v>2</v>
      </c>
      <c r="AL54" s="40" t="s">
        <v>3</v>
      </c>
      <c r="AM54" s="70" t="s">
        <v>2</v>
      </c>
      <c r="AN54" s="441" t="s">
        <v>3</v>
      </c>
      <c r="AO54" s="46" t="s">
        <v>2</v>
      </c>
      <c r="AP54" s="441" t="s">
        <v>3</v>
      </c>
      <c r="AQ54" s="473"/>
      <c r="AR54" s="509"/>
      <c r="AS54" s="511"/>
      <c r="AT54" s="520"/>
      <c r="AU54" s="517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7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</row>
    <row r="55" spans="1:98" ht="15" customHeight="1" x14ac:dyDescent="0.2">
      <c r="A55" s="143" t="s">
        <v>80</v>
      </c>
      <c r="B55" s="188">
        <f>SUM(C55+D55)</f>
        <v>0</v>
      </c>
      <c r="C55" s="189">
        <f t="shared" ref="C55:D59" si="9">SUM(E55+G55+I55+K55+M55+O55+Q55+S55+U55+W55+Y55+AA55+AC55+AE55+AG55+AI55+AK55+AM55+AO55)</f>
        <v>0</v>
      </c>
      <c r="D55" s="190">
        <f t="shared" si="9"/>
        <v>0</v>
      </c>
      <c r="E55" s="6"/>
      <c r="F55" s="10"/>
      <c r="G55" s="6"/>
      <c r="H55" s="8"/>
      <c r="I55" s="6"/>
      <c r="J55" s="8"/>
      <c r="K55" s="6"/>
      <c r="L55" s="8"/>
      <c r="M55" s="6"/>
      <c r="N55" s="8"/>
      <c r="O55" s="6"/>
      <c r="P55" s="8"/>
      <c r="Q55" s="6"/>
      <c r="R55" s="8"/>
      <c r="S55" s="6"/>
      <c r="T55" s="8"/>
      <c r="U55" s="6"/>
      <c r="V55" s="8"/>
      <c r="W55" s="6"/>
      <c r="X55" s="8"/>
      <c r="Y55" s="105"/>
      <c r="Z55" s="8"/>
      <c r="AA55" s="105"/>
      <c r="AB55" s="56"/>
      <c r="AC55" s="105"/>
      <c r="AD55" s="8"/>
      <c r="AE55" s="105"/>
      <c r="AF55" s="8"/>
      <c r="AG55" s="105"/>
      <c r="AH55" s="8"/>
      <c r="AI55" s="105"/>
      <c r="AJ55" s="8"/>
      <c r="AK55" s="105"/>
      <c r="AL55" s="8"/>
      <c r="AM55" s="105"/>
      <c r="AN55" s="8"/>
      <c r="AO55" s="191"/>
      <c r="AP55" s="56"/>
      <c r="AQ55" s="192"/>
      <c r="AR55" s="193"/>
      <c r="AS55" s="194"/>
      <c r="AT55" s="195"/>
      <c r="AU55" s="196"/>
      <c r="AV55" s="1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97"/>
      <c r="BI55" s="97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</row>
    <row r="56" spans="1:98" ht="15" customHeight="1" x14ac:dyDescent="0.2">
      <c r="A56" s="143" t="s">
        <v>81</v>
      </c>
      <c r="B56" s="197">
        <f>SUM(C56+D56)</f>
        <v>0</v>
      </c>
      <c r="C56" s="198">
        <f t="shared" si="9"/>
        <v>0</v>
      </c>
      <c r="D56" s="199">
        <f t="shared" si="9"/>
        <v>0</v>
      </c>
      <c r="E56" s="11"/>
      <c r="F56" s="17"/>
      <c r="G56" s="11"/>
      <c r="H56" s="12"/>
      <c r="I56" s="11"/>
      <c r="J56" s="12"/>
      <c r="K56" s="11"/>
      <c r="L56" s="12"/>
      <c r="M56" s="11"/>
      <c r="N56" s="12"/>
      <c r="O56" s="11"/>
      <c r="P56" s="12"/>
      <c r="Q56" s="11"/>
      <c r="R56" s="12"/>
      <c r="S56" s="11"/>
      <c r="T56" s="12"/>
      <c r="U56" s="11"/>
      <c r="V56" s="12"/>
      <c r="W56" s="11"/>
      <c r="X56" s="12"/>
      <c r="Y56" s="111"/>
      <c r="Z56" s="12"/>
      <c r="AA56" s="111"/>
      <c r="AB56" s="43"/>
      <c r="AC56" s="111"/>
      <c r="AD56" s="12"/>
      <c r="AE56" s="111"/>
      <c r="AF56" s="12"/>
      <c r="AG56" s="111"/>
      <c r="AH56" s="12"/>
      <c r="AI56" s="111"/>
      <c r="AJ56" s="12"/>
      <c r="AK56" s="111"/>
      <c r="AL56" s="12"/>
      <c r="AM56" s="111"/>
      <c r="AN56" s="12"/>
      <c r="AO56" s="200"/>
      <c r="AP56" s="43"/>
      <c r="AQ56" s="196"/>
      <c r="AR56" s="193"/>
      <c r="AS56" s="194"/>
      <c r="AT56" s="195"/>
      <c r="AU56" s="196"/>
      <c r="AV56" s="1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97"/>
      <c r="BI56" s="97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</row>
    <row r="57" spans="1:98" ht="15" customHeight="1" x14ac:dyDescent="0.2">
      <c r="A57" s="143" t="s">
        <v>82</v>
      </c>
      <c r="B57" s="197">
        <f>SUM(C57+D57)</f>
        <v>0</v>
      </c>
      <c r="C57" s="198">
        <f t="shared" si="9"/>
        <v>0</v>
      </c>
      <c r="D57" s="199">
        <f t="shared" si="9"/>
        <v>0</v>
      </c>
      <c r="E57" s="11"/>
      <c r="F57" s="17"/>
      <c r="G57" s="11"/>
      <c r="H57" s="12"/>
      <c r="I57" s="11"/>
      <c r="J57" s="12"/>
      <c r="K57" s="11"/>
      <c r="L57" s="12"/>
      <c r="M57" s="11"/>
      <c r="N57" s="12"/>
      <c r="O57" s="11"/>
      <c r="P57" s="12"/>
      <c r="Q57" s="11"/>
      <c r="R57" s="12"/>
      <c r="S57" s="11"/>
      <c r="T57" s="12"/>
      <c r="U57" s="11"/>
      <c r="V57" s="12"/>
      <c r="W57" s="11"/>
      <c r="X57" s="12"/>
      <c r="Y57" s="111"/>
      <c r="Z57" s="12"/>
      <c r="AA57" s="111"/>
      <c r="AB57" s="43"/>
      <c r="AC57" s="111"/>
      <c r="AD57" s="12"/>
      <c r="AE57" s="111"/>
      <c r="AF57" s="12"/>
      <c r="AG57" s="111"/>
      <c r="AH57" s="12"/>
      <c r="AI57" s="111"/>
      <c r="AJ57" s="12"/>
      <c r="AK57" s="111"/>
      <c r="AL57" s="12"/>
      <c r="AM57" s="111"/>
      <c r="AN57" s="12"/>
      <c r="AO57" s="200"/>
      <c r="AP57" s="43"/>
      <c r="AQ57" s="196"/>
      <c r="AR57" s="193"/>
      <c r="AS57" s="194"/>
      <c r="AT57" s="195"/>
      <c r="AU57" s="196"/>
      <c r="AV57" s="1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97"/>
      <c r="BI57" s="97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</row>
    <row r="58" spans="1:98" ht="15" customHeight="1" x14ac:dyDescent="0.2">
      <c r="A58" s="143" t="s">
        <v>83</v>
      </c>
      <c r="B58" s="197">
        <f>SUM(C58+D58)</f>
        <v>0</v>
      </c>
      <c r="C58" s="198">
        <f t="shared" si="9"/>
        <v>0</v>
      </c>
      <c r="D58" s="199">
        <f t="shared" si="9"/>
        <v>0</v>
      </c>
      <c r="E58" s="11"/>
      <c r="F58" s="17"/>
      <c r="G58" s="11"/>
      <c r="H58" s="12"/>
      <c r="I58" s="11"/>
      <c r="J58" s="12"/>
      <c r="K58" s="11"/>
      <c r="L58" s="12"/>
      <c r="M58" s="11"/>
      <c r="N58" s="12"/>
      <c r="O58" s="11"/>
      <c r="P58" s="12"/>
      <c r="Q58" s="11"/>
      <c r="R58" s="12"/>
      <c r="S58" s="11"/>
      <c r="T58" s="12"/>
      <c r="U58" s="11"/>
      <c r="V58" s="12"/>
      <c r="W58" s="11"/>
      <c r="X58" s="12"/>
      <c r="Y58" s="111"/>
      <c r="Z58" s="12"/>
      <c r="AA58" s="111"/>
      <c r="AB58" s="43"/>
      <c r="AC58" s="111"/>
      <c r="AD58" s="12"/>
      <c r="AE58" s="111"/>
      <c r="AF58" s="12"/>
      <c r="AG58" s="111"/>
      <c r="AH58" s="12"/>
      <c r="AI58" s="111"/>
      <c r="AJ58" s="12"/>
      <c r="AK58" s="111"/>
      <c r="AL58" s="12"/>
      <c r="AM58" s="111"/>
      <c r="AN58" s="12"/>
      <c r="AO58" s="200"/>
      <c r="AP58" s="43"/>
      <c r="AQ58" s="196"/>
      <c r="AR58" s="193"/>
      <c r="AS58" s="194"/>
      <c r="AT58" s="195"/>
      <c r="AU58" s="196"/>
      <c r="AV58" s="1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97"/>
      <c r="BI58" s="97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</row>
    <row r="59" spans="1:98" ht="15" customHeight="1" x14ac:dyDescent="0.2">
      <c r="A59" s="201" t="s">
        <v>84</v>
      </c>
      <c r="B59" s="202">
        <f>SUM(C59+D59)</f>
        <v>0</v>
      </c>
      <c r="C59" s="203">
        <f t="shared" si="9"/>
        <v>0</v>
      </c>
      <c r="D59" s="204">
        <f t="shared" si="9"/>
        <v>0</v>
      </c>
      <c r="E59" s="30"/>
      <c r="F59" s="23"/>
      <c r="G59" s="30"/>
      <c r="H59" s="205"/>
      <c r="I59" s="30"/>
      <c r="J59" s="205"/>
      <c r="K59" s="30"/>
      <c r="L59" s="205"/>
      <c r="M59" s="30"/>
      <c r="N59" s="205"/>
      <c r="O59" s="30"/>
      <c r="P59" s="205"/>
      <c r="Q59" s="30"/>
      <c r="R59" s="205"/>
      <c r="S59" s="30"/>
      <c r="T59" s="205"/>
      <c r="U59" s="30"/>
      <c r="V59" s="205"/>
      <c r="W59" s="30"/>
      <c r="X59" s="205"/>
      <c r="Y59" s="206"/>
      <c r="Z59" s="205"/>
      <c r="AA59" s="206"/>
      <c r="AB59" s="60"/>
      <c r="AC59" s="206"/>
      <c r="AD59" s="205"/>
      <c r="AE59" s="206"/>
      <c r="AF59" s="205"/>
      <c r="AG59" s="206"/>
      <c r="AH59" s="205"/>
      <c r="AI59" s="206"/>
      <c r="AJ59" s="205"/>
      <c r="AK59" s="206"/>
      <c r="AL59" s="205"/>
      <c r="AM59" s="206"/>
      <c r="AN59" s="205"/>
      <c r="AO59" s="207"/>
      <c r="AP59" s="60"/>
      <c r="AQ59" s="208"/>
      <c r="AR59" s="209"/>
      <c r="AS59" s="210"/>
      <c r="AT59" s="211"/>
      <c r="AU59" s="208"/>
      <c r="AV59" s="1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97"/>
      <c r="BI59" s="97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</row>
    <row r="60" spans="1:98" ht="15" customHeight="1" x14ac:dyDescent="0.2">
      <c r="A60" s="212" t="s">
        <v>1</v>
      </c>
      <c r="B60" s="213">
        <f t="shared" ref="B60:AU60" si="10">SUM(B55:B59)</f>
        <v>0</v>
      </c>
      <c r="C60" s="214">
        <f t="shared" si="10"/>
        <v>0</v>
      </c>
      <c r="D60" s="215">
        <f t="shared" si="10"/>
        <v>0</v>
      </c>
      <c r="E60" s="216">
        <f t="shared" si="10"/>
        <v>0</v>
      </c>
      <c r="F60" s="126">
        <f t="shared" si="10"/>
        <v>0</v>
      </c>
      <c r="G60" s="216">
        <f t="shared" si="10"/>
        <v>0</v>
      </c>
      <c r="H60" s="217">
        <f t="shared" si="10"/>
        <v>0</v>
      </c>
      <c r="I60" s="216">
        <f t="shared" si="10"/>
        <v>0</v>
      </c>
      <c r="J60" s="217">
        <f t="shared" si="10"/>
        <v>0</v>
      </c>
      <c r="K60" s="216">
        <f t="shared" si="10"/>
        <v>0</v>
      </c>
      <c r="L60" s="217">
        <f t="shared" si="10"/>
        <v>0</v>
      </c>
      <c r="M60" s="216">
        <f t="shared" si="10"/>
        <v>0</v>
      </c>
      <c r="N60" s="217">
        <f t="shared" si="10"/>
        <v>0</v>
      </c>
      <c r="O60" s="216">
        <f t="shared" si="10"/>
        <v>0</v>
      </c>
      <c r="P60" s="217">
        <f t="shared" si="10"/>
        <v>0</v>
      </c>
      <c r="Q60" s="216">
        <f t="shared" si="10"/>
        <v>0</v>
      </c>
      <c r="R60" s="217">
        <f t="shared" si="10"/>
        <v>0</v>
      </c>
      <c r="S60" s="216">
        <f t="shared" si="10"/>
        <v>0</v>
      </c>
      <c r="T60" s="217">
        <f t="shared" si="10"/>
        <v>0</v>
      </c>
      <c r="U60" s="216">
        <f t="shared" si="10"/>
        <v>0</v>
      </c>
      <c r="V60" s="217">
        <f t="shared" si="10"/>
        <v>0</v>
      </c>
      <c r="W60" s="216">
        <f t="shared" si="10"/>
        <v>0</v>
      </c>
      <c r="X60" s="217">
        <f t="shared" si="10"/>
        <v>0</v>
      </c>
      <c r="Y60" s="218">
        <f t="shared" si="10"/>
        <v>0</v>
      </c>
      <c r="Z60" s="217">
        <f t="shared" si="10"/>
        <v>0</v>
      </c>
      <c r="AA60" s="219">
        <f t="shared" si="10"/>
        <v>0</v>
      </c>
      <c r="AB60" s="220">
        <f t="shared" si="10"/>
        <v>0</v>
      </c>
      <c r="AC60" s="218">
        <f t="shared" si="10"/>
        <v>0</v>
      </c>
      <c r="AD60" s="217">
        <f t="shared" si="10"/>
        <v>0</v>
      </c>
      <c r="AE60" s="218">
        <f t="shared" si="10"/>
        <v>0</v>
      </c>
      <c r="AF60" s="217">
        <f t="shared" si="10"/>
        <v>0</v>
      </c>
      <c r="AG60" s="218">
        <f t="shared" si="10"/>
        <v>0</v>
      </c>
      <c r="AH60" s="217">
        <f t="shared" si="10"/>
        <v>0</v>
      </c>
      <c r="AI60" s="218">
        <f t="shared" si="10"/>
        <v>0</v>
      </c>
      <c r="AJ60" s="217">
        <f t="shared" si="10"/>
        <v>0</v>
      </c>
      <c r="AK60" s="218">
        <f t="shared" si="10"/>
        <v>0</v>
      </c>
      <c r="AL60" s="217">
        <f t="shared" si="10"/>
        <v>0</v>
      </c>
      <c r="AM60" s="218">
        <f t="shared" si="10"/>
        <v>0</v>
      </c>
      <c r="AN60" s="217">
        <f t="shared" si="10"/>
        <v>0</v>
      </c>
      <c r="AO60" s="219">
        <f t="shared" si="10"/>
        <v>0</v>
      </c>
      <c r="AP60" s="220">
        <f t="shared" si="10"/>
        <v>0</v>
      </c>
      <c r="AQ60" s="221">
        <f t="shared" si="10"/>
        <v>0</v>
      </c>
      <c r="AR60" s="222">
        <f t="shared" si="10"/>
        <v>0</v>
      </c>
      <c r="AS60" s="223">
        <f t="shared" si="10"/>
        <v>0</v>
      </c>
      <c r="AT60" s="224">
        <f t="shared" si="10"/>
        <v>0</v>
      </c>
      <c r="AU60" s="221">
        <f t="shared" si="10"/>
        <v>0</v>
      </c>
      <c r="AV60" s="24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7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</row>
    <row r="61" spans="1:98" ht="31.9" customHeight="1" x14ac:dyDescent="0.2">
      <c r="A61" s="225" t="s">
        <v>85</v>
      </c>
      <c r="B61" s="92"/>
      <c r="C61" s="183"/>
      <c r="D61" s="183"/>
      <c r="E61" s="183"/>
      <c r="F61" s="183"/>
      <c r="G61" s="183"/>
      <c r="H61" s="183"/>
      <c r="I61" s="183"/>
      <c r="J61" s="183"/>
      <c r="K61" s="183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</row>
    <row r="62" spans="1:98" x14ac:dyDescent="0.2">
      <c r="A62" s="447" t="s">
        <v>76</v>
      </c>
      <c r="B62" s="226" t="s">
        <v>77</v>
      </c>
      <c r="C62" s="227"/>
      <c r="D62" s="227"/>
      <c r="E62" s="227"/>
      <c r="F62" s="227"/>
      <c r="G62" s="227"/>
      <c r="H62" s="227"/>
      <c r="I62" s="227"/>
      <c r="J62" s="227"/>
      <c r="K62" s="22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</row>
    <row r="63" spans="1:98" ht="15" customHeight="1" x14ac:dyDescent="0.2">
      <c r="A63" s="228" t="s">
        <v>81</v>
      </c>
      <c r="B63" s="229"/>
      <c r="C63" s="227"/>
      <c r="D63" s="227"/>
      <c r="E63" s="227"/>
      <c r="F63" s="227"/>
      <c r="G63" s="227"/>
      <c r="H63" s="227"/>
      <c r="I63" s="227"/>
      <c r="J63" s="227"/>
      <c r="K63" s="22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</row>
    <row r="64" spans="1:98" ht="15" customHeight="1" x14ac:dyDescent="0.2">
      <c r="A64" s="143" t="s">
        <v>82</v>
      </c>
      <c r="B64" s="135"/>
      <c r="C64" s="227"/>
      <c r="D64" s="227"/>
      <c r="E64" s="227"/>
      <c r="F64" s="227"/>
      <c r="G64" s="227"/>
      <c r="H64" s="227"/>
      <c r="I64" s="227"/>
      <c r="J64" s="227"/>
      <c r="K64" s="22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</row>
    <row r="65" spans="1:98" ht="15" customHeight="1" x14ac:dyDescent="0.2">
      <c r="A65" s="143" t="s">
        <v>83</v>
      </c>
      <c r="B65" s="135"/>
      <c r="C65" s="227"/>
      <c r="D65" s="227"/>
      <c r="E65" s="227"/>
      <c r="F65" s="227"/>
      <c r="G65" s="227"/>
      <c r="H65" s="227"/>
      <c r="I65" s="227"/>
      <c r="J65" s="227"/>
      <c r="K65" s="22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</row>
    <row r="66" spans="1:98" ht="15" customHeight="1" x14ac:dyDescent="0.2">
      <c r="A66" s="201" t="s">
        <v>84</v>
      </c>
      <c r="B66" s="130"/>
      <c r="C66" s="227"/>
      <c r="D66" s="227"/>
      <c r="E66" s="227"/>
      <c r="F66" s="227"/>
      <c r="G66" s="227"/>
      <c r="H66" s="227"/>
      <c r="I66" s="227"/>
      <c r="J66" s="227"/>
      <c r="K66" s="227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</row>
    <row r="67" spans="1:98" ht="15" customHeight="1" x14ac:dyDescent="0.2">
      <c r="A67" s="212" t="s">
        <v>1</v>
      </c>
      <c r="B67" s="230">
        <f>SUM(B63:B66)</f>
        <v>0</v>
      </c>
      <c r="C67" s="227"/>
      <c r="D67" s="227"/>
      <c r="E67" s="227"/>
      <c r="F67" s="227"/>
      <c r="G67" s="227"/>
      <c r="H67" s="227"/>
      <c r="I67" s="227"/>
      <c r="J67" s="227"/>
      <c r="K67" s="227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</row>
    <row r="68" spans="1:98" ht="31.9" customHeight="1" x14ac:dyDescent="0.2">
      <c r="A68" s="225" t="s">
        <v>86</v>
      </c>
      <c r="B68" s="225"/>
      <c r="C68" s="227"/>
      <c r="D68" s="227"/>
      <c r="E68" s="227"/>
      <c r="F68" s="227"/>
      <c r="G68" s="227"/>
      <c r="H68" s="227"/>
      <c r="I68" s="227"/>
      <c r="J68" s="227"/>
      <c r="K68" s="227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</row>
    <row r="69" spans="1:98" x14ac:dyDescent="0.2">
      <c r="A69" s="447" t="s">
        <v>76</v>
      </c>
      <c r="B69" s="226" t="s">
        <v>77</v>
      </c>
      <c r="C69" s="227"/>
      <c r="D69" s="227"/>
      <c r="E69" s="227"/>
      <c r="F69" s="227"/>
      <c r="G69" s="227"/>
      <c r="H69" s="227"/>
      <c r="I69" s="227"/>
      <c r="J69" s="227"/>
      <c r="K69" s="227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</row>
    <row r="70" spans="1:98" ht="15.6" customHeight="1" x14ac:dyDescent="0.2">
      <c r="A70" s="228" t="s">
        <v>81</v>
      </c>
      <c r="B70" s="229"/>
      <c r="C70" s="227"/>
      <c r="D70" s="227"/>
      <c r="E70" s="227"/>
      <c r="F70" s="227"/>
      <c r="G70" s="227"/>
      <c r="H70" s="227"/>
      <c r="I70" s="227"/>
      <c r="J70" s="227"/>
      <c r="K70" s="227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</row>
    <row r="71" spans="1:98" ht="15.6" customHeight="1" x14ac:dyDescent="0.2">
      <c r="A71" s="143" t="s">
        <v>82</v>
      </c>
      <c r="B71" s="135"/>
      <c r="C71" s="227"/>
      <c r="D71" s="227"/>
      <c r="E71" s="227"/>
      <c r="F71" s="227"/>
      <c r="G71" s="227"/>
      <c r="H71" s="227"/>
      <c r="I71" s="227"/>
      <c r="J71" s="227"/>
      <c r="K71" s="227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</row>
    <row r="72" spans="1:98" ht="15.6" customHeight="1" x14ac:dyDescent="0.2">
      <c r="A72" s="143" t="s">
        <v>83</v>
      </c>
      <c r="B72" s="135"/>
      <c r="C72" s="227"/>
      <c r="D72" s="227"/>
      <c r="E72" s="227"/>
      <c r="F72" s="227"/>
      <c r="G72" s="227"/>
      <c r="H72" s="227"/>
      <c r="I72" s="227"/>
      <c r="J72" s="227"/>
      <c r="K72" s="227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</row>
    <row r="73" spans="1:98" ht="15.6" customHeight="1" x14ac:dyDescent="0.2">
      <c r="A73" s="201" t="s">
        <v>84</v>
      </c>
      <c r="B73" s="130"/>
      <c r="C73" s="227"/>
      <c r="D73" s="227"/>
      <c r="E73" s="227"/>
      <c r="F73" s="227"/>
      <c r="G73" s="227"/>
      <c r="H73" s="227"/>
      <c r="I73" s="227"/>
      <c r="J73" s="227"/>
      <c r="K73" s="227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</row>
    <row r="74" spans="1:98" ht="15.6" customHeight="1" x14ac:dyDescent="0.2">
      <c r="A74" s="212" t="s">
        <v>1</v>
      </c>
      <c r="B74" s="230">
        <f>SUM(B70:B73)</f>
        <v>0</v>
      </c>
      <c r="C74" s="227"/>
      <c r="D74" s="227"/>
      <c r="E74" s="227"/>
      <c r="F74" s="227"/>
      <c r="G74" s="227"/>
      <c r="H74" s="227"/>
      <c r="I74" s="227"/>
      <c r="J74" s="227"/>
      <c r="K74" s="227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</row>
    <row r="75" spans="1:98" ht="31.9" customHeight="1" x14ac:dyDescent="0.2">
      <c r="A75" s="231" t="s">
        <v>87</v>
      </c>
      <c r="B75" s="232"/>
      <c r="C75" s="45"/>
      <c r="D75" s="233"/>
      <c r="E75" s="149"/>
      <c r="F75" s="149"/>
      <c r="G75" s="149"/>
      <c r="H75" s="149"/>
      <c r="I75" s="149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</row>
    <row r="76" spans="1:98" ht="28.9" customHeight="1" x14ac:dyDescent="0.2">
      <c r="A76" s="442" t="s">
        <v>88</v>
      </c>
      <c r="B76" s="234" t="s">
        <v>89</v>
      </c>
      <c r="C76" s="235" t="s">
        <v>90</v>
      </c>
      <c r="D76" s="235" t="s">
        <v>91</v>
      </c>
      <c r="E76" s="236" t="s">
        <v>20</v>
      </c>
      <c r="F76" s="149"/>
      <c r="G76" s="149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</row>
    <row r="77" spans="1:98" ht="15.6" customHeight="1" x14ac:dyDescent="0.2">
      <c r="A77" s="237" t="s">
        <v>92</v>
      </c>
      <c r="B77" s="6"/>
      <c r="C77" s="9"/>
      <c r="D77" s="9"/>
      <c r="E77" s="10"/>
      <c r="F77" s="149"/>
      <c r="G77" s="149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</row>
    <row r="78" spans="1:98" ht="15.6" customHeight="1" x14ac:dyDescent="0.2">
      <c r="A78" s="238" t="s">
        <v>93</v>
      </c>
      <c r="B78" s="11"/>
      <c r="C78" s="14"/>
      <c r="D78" s="14"/>
      <c r="E78" s="17"/>
      <c r="F78" s="149"/>
      <c r="G78" s="149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</row>
    <row r="79" spans="1:98" ht="15.6" customHeight="1" x14ac:dyDescent="0.2">
      <c r="A79" s="238" t="s">
        <v>94</v>
      </c>
      <c r="B79" s="11"/>
      <c r="C79" s="14"/>
      <c r="D79" s="14"/>
      <c r="E79" s="17"/>
      <c r="F79" s="149"/>
      <c r="G79" s="149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</row>
    <row r="80" spans="1:98" ht="15.6" customHeight="1" x14ac:dyDescent="0.2">
      <c r="A80" s="238" t="s">
        <v>95</v>
      </c>
      <c r="B80" s="11"/>
      <c r="C80" s="14"/>
      <c r="D80" s="14"/>
      <c r="E80" s="17"/>
      <c r="F80" s="149"/>
      <c r="G80" s="149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</row>
    <row r="81" spans="1:98" ht="15.6" customHeight="1" x14ac:dyDescent="0.2">
      <c r="A81" s="238" t="s">
        <v>96</v>
      </c>
      <c r="B81" s="11"/>
      <c r="C81" s="14"/>
      <c r="D81" s="14"/>
      <c r="E81" s="17"/>
      <c r="F81" s="149"/>
      <c r="G81" s="149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</row>
    <row r="82" spans="1:98" ht="15.6" customHeight="1" x14ac:dyDescent="0.2">
      <c r="A82" s="239" t="s">
        <v>97</v>
      </c>
      <c r="B82" s="11"/>
      <c r="C82" s="14"/>
      <c r="D82" s="14"/>
      <c r="E82" s="17"/>
      <c r="F82" s="149"/>
      <c r="G82" s="149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</row>
    <row r="83" spans="1:98" ht="15.6" customHeight="1" x14ac:dyDescent="0.2">
      <c r="A83" s="238" t="s">
        <v>98</v>
      </c>
      <c r="B83" s="11"/>
      <c r="C83" s="14"/>
      <c r="D83" s="14"/>
      <c r="E83" s="17"/>
      <c r="F83" s="149"/>
      <c r="G83" s="149"/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</row>
    <row r="84" spans="1:98" ht="15.6" customHeight="1" x14ac:dyDescent="0.2">
      <c r="A84" s="238" t="s">
        <v>99</v>
      </c>
      <c r="B84" s="11"/>
      <c r="C84" s="14"/>
      <c r="D84" s="14"/>
      <c r="E84" s="17"/>
      <c r="F84" s="149"/>
      <c r="G84" s="149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</row>
    <row r="85" spans="1:98" ht="15.6" customHeight="1" x14ac:dyDescent="0.2">
      <c r="A85" s="238" t="s">
        <v>100</v>
      </c>
      <c r="B85" s="11"/>
      <c r="C85" s="14"/>
      <c r="D85" s="14"/>
      <c r="E85" s="17"/>
      <c r="F85" s="149"/>
      <c r="G85" s="149"/>
      <c r="CG85" s="88"/>
      <c r="CH85" s="88"/>
      <c r="CI85" s="88"/>
      <c r="CJ85" s="88"/>
      <c r="CK85" s="88"/>
      <c r="CL85" s="88"/>
      <c r="CM85" s="88"/>
      <c r="CN85" s="88"/>
      <c r="CO85" s="88"/>
      <c r="CP85" s="88"/>
      <c r="CQ85" s="88"/>
      <c r="CR85" s="88"/>
      <c r="CS85" s="88"/>
      <c r="CT85" s="88"/>
    </row>
    <row r="86" spans="1:98" ht="15.6" customHeight="1" x14ac:dyDescent="0.2">
      <c r="A86" s="238" t="s">
        <v>101</v>
      </c>
      <c r="B86" s="11"/>
      <c r="C86" s="14"/>
      <c r="D86" s="14"/>
      <c r="E86" s="17"/>
      <c r="F86" s="149"/>
      <c r="G86" s="149"/>
      <c r="CG86" s="88"/>
      <c r="CH86" s="88"/>
      <c r="CI86" s="88"/>
      <c r="CJ86" s="88"/>
      <c r="CK86" s="88"/>
      <c r="CL86" s="88"/>
      <c r="CM86" s="88"/>
      <c r="CN86" s="88"/>
      <c r="CO86" s="88"/>
      <c r="CP86" s="88"/>
      <c r="CQ86" s="88"/>
      <c r="CR86" s="88"/>
      <c r="CS86" s="88"/>
      <c r="CT86" s="88"/>
    </row>
    <row r="87" spans="1:98" ht="15.6" customHeight="1" x14ac:dyDescent="0.2">
      <c r="A87" s="240" t="s">
        <v>102</v>
      </c>
      <c r="B87" s="11"/>
      <c r="C87" s="41"/>
      <c r="D87" s="41"/>
      <c r="E87" s="58"/>
      <c r="F87" s="149"/>
      <c r="G87" s="149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</row>
    <row r="88" spans="1:98" ht="15.6" customHeight="1" x14ac:dyDescent="0.2">
      <c r="A88" s="241" t="s">
        <v>103</v>
      </c>
      <c r="B88" s="11"/>
      <c r="C88" s="41"/>
      <c r="D88" s="41"/>
      <c r="E88" s="58"/>
      <c r="F88" s="149"/>
      <c r="G88" s="149"/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88"/>
      <c r="CT88" s="88"/>
    </row>
    <row r="89" spans="1:98" ht="15.6" customHeight="1" x14ac:dyDescent="0.2">
      <c r="A89" s="242" t="s">
        <v>104</v>
      </c>
      <c r="B89" s="123"/>
      <c r="C89" s="41"/>
      <c r="D89" s="41"/>
      <c r="E89" s="58"/>
      <c r="F89" s="149"/>
      <c r="G89" s="149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</row>
    <row r="90" spans="1:98" ht="15.6" customHeight="1" x14ac:dyDescent="0.2">
      <c r="A90" s="242" t="s">
        <v>105</v>
      </c>
      <c r="B90" s="11"/>
      <c r="C90" s="41"/>
      <c r="D90" s="41"/>
      <c r="E90" s="58"/>
      <c r="F90" s="149"/>
      <c r="G90" s="149"/>
      <c r="CG90" s="88"/>
      <c r="CH90" s="88"/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88"/>
      <c r="CT90" s="88"/>
    </row>
    <row r="91" spans="1:98" ht="15.6" customHeight="1" x14ac:dyDescent="0.2">
      <c r="A91" s="243" t="s">
        <v>106</v>
      </c>
      <c r="B91" s="38"/>
      <c r="C91" s="31"/>
      <c r="D91" s="31"/>
      <c r="E91" s="23"/>
      <c r="F91" s="149"/>
      <c r="G91" s="149"/>
      <c r="H91" s="149"/>
      <c r="I91" s="149"/>
      <c r="J91" s="149"/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</row>
    <row r="92" spans="1:98" ht="15.6" customHeight="1" x14ac:dyDescent="0.2">
      <c r="A92" s="449" t="s">
        <v>1</v>
      </c>
      <c r="B92" s="245">
        <f>SUM(B77:B91)</f>
        <v>0</v>
      </c>
      <c r="C92" s="246">
        <f>SUM(C77:C91)</f>
        <v>0</v>
      </c>
      <c r="D92" s="246">
        <f>SUM(D77:D91)</f>
        <v>0</v>
      </c>
      <c r="E92" s="247">
        <f>SUM(E77:E91)</f>
        <v>0</v>
      </c>
      <c r="F92" s="149"/>
      <c r="G92" s="149"/>
      <c r="H92" s="149"/>
      <c r="I92" s="149"/>
      <c r="J92" s="149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</row>
    <row r="93" spans="1:98" ht="31.9" customHeight="1" x14ac:dyDescent="0.2">
      <c r="A93" s="248" t="s">
        <v>107</v>
      </c>
      <c r="B93" s="249"/>
      <c r="C93" s="249"/>
      <c r="D93" s="89"/>
      <c r="E93" s="89"/>
      <c r="F93" s="32"/>
      <c r="G93" s="32"/>
      <c r="H93" s="32"/>
      <c r="I93" s="32"/>
      <c r="J93" s="32"/>
      <c r="K93" s="89"/>
      <c r="L93" s="89"/>
      <c r="M93" s="89"/>
      <c r="N93" s="89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7"/>
      <c r="AT93" s="87"/>
      <c r="AU93" s="87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</row>
    <row r="94" spans="1:98" ht="26.45" customHeight="1" x14ac:dyDescent="0.3">
      <c r="A94" s="250" t="s">
        <v>76</v>
      </c>
      <c r="B94" s="234" t="s">
        <v>89</v>
      </c>
      <c r="C94" s="235" t="s">
        <v>90</v>
      </c>
      <c r="D94" s="235" t="s">
        <v>91</v>
      </c>
      <c r="E94" s="236" t="s">
        <v>20</v>
      </c>
      <c r="F94" s="251"/>
      <c r="G94" s="251"/>
      <c r="H94" s="32"/>
      <c r="I94" s="32"/>
      <c r="J94" s="32"/>
      <c r="K94" s="32"/>
      <c r="L94" s="32"/>
      <c r="M94" s="32"/>
      <c r="N94" s="32"/>
      <c r="O94" s="252"/>
      <c r="P94" s="252"/>
      <c r="Q94" s="252"/>
      <c r="R94" s="252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7"/>
      <c r="AT94" s="87"/>
      <c r="AU94" s="87"/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8"/>
    </row>
    <row r="95" spans="1:98" ht="15" customHeight="1" x14ac:dyDescent="0.2">
      <c r="A95" s="253" t="s">
        <v>81</v>
      </c>
      <c r="B95" s="11"/>
      <c r="C95" s="14"/>
      <c r="D95" s="14"/>
      <c r="E95" s="17"/>
      <c r="F95" s="32"/>
      <c r="G95" s="32"/>
      <c r="H95" s="32"/>
      <c r="I95" s="32"/>
      <c r="J95" s="32"/>
      <c r="K95" s="32"/>
      <c r="L95" s="32"/>
      <c r="M95" s="32"/>
      <c r="N95" s="32"/>
      <c r="O95" s="252"/>
      <c r="P95" s="252"/>
      <c r="Q95" s="252"/>
      <c r="R95" s="252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7"/>
      <c r="AT95" s="87"/>
      <c r="AU95" s="87"/>
      <c r="CG95" s="88"/>
      <c r="CH95" s="88"/>
      <c r="CI95" s="88"/>
      <c r="CJ95" s="88"/>
      <c r="CK95" s="88"/>
      <c r="CL95" s="88"/>
      <c r="CM95" s="88"/>
      <c r="CN95" s="88"/>
      <c r="CO95" s="88"/>
      <c r="CP95" s="88"/>
      <c r="CQ95" s="88"/>
      <c r="CR95" s="88"/>
      <c r="CS95" s="88"/>
      <c r="CT95" s="88"/>
    </row>
    <row r="96" spans="1:98" ht="15" customHeight="1" x14ac:dyDescent="0.2">
      <c r="A96" s="254" t="s">
        <v>82</v>
      </c>
      <c r="B96" s="11"/>
      <c r="C96" s="14"/>
      <c r="D96" s="14"/>
      <c r="E96" s="17"/>
      <c r="F96" s="32"/>
      <c r="G96" s="32"/>
      <c r="H96" s="32"/>
      <c r="I96" s="32"/>
      <c r="J96" s="32"/>
      <c r="K96" s="32"/>
      <c r="L96" s="32"/>
      <c r="M96" s="32"/>
      <c r="N96" s="32"/>
      <c r="O96" s="252"/>
      <c r="P96" s="252"/>
      <c r="Q96" s="252"/>
      <c r="R96" s="252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7"/>
      <c r="AT96" s="87"/>
      <c r="AU96" s="87"/>
      <c r="CG96" s="88"/>
      <c r="CH96" s="88"/>
      <c r="CI96" s="88"/>
      <c r="CJ96" s="88"/>
      <c r="CK96" s="88"/>
      <c r="CL96" s="88"/>
      <c r="CM96" s="88"/>
      <c r="CN96" s="88"/>
      <c r="CO96" s="88"/>
      <c r="CP96" s="88"/>
      <c r="CQ96" s="88"/>
      <c r="CR96" s="88"/>
      <c r="CS96" s="88"/>
      <c r="CT96" s="88"/>
    </row>
    <row r="97" spans="1:98" ht="15" customHeight="1" x14ac:dyDescent="0.2">
      <c r="A97" s="254" t="s">
        <v>83</v>
      </c>
      <c r="B97" s="11"/>
      <c r="C97" s="14"/>
      <c r="D97" s="14"/>
      <c r="E97" s="17"/>
      <c r="F97" s="32"/>
      <c r="G97" s="32"/>
      <c r="H97" s="32"/>
      <c r="I97" s="32"/>
      <c r="J97" s="32"/>
      <c r="K97" s="32"/>
      <c r="L97" s="32"/>
      <c r="M97" s="32"/>
      <c r="N97" s="32"/>
      <c r="O97" s="252"/>
      <c r="P97" s="252"/>
      <c r="Q97" s="252"/>
      <c r="R97" s="252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7"/>
      <c r="AT97" s="87"/>
      <c r="AU97" s="87"/>
      <c r="CG97" s="88"/>
      <c r="CH97" s="88"/>
      <c r="CI97" s="88"/>
      <c r="CJ97" s="88"/>
      <c r="CK97" s="88"/>
      <c r="CL97" s="88"/>
      <c r="CM97" s="88"/>
      <c r="CN97" s="88"/>
      <c r="CO97" s="88"/>
      <c r="CP97" s="88"/>
      <c r="CQ97" s="88"/>
      <c r="CR97" s="88"/>
      <c r="CS97" s="88"/>
      <c r="CT97" s="88"/>
    </row>
    <row r="98" spans="1:98" ht="15" customHeight="1" x14ac:dyDescent="0.2">
      <c r="A98" s="254" t="s">
        <v>84</v>
      </c>
      <c r="B98" s="11"/>
      <c r="C98" s="14"/>
      <c r="D98" s="14"/>
      <c r="E98" s="17"/>
      <c r="F98" s="32"/>
      <c r="G98" s="32"/>
      <c r="H98" s="32"/>
      <c r="I98" s="32"/>
      <c r="J98" s="32"/>
      <c r="K98" s="32"/>
      <c r="L98" s="32"/>
      <c r="M98" s="32"/>
      <c r="N98" s="32"/>
      <c r="O98" s="252"/>
      <c r="P98" s="252"/>
      <c r="Q98" s="252"/>
      <c r="R98" s="252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7"/>
      <c r="AT98" s="87"/>
      <c r="AU98" s="87"/>
      <c r="CG98" s="88"/>
      <c r="CH98" s="88"/>
      <c r="CI98" s="88"/>
      <c r="CJ98" s="88"/>
      <c r="CK98" s="88"/>
      <c r="CL98" s="88"/>
      <c r="CM98" s="88"/>
      <c r="CN98" s="88"/>
      <c r="CO98" s="88"/>
      <c r="CP98" s="88"/>
      <c r="CQ98" s="88"/>
      <c r="CR98" s="88"/>
      <c r="CS98" s="88"/>
      <c r="CT98" s="88"/>
    </row>
    <row r="99" spans="1:98" ht="15" customHeight="1" x14ac:dyDescent="0.2">
      <c r="A99" s="255" t="s">
        <v>108</v>
      </c>
      <c r="B99" s="30"/>
      <c r="C99" s="31"/>
      <c r="D99" s="31"/>
      <c r="E99" s="23"/>
      <c r="F99" s="32"/>
      <c r="G99" s="32"/>
      <c r="H99" s="32"/>
      <c r="I99" s="32"/>
      <c r="J99" s="32"/>
      <c r="K99" s="32"/>
      <c r="L99" s="32"/>
      <c r="M99" s="32"/>
      <c r="N99" s="32"/>
      <c r="O99" s="252"/>
      <c r="P99" s="252"/>
      <c r="Q99" s="252"/>
      <c r="R99" s="252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7"/>
      <c r="AT99" s="87"/>
      <c r="AU99" s="87"/>
      <c r="CG99" s="88"/>
      <c r="CH99" s="88"/>
      <c r="CI99" s="88"/>
      <c r="CJ99" s="88"/>
      <c r="CK99" s="88"/>
      <c r="CL99" s="88"/>
      <c r="CM99" s="88"/>
      <c r="CN99" s="88"/>
      <c r="CO99" s="88"/>
      <c r="CP99" s="88"/>
      <c r="CQ99" s="88"/>
      <c r="CR99" s="88"/>
      <c r="CS99" s="88"/>
      <c r="CT99" s="88"/>
    </row>
    <row r="100" spans="1:98" ht="15" customHeight="1" x14ac:dyDescent="0.2">
      <c r="A100" s="212" t="s">
        <v>1</v>
      </c>
      <c r="B100" s="230">
        <f>SUM(B95:B99)</f>
        <v>0</v>
      </c>
      <c r="C100" s="230">
        <f>SUM(C95:C99)</f>
        <v>0</v>
      </c>
      <c r="D100" s="230">
        <f>SUM(D95:D99)</f>
        <v>0</v>
      </c>
      <c r="E100" s="230">
        <f>SUM(E95:E99)</f>
        <v>0</v>
      </c>
      <c r="F100" s="32"/>
      <c r="G100" s="32"/>
      <c r="H100" s="32"/>
      <c r="I100" s="32"/>
      <c r="J100" s="32"/>
      <c r="K100" s="32"/>
      <c r="L100" s="32"/>
      <c r="M100" s="32"/>
      <c r="N100" s="32"/>
      <c r="O100" s="252"/>
      <c r="P100" s="252"/>
      <c r="Q100" s="252"/>
      <c r="R100" s="252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7"/>
      <c r="AT100" s="87"/>
      <c r="AU100" s="87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88"/>
      <c r="CR100" s="88"/>
      <c r="CS100" s="88"/>
      <c r="CT100" s="88"/>
    </row>
    <row r="101" spans="1:98" ht="31.9" customHeight="1" x14ac:dyDescent="0.2">
      <c r="A101" s="248" t="s">
        <v>109</v>
      </c>
      <c r="B101" s="256"/>
      <c r="C101" s="257"/>
      <c r="D101" s="89"/>
      <c r="E101" s="89"/>
      <c r="F101" s="32"/>
      <c r="G101" s="32"/>
      <c r="H101" s="32"/>
      <c r="I101" s="32"/>
      <c r="J101" s="32"/>
      <c r="K101" s="32"/>
      <c r="L101" s="32"/>
      <c r="M101" s="32"/>
      <c r="N101" s="32"/>
      <c r="O101" s="252"/>
      <c r="P101" s="252"/>
      <c r="Q101" s="252"/>
      <c r="R101" s="252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7"/>
      <c r="AT101" s="87"/>
      <c r="AU101" s="87"/>
      <c r="CG101" s="88"/>
      <c r="CH101" s="88"/>
      <c r="CI101" s="88"/>
      <c r="CJ101" s="88"/>
      <c r="CK101" s="88"/>
      <c r="CL101" s="88"/>
      <c r="CM101" s="88"/>
      <c r="CN101" s="88"/>
      <c r="CO101" s="88"/>
      <c r="CP101" s="88"/>
      <c r="CQ101" s="88"/>
      <c r="CR101" s="88"/>
      <c r="CS101" s="88"/>
      <c r="CT101" s="88"/>
    </row>
    <row r="102" spans="1:98" ht="26.45" customHeight="1" x14ac:dyDescent="0.2">
      <c r="A102" s="250" t="s">
        <v>76</v>
      </c>
      <c r="B102" s="234" t="s">
        <v>89</v>
      </c>
      <c r="C102" s="235" t="s">
        <v>90</v>
      </c>
      <c r="D102" s="235" t="s">
        <v>91</v>
      </c>
      <c r="E102" s="236" t="s">
        <v>20</v>
      </c>
      <c r="F102" s="32"/>
      <c r="G102" s="32"/>
      <c r="H102" s="32"/>
      <c r="I102" s="32"/>
      <c r="J102" s="32"/>
      <c r="K102" s="32"/>
      <c r="L102" s="32"/>
      <c r="M102" s="32"/>
      <c r="N102" s="32"/>
      <c r="O102" s="252"/>
      <c r="P102" s="252"/>
      <c r="Q102" s="252"/>
      <c r="R102" s="252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7"/>
      <c r="AT102" s="87"/>
      <c r="AU102" s="87"/>
      <c r="CG102" s="88"/>
      <c r="CH102" s="88"/>
      <c r="CI102" s="88"/>
      <c r="CJ102" s="88"/>
      <c r="CK102" s="88"/>
      <c r="CL102" s="88"/>
      <c r="CM102" s="88"/>
      <c r="CN102" s="88"/>
      <c r="CO102" s="88"/>
      <c r="CP102" s="88"/>
      <c r="CQ102" s="88"/>
      <c r="CR102" s="88"/>
      <c r="CS102" s="88"/>
      <c r="CT102" s="88"/>
    </row>
    <row r="103" spans="1:98" x14ac:dyDescent="0.2">
      <c r="A103" s="253" t="s">
        <v>81</v>
      </c>
      <c r="B103" s="11"/>
      <c r="C103" s="14"/>
      <c r="D103" s="14"/>
      <c r="E103" s="17"/>
      <c r="F103" s="32"/>
      <c r="G103" s="32"/>
      <c r="H103" s="32"/>
      <c r="I103" s="32"/>
      <c r="J103" s="32"/>
      <c r="K103" s="32"/>
      <c r="L103" s="32"/>
      <c r="M103" s="32"/>
      <c r="N103" s="32"/>
      <c r="O103" s="252"/>
      <c r="P103" s="252"/>
      <c r="Q103" s="252"/>
      <c r="R103" s="252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7"/>
      <c r="AT103" s="87"/>
      <c r="AU103" s="87"/>
      <c r="CG103" s="88"/>
      <c r="CH103" s="88"/>
      <c r="CI103" s="88"/>
      <c r="CJ103" s="88"/>
      <c r="CK103" s="88"/>
      <c r="CL103" s="88"/>
      <c r="CM103" s="88"/>
      <c r="CN103" s="88"/>
      <c r="CO103" s="88"/>
      <c r="CP103" s="88"/>
      <c r="CQ103" s="88"/>
      <c r="CR103" s="88"/>
      <c r="CS103" s="88"/>
      <c r="CT103" s="88"/>
    </row>
    <row r="104" spans="1:98" x14ac:dyDescent="0.2">
      <c r="A104" s="254" t="s">
        <v>82</v>
      </c>
      <c r="B104" s="11"/>
      <c r="C104" s="14"/>
      <c r="D104" s="14"/>
      <c r="E104" s="17"/>
      <c r="F104" s="32"/>
      <c r="G104" s="32"/>
      <c r="H104" s="32"/>
      <c r="I104" s="32"/>
      <c r="J104" s="32"/>
      <c r="K104" s="32"/>
      <c r="L104" s="32"/>
      <c r="M104" s="32"/>
      <c r="N104" s="32"/>
      <c r="O104" s="252"/>
      <c r="P104" s="252"/>
      <c r="Q104" s="252"/>
      <c r="R104" s="252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7"/>
      <c r="AT104" s="87"/>
      <c r="AU104" s="87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</row>
    <row r="105" spans="1:98" x14ac:dyDescent="0.2">
      <c r="A105" s="254" t="s">
        <v>83</v>
      </c>
      <c r="B105" s="11"/>
      <c r="C105" s="14"/>
      <c r="D105" s="14"/>
      <c r="E105" s="17"/>
      <c r="F105" s="32"/>
      <c r="G105" s="32"/>
      <c r="H105" s="32"/>
      <c r="I105" s="32"/>
      <c r="J105" s="32"/>
      <c r="K105" s="32"/>
      <c r="L105" s="32"/>
      <c r="M105" s="32"/>
      <c r="N105" s="32"/>
      <c r="O105" s="252"/>
      <c r="P105" s="252"/>
      <c r="Q105" s="252"/>
      <c r="R105" s="252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7"/>
      <c r="AT105" s="87"/>
      <c r="AU105" s="87"/>
      <c r="CG105" s="88"/>
      <c r="CH105" s="88"/>
      <c r="CI105" s="88"/>
      <c r="CJ105" s="88"/>
      <c r="CK105" s="88"/>
      <c r="CL105" s="88"/>
      <c r="CM105" s="88"/>
      <c r="CN105" s="88"/>
      <c r="CO105" s="88"/>
      <c r="CP105" s="88"/>
      <c r="CQ105" s="88"/>
      <c r="CR105" s="88"/>
      <c r="CS105" s="88"/>
      <c r="CT105" s="88"/>
    </row>
    <row r="106" spans="1:98" x14ac:dyDescent="0.2">
      <c r="A106" s="254" t="s">
        <v>84</v>
      </c>
      <c r="B106" s="11"/>
      <c r="C106" s="14"/>
      <c r="D106" s="14"/>
      <c r="E106" s="17"/>
      <c r="F106" s="32"/>
      <c r="G106" s="32"/>
      <c r="H106" s="32"/>
      <c r="I106" s="32"/>
      <c r="J106" s="32"/>
      <c r="K106" s="32"/>
      <c r="L106" s="32"/>
      <c r="M106" s="32"/>
      <c r="N106" s="32"/>
      <c r="O106" s="252"/>
      <c r="P106" s="252"/>
      <c r="Q106" s="252"/>
      <c r="R106" s="252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7"/>
      <c r="AT106" s="87"/>
      <c r="AU106" s="87"/>
      <c r="CG106" s="88"/>
      <c r="CH106" s="88"/>
      <c r="CI106" s="88"/>
      <c r="CJ106" s="88"/>
      <c r="CK106" s="88"/>
      <c r="CL106" s="88"/>
      <c r="CM106" s="88"/>
      <c r="CN106" s="88"/>
      <c r="CO106" s="88"/>
      <c r="CP106" s="88"/>
      <c r="CQ106" s="88"/>
      <c r="CR106" s="88"/>
      <c r="CS106" s="88"/>
      <c r="CT106" s="88"/>
    </row>
    <row r="107" spans="1:98" x14ac:dyDescent="0.2">
      <c r="A107" s="255" t="s">
        <v>108</v>
      </c>
      <c r="B107" s="30"/>
      <c r="C107" s="31"/>
      <c r="D107" s="31"/>
      <c r="E107" s="23"/>
      <c r="F107" s="32"/>
      <c r="G107" s="32"/>
      <c r="H107" s="32"/>
      <c r="I107" s="32"/>
      <c r="J107" s="32"/>
      <c r="K107" s="32"/>
      <c r="L107" s="32"/>
      <c r="M107" s="32"/>
      <c r="N107" s="32"/>
      <c r="O107" s="252"/>
      <c r="P107" s="252"/>
      <c r="Q107" s="252"/>
      <c r="R107" s="252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7"/>
      <c r="AT107" s="87"/>
      <c r="AU107" s="87"/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88"/>
      <c r="CR107" s="88"/>
      <c r="CS107" s="88"/>
      <c r="CT107" s="88"/>
    </row>
    <row r="108" spans="1:98" x14ac:dyDescent="0.2">
      <c r="A108" s="212" t="s">
        <v>1</v>
      </c>
      <c r="B108" s="245">
        <f>SUM(B103:B107)</f>
        <v>0</v>
      </c>
      <c r="C108" s="246">
        <f>SUM(C103:C107)</f>
        <v>0</v>
      </c>
      <c r="D108" s="246">
        <f>SUM(D103:D107)</f>
        <v>0</v>
      </c>
      <c r="E108" s="247">
        <f>SUM(E103:E107)</f>
        <v>0</v>
      </c>
      <c r="F108" s="32"/>
      <c r="G108" s="32"/>
      <c r="H108" s="32"/>
      <c r="I108" s="32"/>
      <c r="J108" s="32"/>
      <c r="K108" s="32"/>
      <c r="L108" s="32"/>
      <c r="M108" s="32"/>
      <c r="N108" s="32"/>
      <c r="O108" s="252"/>
      <c r="P108" s="252"/>
      <c r="Q108" s="252"/>
      <c r="R108" s="252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7"/>
      <c r="AT108" s="87"/>
      <c r="AU108" s="87"/>
      <c r="CG108" s="88"/>
      <c r="CH108" s="88"/>
      <c r="CI108" s="88"/>
      <c r="CJ108" s="88"/>
      <c r="CK108" s="88"/>
      <c r="CL108" s="88"/>
      <c r="CM108" s="88"/>
      <c r="CN108" s="88"/>
      <c r="CO108" s="88"/>
      <c r="CP108" s="88"/>
      <c r="CQ108" s="88"/>
      <c r="CR108" s="88"/>
      <c r="CS108" s="88"/>
      <c r="CT108" s="88"/>
    </row>
    <row r="109" spans="1:98" ht="31.9" customHeight="1" x14ac:dyDescent="0.2">
      <c r="A109" s="248" t="s">
        <v>110</v>
      </c>
      <c r="B109" s="256"/>
      <c r="C109" s="257"/>
      <c r="D109" s="89"/>
      <c r="E109" s="89"/>
      <c r="F109" s="32"/>
      <c r="G109" s="252"/>
      <c r="H109" s="252"/>
      <c r="I109" s="252"/>
      <c r="J109" s="252"/>
      <c r="K109" s="32"/>
      <c r="L109" s="32"/>
      <c r="M109" s="32"/>
      <c r="N109" s="32"/>
      <c r="O109" s="252"/>
      <c r="P109" s="252"/>
      <c r="Q109" s="252"/>
      <c r="R109" s="252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7"/>
      <c r="AT109" s="87"/>
      <c r="AU109" s="87"/>
      <c r="CG109" s="88"/>
      <c r="CH109" s="88"/>
      <c r="CI109" s="88"/>
      <c r="CJ109" s="88"/>
      <c r="CK109" s="88"/>
      <c r="CL109" s="88"/>
      <c r="CM109" s="88"/>
      <c r="CN109" s="88"/>
      <c r="CO109" s="88"/>
      <c r="CP109" s="88"/>
      <c r="CQ109" s="88"/>
      <c r="CR109" s="88"/>
      <c r="CS109" s="88"/>
      <c r="CT109" s="88"/>
    </row>
    <row r="110" spans="1:98" x14ac:dyDescent="0.2">
      <c r="A110" s="523" t="s">
        <v>111</v>
      </c>
      <c r="B110" s="525"/>
      <c r="C110" s="529" t="s">
        <v>1</v>
      </c>
      <c r="D110" s="480" t="s">
        <v>19</v>
      </c>
      <c r="E110" s="481"/>
      <c r="F110" s="481"/>
      <c r="G110" s="471" t="s">
        <v>20</v>
      </c>
      <c r="H110" s="252"/>
      <c r="I110" s="252"/>
      <c r="J110" s="252"/>
      <c r="K110" s="32"/>
      <c r="L110" s="32"/>
      <c r="M110" s="32"/>
      <c r="N110" s="32"/>
      <c r="O110" s="252"/>
      <c r="P110" s="252"/>
      <c r="Q110" s="252"/>
      <c r="R110" s="252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7"/>
      <c r="AT110" s="87"/>
      <c r="AU110" s="87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88"/>
      <c r="CR110" s="88"/>
      <c r="CS110" s="88"/>
      <c r="CT110" s="88"/>
    </row>
    <row r="111" spans="1:98" ht="27" customHeight="1" x14ac:dyDescent="0.2">
      <c r="A111" s="526"/>
      <c r="B111" s="528"/>
      <c r="C111" s="530"/>
      <c r="D111" s="70" t="s">
        <v>31</v>
      </c>
      <c r="E111" s="46" t="s">
        <v>32</v>
      </c>
      <c r="F111" s="441" t="s">
        <v>33</v>
      </c>
      <c r="G111" s="473"/>
      <c r="H111" s="32"/>
      <c r="I111" s="32"/>
      <c r="J111" s="32"/>
      <c r="K111" s="32"/>
      <c r="L111" s="32"/>
      <c r="M111" s="32"/>
      <c r="N111" s="32"/>
      <c r="O111" s="252"/>
      <c r="P111" s="252"/>
      <c r="Q111" s="252"/>
      <c r="R111" s="252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7"/>
      <c r="AT111" s="87"/>
      <c r="AU111" s="87"/>
      <c r="CG111" s="88"/>
      <c r="CH111" s="88"/>
      <c r="CI111" s="88"/>
      <c r="CJ111" s="88"/>
      <c r="CK111" s="88"/>
      <c r="CL111" s="88"/>
      <c r="CM111" s="88"/>
      <c r="CN111" s="88"/>
      <c r="CO111" s="88"/>
      <c r="CP111" s="88"/>
      <c r="CQ111" s="88"/>
      <c r="CR111" s="88"/>
      <c r="CS111" s="88"/>
      <c r="CT111" s="88"/>
    </row>
    <row r="112" spans="1:98" ht="16.149999999999999" customHeight="1" x14ac:dyDescent="0.2">
      <c r="A112" s="531" t="s">
        <v>112</v>
      </c>
      <c r="B112" s="532"/>
      <c r="C112" s="258">
        <f>SUM(D112:G112)</f>
        <v>0</v>
      </c>
      <c r="D112" s="19"/>
      <c r="E112" s="20"/>
      <c r="F112" s="7"/>
      <c r="G112" s="7"/>
      <c r="H112" s="32"/>
      <c r="I112" s="32"/>
      <c r="J112" s="32"/>
      <c r="K112" s="32"/>
      <c r="L112" s="32"/>
      <c r="M112" s="32"/>
      <c r="N112" s="32"/>
      <c r="O112" s="252"/>
      <c r="P112" s="252"/>
      <c r="Q112" s="252"/>
      <c r="R112" s="252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7"/>
      <c r="AT112" s="87"/>
      <c r="AU112" s="87"/>
      <c r="CG112" s="88"/>
      <c r="CH112" s="88"/>
      <c r="CI112" s="88"/>
      <c r="CJ112" s="88"/>
      <c r="CK112" s="88"/>
      <c r="CL112" s="88"/>
      <c r="CM112" s="88"/>
      <c r="CN112" s="88"/>
      <c r="CO112" s="88"/>
      <c r="CP112" s="88"/>
      <c r="CQ112" s="88"/>
      <c r="CR112" s="88"/>
      <c r="CS112" s="88"/>
      <c r="CT112" s="88"/>
    </row>
    <row r="113" spans="1:98" ht="16.149999999999999" customHeight="1" x14ac:dyDescent="0.2">
      <c r="A113" s="521" t="s">
        <v>113</v>
      </c>
      <c r="B113" s="522"/>
      <c r="C113" s="53">
        <f>SUM(D113:G113)</f>
        <v>0</v>
      </c>
      <c r="D113" s="38"/>
      <c r="E113" s="54"/>
      <c r="F113" s="22"/>
      <c r="G113" s="22"/>
      <c r="H113" s="32"/>
      <c r="I113" s="32"/>
      <c r="J113" s="32"/>
      <c r="K113" s="32"/>
      <c r="L113" s="32"/>
      <c r="M113" s="32"/>
      <c r="N113" s="32"/>
      <c r="O113" s="252"/>
      <c r="P113" s="252"/>
      <c r="Q113" s="252"/>
      <c r="R113" s="252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7"/>
      <c r="AT113" s="87"/>
      <c r="AU113" s="87"/>
      <c r="CG113" s="88"/>
      <c r="CH113" s="88"/>
      <c r="CI113" s="88"/>
      <c r="CJ113" s="88"/>
      <c r="CK113" s="88"/>
      <c r="CL113" s="88"/>
      <c r="CM113" s="88"/>
      <c r="CN113" s="88"/>
      <c r="CO113" s="88"/>
      <c r="CP113" s="88"/>
      <c r="CQ113" s="88"/>
      <c r="CR113" s="88"/>
      <c r="CS113" s="88"/>
      <c r="CT113" s="88"/>
    </row>
    <row r="114" spans="1:98" ht="31.9" customHeight="1" x14ac:dyDescent="0.2">
      <c r="A114" s="231" t="s">
        <v>114</v>
      </c>
      <c r="B114" s="3"/>
      <c r="C114" s="3"/>
      <c r="D114" s="3"/>
      <c r="E114" s="89"/>
      <c r="F114" s="89"/>
      <c r="G114" s="89"/>
      <c r="H114" s="32"/>
      <c r="I114" s="32"/>
      <c r="J114" s="32"/>
      <c r="K114" s="32"/>
      <c r="L114" s="32"/>
      <c r="M114" s="32"/>
      <c r="N114" s="32"/>
      <c r="O114" s="252"/>
      <c r="P114" s="252"/>
      <c r="Q114" s="252"/>
      <c r="R114" s="252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7"/>
      <c r="AT114" s="87"/>
      <c r="AU114" s="87"/>
      <c r="CG114" s="88"/>
      <c r="CH114" s="88"/>
      <c r="CI114" s="88"/>
      <c r="CJ114" s="88"/>
      <c r="CK114" s="88"/>
      <c r="CL114" s="88"/>
      <c r="CM114" s="88"/>
      <c r="CN114" s="88"/>
      <c r="CO114" s="88"/>
      <c r="CP114" s="88"/>
      <c r="CQ114" s="88"/>
      <c r="CR114" s="88"/>
      <c r="CS114" s="88"/>
      <c r="CT114" s="88"/>
    </row>
    <row r="115" spans="1:98" x14ac:dyDescent="0.2">
      <c r="A115" s="523" t="s">
        <v>115</v>
      </c>
      <c r="B115" s="524"/>
      <c r="C115" s="525"/>
      <c r="D115" s="529" t="s">
        <v>1</v>
      </c>
      <c r="E115" s="480" t="s">
        <v>19</v>
      </c>
      <c r="F115" s="481"/>
      <c r="G115" s="481"/>
      <c r="H115" s="471" t="s">
        <v>20</v>
      </c>
      <c r="I115" s="32"/>
      <c r="J115" s="32"/>
      <c r="K115" s="32"/>
      <c r="L115" s="32"/>
      <c r="M115" s="32"/>
      <c r="N115" s="32"/>
      <c r="O115" s="252"/>
      <c r="P115" s="252"/>
      <c r="Q115" s="252"/>
      <c r="R115" s="252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7"/>
      <c r="AT115" s="87"/>
      <c r="AU115" s="87"/>
      <c r="CG115" s="88"/>
      <c r="CH115" s="88"/>
      <c r="CI115" s="88"/>
      <c r="CJ115" s="88"/>
      <c r="CK115" s="88"/>
      <c r="CL115" s="88"/>
      <c r="CM115" s="88"/>
      <c r="CN115" s="88"/>
      <c r="CO115" s="88"/>
      <c r="CP115" s="88"/>
      <c r="CQ115" s="88"/>
      <c r="CR115" s="88"/>
      <c r="CS115" s="88"/>
      <c r="CT115" s="88"/>
    </row>
    <row r="116" spans="1:98" ht="36" customHeight="1" x14ac:dyDescent="0.2">
      <c r="A116" s="526"/>
      <c r="B116" s="527"/>
      <c r="C116" s="528"/>
      <c r="D116" s="530"/>
      <c r="E116" s="70" t="s">
        <v>31</v>
      </c>
      <c r="F116" s="71" t="s">
        <v>32</v>
      </c>
      <c r="G116" s="441" t="s">
        <v>33</v>
      </c>
      <c r="H116" s="473"/>
      <c r="I116" s="32"/>
      <c r="J116" s="32"/>
      <c r="K116" s="32"/>
      <c r="L116" s="32"/>
      <c r="M116" s="32"/>
      <c r="N116" s="32"/>
      <c r="O116" s="252"/>
      <c r="P116" s="252"/>
      <c r="Q116" s="252"/>
      <c r="R116" s="252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7"/>
      <c r="AT116" s="87"/>
      <c r="AU116" s="87"/>
      <c r="CG116" s="88"/>
      <c r="CH116" s="88"/>
      <c r="CI116" s="88"/>
      <c r="CJ116" s="88"/>
      <c r="CK116" s="88"/>
      <c r="CL116" s="88"/>
      <c r="CM116" s="88"/>
      <c r="CN116" s="88"/>
      <c r="CO116" s="88"/>
      <c r="CP116" s="88"/>
      <c r="CQ116" s="88"/>
      <c r="CR116" s="88"/>
      <c r="CS116" s="88"/>
      <c r="CT116" s="88"/>
    </row>
    <row r="117" spans="1:98" ht="15.6" customHeight="1" x14ac:dyDescent="0.2">
      <c r="A117" s="259" t="s">
        <v>116</v>
      </c>
      <c r="B117" s="260"/>
      <c r="C117" s="261"/>
      <c r="D117" s="258">
        <f>SUM(E117:H117)</f>
        <v>0</v>
      </c>
      <c r="E117" s="19"/>
      <c r="F117" s="20"/>
      <c r="G117" s="7"/>
      <c r="H117" s="7"/>
      <c r="I117" s="32"/>
      <c r="J117" s="32"/>
      <c r="K117" s="32"/>
      <c r="L117" s="32"/>
      <c r="M117" s="32"/>
      <c r="N117" s="32"/>
      <c r="O117" s="252"/>
      <c r="P117" s="252"/>
      <c r="Q117" s="252"/>
      <c r="R117" s="252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7"/>
      <c r="AT117" s="87"/>
      <c r="AU117" s="87"/>
      <c r="CG117" s="88"/>
      <c r="CH117" s="88"/>
      <c r="CI117" s="88"/>
      <c r="CJ117" s="88"/>
      <c r="CK117" s="88"/>
      <c r="CL117" s="88"/>
      <c r="CM117" s="88"/>
      <c r="CN117" s="88"/>
      <c r="CO117" s="88"/>
      <c r="CP117" s="88"/>
      <c r="CQ117" s="88"/>
      <c r="CR117" s="88"/>
      <c r="CS117" s="88"/>
      <c r="CT117" s="88"/>
    </row>
    <row r="118" spans="1:98" ht="15.6" customHeight="1" x14ac:dyDescent="0.2">
      <c r="A118" s="262" t="s">
        <v>117</v>
      </c>
      <c r="B118" s="263"/>
      <c r="C118" s="264"/>
      <c r="D118" s="265">
        <f>SUM(E118:H118)</f>
        <v>0</v>
      </c>
      <c r="E118" s="38"/>
      <c r="F118" s="54"/>
      <c r="G118" s="22"/>
      <c r="H118" s="22"/>
      <c r="I118" s="32"/>
      <c r="J118" s="32"/>
      <c r="K118" s="32"/>
      <c r="L118" s="32"/>
      <c r="M118" s="266"/>
      <c r="N118" s="266"/>
      <c r="O118" s="267"/>
      <c r="P118" s="267"/>
      <c r="Q118" s="267"/>
      <c r="R118" s="267"/>
      <c r="S118" s="268"/>
      <c r="T118" s="268"/>
      <c r="U118" s="268"/>
      <c r="V118" s="268"/>
      <c r="W118" s="268"/>
      <c r="X118" s="268"/>
      <c r="Y118" s="268"/>
      <c r="Z118" s="268"/>
      <c r="AA118" s="268"/>
      <c r="AB118" s="268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7"/>
      <c r="AT118" s="87"/>
      <c r="AU118" s="87"/>
      <c r="CG118" s="88"/>
      <c r="CH118" s="88"/>
      <c r="CI118" s="88"/>
      <c r="CJ118" s="88"/>
      <c r="CK118" s="88"/>
      <c r="CL118" s="88"/>
      <c r="CM118" s="88"/>
      <c r="CN118" s="88"/>
      <c r="CO118" s="88"/>
      <c r="CP118" s="88"/>
      <c r="CQ118" s="88"/>
      <c r="CR118" s="88"/>
      <c r="CS118" s="88"/>
      <c r="CT118" s="88"/>
    </row>
    <row r="119" spans="1:98" ht="31.9" customHeight="1" x14ac:dyDescent="0.2">
      <c r="A119" s="91" t="s">
        <v>118</v>
      </c>
      <c r="B119" s="269"/>
      <c r="C119" s="270"/>
      <c r="D119" s="271"/>
      <c r="E119" s="272"/>
      <c r="F119" s="273"/>
      <c r="G119" s="274"/>
      <c r="H119" s="275"/>
      <c r="I119" s="276"/>
      <c r="J119" s="276"/>
      <c r="K119" s="276"/>
      <c r="L119" s="277"/>
      <c r="M119" s="96"/>
      <c r="N119" s="96"/>
      <c r="O119" s="96"/>
      <c r="P119" s="96"/>
      <c r="Q119" s="96"/>
      <c r="R119" s="96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CG119" s="88"/>
      <c r="CH119" s="88"/>
      <c r="CI119" s="88"/>
      <c r="CJ119" s="88"/>
      <c r="CK119" s="88"/>
      <c r="CL119" s="88"/>
      <c r="CM119" s="88"/>
      <c r="CN119" s="88"/>
      <c r="CO119" s="88"/>
      <c r="CP119" s="88"/>
      <c r="CQ119" s="88"/>
      <c r="CR119" s="88"/>
      <c r="CS119" s="88"/>
      <c r="CT119" s="88"/>
    </row>
    <row r="120" spans="1:98" ht="16.899999999999999" customHeight="1" x14ac:dyDescent="0.2">
      <c r="A120" s="487" t="s">
        <v>119</v>
      </c>
      <c r="B120" s="471" t="s">
        <v>1</v>
      </c>
      <c r="C120" s="534" t="s">
        <v>120</v>
      </c>
      <c r="D120" s="534"/>
      <c r="E120" s="534"/>
      <c r="F120" s="534" t="s">
        <v>121</v>
      </c>
      <c r="G120" s="537" t="s">
        <v>122</v>
      </c>
      <c r="H120" s="482" t="s">
        <v>19</v>
      </c>
      <c r="I120" s="533"/>
      <c r="J120" s="533"/>
      <c r="K120" s="534" t="s">
        <v>20</v>
      </c>
      <c r="L120" s="535" t="s">
        <v>123</v>
      </c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CG120" s="88"/>
      <c r="CH120" s="88"/>
      <c r="CI120" s="88"/>
      <c r="CJ120" s="88"/>
      <c r="CK120" s="88"/>
      <c r="CL120" s="88"/>
      <c r="CM120" s="88"/>
      <c r="CN120" s="88"/>
      <c r="CO120" s="88"/>
      <c r="CP120" s="88"/>
      <c r="CQ120" s="88"/>
      <c r="CR120" s="88"/>
      <c r="CS120" s="88"/>
      <c r="CT120" s="88"/>
    </row>
    <row r="121" spans="1:98" ht="60.75" customHeight="1" x14ac:dyDescent="0.2">
      <c r="A121" s="493"/>
      <c r="B121" s="473"/>
      <c r="C121" s="234" t="s">
        <v>124</v>
      </c>
      <c r="D121" s="279" t="s">
        <v>125</v>
      </c>
      <c r="E121" s="441" t="s">
        <v>126</v>
      </c>
      <c r="F121" s="534"/>
      <c r="G121" s="537"/>
      <c r="H121" s="441" t="s">
        <v>31</v>
      </c>
      <c r="I121" s="446" t="s">
        <v>32</v>
      </c>
      <c r="J121" s="446" t="s">
        <v>33</v>
      </c>
      <c r="K121" s="534"/>
      <c r="L121" s="536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CG121" s="88"/>
      <c r="CH121" s="88"/>
      <c r="CI121" s="88"/>
      <c r="CJ121" s="88"/>
      <c r="CK121" s="88"/>
      <c r="CL121" s="88"/>
      <c r="CM121" s="88"/>
      <c r="CN121" s="88"/>
      <c r="CO121" s="88"/>
      <c r="CP121" s="88"/>
      <c r="CQ121" s="88"/>
      <c r="CR121" s="88"/>
      <c r="CS121" s="88"/>
      <c r="CT121" s="88"/>
    </row>
    <row r="122" spans="1:98" ht="15.6" customHeight="1" x14ac:dyDescent="0.2">
      <c r="A122" s="280" t="s">
        <v>56</v>
      </c>
      <c r="B122" s="28">
        <f>SUM(C122:G122)</f>
        <v>0</v>
      </c>
      <c r="C122" s="19"/>
      <c r="D122" s="281"/>
      <c r="E122" s="21"/>
      <c r="F122" s="281"/>
      <c r="G122" s="282"/>
      <c r="H122" s="21"/>
      <c r="I122" s="281"/>
      <c r="J122" s="281"/>
      <c r="K122" s="281"/>
      <c r="L122" s="21"/>
      <c r="M122" s="1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97"/>
      <c r="Z122" s="97"/>
      <c r="AA122" s="97"/>
      <c r="AB122" s="97"/>
      <c r="CG122" s="88"/>
      <c r="CH122" s="88"/>
      <c r="CI122" s="88"/>
      <c r="CJ122" s="88"/>
      <c r="CK122" s="88"/>
      <c r="CL122" s="88"/>
      <c r="CM122" s="88"/>
      <c r="CN122" s="88"/>
      <c r="CO122" s="88"/>
      <c r="CP122" s="88"/>
      <c r="CQ122" s="88"/>
      <c r="CR122" s="88"/>
      <c r="CS122" s="88"/>
      <c r="CT122" s="88"/>
    </row>
    <row r="123" spans="1:98" ht="15.6" customHeight="1" x14ac:dyDescent="0.2">
      <c r="A123" s="283" t="s">
        <v>69</v>
      </c>
      <c r="B123" s="50">
        <f>SUM(C123:G123)</f>
        <v>0</v>
      </c>
      <c r="C123" s="11"/>
      <c r="D123" s="135"/>
      <c r="E123" s="17"/>
      <c r="F123" s="135"/>
      <c r="G123" s="284"/>
      <c r="H123" s="17"/>
      <c r="I123" s="135"/>
      <c r="J123" s="135"/>
      <c r="K123" s="135"/>
      <c r="L123" s="17"/>
      <c r="M123" s="1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97"/>
      <c r="Z123" s="97"/>
      <c r="AA123" s="97"/>
      <c r="AB123" s="97"/>
      <c r="CG123" s="88"/>
      <c r="CH123" s="88"/>
      <c r="CI123" s="88"/>
      <c r="CJ123" s="88"/>
      <c r="CK123" s="88"/>
      <c r="CL123" s="88"/>
      <c r="CM123" s="88"/>
      <c r="CN123" s="88"/>
      <c r="CO123" s="88"/>
      <c r="CP123" s="88"/>
      <c r="CQ123" s="88"/>
      <c r="CR123" s="88"/>
      <c r="CS123" s="88"/>
      <c r="CT123" s="88"/>
    </row>
    <row r="124" spans="1:98" ht="15.6" customHeight="1" x14ac:dyDescent="0.2">
      <c r="A124" s="285" t="s">
        <v>72</v>
      </c>
      <c r="B124" s="29">
        <f>SUM(C124:G124)</f>
        <v>0</v>
      </c>
      <c r="C124" s="30"/>
      <c r="D124" s="130"/>
      <c r="E124" s="23"/>
      <c r="F124" s="130"/>
      <c r="G124" s="286"/>
      <c r="H124" s="23"/>
      <c r="I124" s="130"/>
      <c r="J124" s="130"/>
      <c r="K124" s="130"/>
      <c r="L124" s="23"/>
      <c r="M124" s="1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97"/>
      <c r="Z124" s="97"/>
      <c r="AA124" s="97"/>
      <c r="AB124" s="97"/>
      <c r="CG124" s="88"/>
      <c r="CH124" s="88"/>
      <c r="CI124" s="88"/>
      <c r="CJ124" s="88"/>
      <c r="CK124" s="88"/>
      <c r="CL124" s="88"/>
      <c r="CM124" s="88"/>
      <c r="CN124" s="88"/>
      <c r="CO124" s="88"/>
      <c r="CP124" s="88"/>
      <c r="CQ124" s="88"/>
      <c r="CR124" s="88"/>
      <c r="CS124" s="88"/>
      <c r="CT124" s="88"/>
    </row>
    <row r="125" spans="1:98" ht="31.9" customHeight="1" x14ac:dyDescent="0.2">
      <c r="A125" s="248" t="s">
        <v>127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CG125" s="88"/>
      <c r="CH125" s="88"/>
      <c r="CI125" s="88"/>
      <c r="CJ125" s="88"/>
      <c r="CK125" s="88"/>
      <c r="CL125" s="88"/>
      <c r="CM125" s="88"/>
      <c r="CN125" s="88"/>
      <c r="CO125" s="88"/>
      <c r="CP125" s="88"/>
      <c r="CQ125" s="88"/>
      <c r="CR125" s="88"/>
      <c r="CS125" s="88"/>
      <c r="CT125" s="88"/>
    </row>
    <row r="126" spans="1:98" ht="15" x14ac:dyDescent="0.2">
      <c r="A126" s="487" t="s">
        <v>128</v>
      </c>
      <c r="B126" s="471" t="s">
        <v>129</v>
      </c>
      <c r="C126" s="483" t="s">
        <v>130</v>
      </c>
      <c r="D126" s="484"/>
      <c r="E126" s="518" t="s">
        <v>131</v>
      </c>
      <c r="F126" s="484"/>
      <c r="G126" s="518" t="s">
        <v>132</v>
      </c>
      <c r="H126" s="484"/>
      <c r="I126" s="483" t="s">
        <v>133</v>
      </c>
      <c r="J126" s="484"/>
      <c r="K126" s="3"/>
      <c r="L126" s="3"/>
      <c r="M126" s="287"/>
      <c r="N126" s="288"/>
      <c r="O126" s="268"/>
      <c r="P126" s="268"/>
      <c r="Q126" s="268"/>
      <c r="R126" s="268"/>
      <c r="S126" s="268"/>
      <c r="T126" s="268"/>
      <c r="U126" s="268"/>
      <c r="V126" s="268"/>
      <c r="W126" s="268"/>
      <c r="X126" s="268"/>
      <c r="Y126" s="268"/>
      <c r="Z126" s="268"/>
      <c r="AA126" s="268"/>
      <c r="AB126" s="268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7"/>
      <c r="AT126" s="87"/>
      <c r="AU126" s="87"/>
      <c r="CG126" s="88"/>
      <c r="CH126" s="88"/>
      <c r="CI126" s="88"/>
      <c r="CJ126" s="88"/>
      <c r="CK126" s="88"/>
      <c r="CL126" s="88"/>
      <c r="CM126" s="88"/>
      <c r="CN126" s="88"/>
      <c r="CO126" s="88"/>
      <c r="CP126" s="88"/>
      <c r="CQ126" s="88"/>
      <c r="CR126" s="88"/>
      <c r="CS126" s="88"/>
      <c r="CT126" s="88"/>
    </row>
    <row r="127" spans="1:98" ht="15" x14ac:dyDescent="0.2">
      <c r="A127" s="493"/>
      <c r="B127" s="473"/>
      <c r="C127" s="70" t="s">
        <v>134</v>
      </c>
      <c r="D127" s="441" t="s">
        <v>135</v>
      </c>
      <c r="E127" s="70" t="s">
        <v>134</v>
      </c>
      <c r="F127" s="443" t="s">
        <v>135</v>
      </c>
      <c r="G127" s="70" t="s">
        <v>134</v>
      </c>
      <c r="H127" s="441" t="s">
        <v>135</v>
      </c>
      <c r="I127" s="70" t="s">
        <v>134</v>
      </c>
      <c r="J127" s="441" t="s">
        <v>135</v>
      </c>
      <c r="K127" s="3"/>
      <c r="L127" s="3"/>
      <c r="M127" s="3"/>
      <c r="N127" s="32"/>
      <c r="O127" s="252"/>
      <c r="P127" s="252"/>
      <c r="Q127" s="252"/>
      <c r="R127" s="252"/>
      <c r="S127" s="252"/>
      <c r="T127" s="252"/>
      <c r="U127" s="252"/>
      <c r="V127" s="252"/>
      <c r="W127" s="252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7"/>
      <c r="AT127" s="87"/>
      <c r="AU127" s="87"/>
      <c r="CG127" s="88"/>
      <c r="CH127" s="88"/>
      <c r="CI127" s="88"/>
      <c r="CJ127" s="88"/>
      <c r="CK127" s="88"/>
      <c r="CL127" s="88"/>
      <c r="CM127" s="88"/>
      <c r="CN127" s="88"/>
      <c r="CO127" s="88"/>
      <c r="CP127" s="88"/>
      <c r="CQ127" s="88"/>
      <c r="CR127" s="88"/>
      <c r="CS127" s="88"/>
      <c r="CT127" s="88"/>
    </row>
    <row r="128" spans="1:98" ht="18.75" customHeight="1" x14ac:dyDescent="0.2">
      <c r="A128" s="471" t="s">
        <v>136</v>
      </c>
      <c r="B128" s="280" t="s">
        <v>137</v>
      </c>
      <c r="C128" s="19"/>
      <c r="D128" s="21"/>
      <c r="E128" s="19"/>
      <c r="F128" s="21"/>
      <c r="G128" s="19"/>
      <c r="H128" s="21"/>
      <c r="I128" s="19"/>
      <c r="J128" s="21"/>
      <c r="K128" s="3"/>
      <c r="L128" s="3"/>
      <c r="M128" s="3"/>
      <c r="N128" s="32"/>
      <c r="O128" s="252"/>
      <c r="P128" s="252"/>
      <c r="Q128" s="252"/>
      <c r="R128" s="252"/>
      <c r="S128" s="252"/>
      <c r="T128" s="252"/>
      <c r="U128" s="252"/>
      <c r="V128" s="252"/>
      <c r="W128" s="252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7"/>
      <c r="AT128" s="87"/>
      <c r="AU128" s="87"/>
      <c r="CG128" s="88"/>
      <c r="CH128" s="88"/>
      <c r="CI128" s="88"/>
      <c r="CJ128" s="88"/>
      <c r="CK128" s="88"/>
      <c r="CL128" s="88"/>
      <c r="CM128" s="88"/>
      <c r="CN128" s="88"/>
      <c r="CO128" s="88"/>
      <c r="CP128" s="88"/>
      <c r="CQ128" s="88"/>
      <c r="CR128" s="88"/>
      <c r="CS128" s="88"/>
      <c r="CT128" s="88"/>
    </row>
    <row r="129" spans="1:98" ht="24" customHeight="1" x14ac:dyDescent="0.2">
      <c r="A129" s="472"/>
      <c r="B129" s="283" t="s">
        <v>138</v>
      </c>
      <c r="C129" s="11"/>
      <c r="D129" s="17"/>
      <c r="E129" s="11"/>
      <c r="F129" s="17"/>
      <c r="G129" s="11"/>
      <c r="H129" s="17"/>
      <c r="I129" s="11"/>
      <c r="J129" s="17"/>
      <c r="K129" s="3"/>
      <c r="L129" s="3"/>
      <c r="M129" s="3"/>
      <c r="N129" s="32"/>
      <c r="O129" s="252"/>
      <c r="P129" s="252"/>
      <c r="Q129" s="252"/>
      <c r="R129" s="252"/>
      <c r="S129" s="252"/>
      <c r="T129" s="252"/>
      <c r="U129" s="252"/>
      <c r="V129" s="252"/>
      <c r="W129" s="252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7"/>
      <c r="AT129" s="87"/>
      <c r="AU129" s="87"/>
      <c r="CG129" s="88"/>
      <c r="CH129" s="88"/>
      <c r="CI129" s="88"/>
      <c r="CJ129" s="88"/>
      <c r="CK129" s="88"/>
      <c r="CL129" s="88"/>
      <c r="CM129" s="88"/>
      <c r="CN129" s="88"/>
      <c r="CO129" s="88"/>
      <c r="CP129" s="88"/>
      <c r="CQ129" s="88"/>
      <c r="CR129" s="88"/>
      <c r="CS129" s="88"/>
      <c r="CT129" s="88"/>
    </row>
    <row r="130" spans="1:98" ht="18.75" customHeight="1" x14ac:dyDescent="0.2">
      <c r="A130" s="472"/>
      <c r="B130" s="283" t="s">
        <v>139</v>
      </c>
      <c r="C130" s="11"/>
      <c r="D130" s="17"/>
      <c r="E130" s="11"/>
      <c r="F130" s="17"/>
      <c r="G130" s="11"/>
      <c r="H130" s="17"/>
      <c r="I130" s="11"/>
      <c r="J130" s="17"/>
      <c r="K130" s="3"/>
      <c r="L130" s="3"/>
      <c r="M130" s="3"/>
      <c r="N130" s="32"/>
      <c r="O130" s="252"/>
      <c r="P130" s="252"/>
      <c r="Q130" s="252"/>
      <c r="R130" s="252"/>
      <c r="S130" s="252"/>
      <c r="T130" s="252"/>
      <c r="U130" s="252"/>
      <c r="V130" s="252"/>
      <c r="W130" s="252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7"/>
      <c r="AT130" s="87"/>
      <c r="AU130" s="87"/>
      <c r="CG130" s="88"/>
      <c r="CH130" s="88"/>
      <c r="CI130" s="88"/>
      <c r="CJ130" s="88"/>
      <c r="CK130" s="88"/>
      <c r="CL130" s="88"/>
      <c r="CM130" s="88"/>
      <c r="CN130" s="88"/>
      <c r="CO130" s="88"/>
      <c r="CP130" s="88"/>
      <c r="CQ130" s="88"/>
      <c r="CR130" s="88"/>
      <c r="CS130" s="88"/>
      <c r="CT130" s="88"/>
    </row>
    <row r="131" spans="1:98" ht="18.75" customHeight="1" x14ac:dyDescent="0.2">
      <c r="A131" s="473"/>
      <c r="B131" s="283" t="s">
        <v>140</v>
      </c>
      <c r="C131" s="30"/>
      <c r="D131" s="23"/>
      <c r="E131" s="30"/>
      <c r="F131" s="23"/>
      <c r="G131" s="30"/>
      <c r="H131" s="23"/>
      <c r="I131" s="30"/>
      <c r="J131" s="23"/>
      <c r="K131" s="3"/>
      <c r="L131" s="3"/>
      <c r="M131" s="3"/>
      <c r="N131" s="32"/>
      <c r="O131" s="252"/>
      <c r="P131" s="252"/>
      <c r="Q131" s="252"/>
      <c r="R131" s="252"/>
      <c r="S131" s="252"/>
      <c r="T131" s="252"/>
      <c r="U131" s="252"/>
      <c r="V131" s="252"/>
      <c r="W131" s="252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7"/>
      <c r="AT131" s="87"/>
      <c r="AU131" s="87"/>
      <c r="CG131" s="88"/>
      <c r="CH131" s="88"/>
      <c r="CI131" s="88"/>
      <c r="CJ131" s="88"/>
      <c r="CK131" s="88"/>
      <c r="CL131" s="88"/>
      <c r="CM131" s="88"/>
      <c r="CN131" s="88"/>
      <c r="CO131" s="88"/>
      <c r="CP131" s="88"/>
      <c r="CQ131" s="88"/>
      <c r="CR131" s="88"/>
      <c r="CS131" s="88"/>
      <c r="CT131" s="88"/>
    </row>
    <row r="132" spans="1:98" ht="15" x14ac:dyDescent="0.2">
      <c r="A132" s="534" t="s">
        <v>141</v>
      </c>
      <c r="B132" s="280" t="s">
        <v>142</v>
      </c>
      <c r="C132" s="19"/>
      <c r="D132" s="21"/>
      <c r="E132" s="19"/>
      <c r="F132" s="21"/>
      <c r="G132" s="19"/>
      <c r="H132" s="21"/>
      <c r="I132" s="19"/>
      <c r="J132" s="21"/>
      <c r="K132" s="3"/>
      <c r="L132" s="3"/>
      <c r="M132" s="3"/>
      <c r="N132" s="32"/>
      <c r="O132" s="252"/>
      <c r="P132" s="252"/>
      <c r="Q132" s="252"/>
      <c r="R132" s="252"/>
      <c r="S132" s="252"/>
      <c r="T132" s="252"/>
      <c r="U132" s="252"/>
      <c r="V132" s="252"/>
      <c r="W132" s="252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7"/>
      <c r="AT132" s="87"/>
      <c r="AU132" s="87"/>
      <c r="CG132" s="88"/>
      <c r="CH132" s="88"/>
      <c r="CI132" s="88"/>
      <c r="CJ132" s="88"/>
      <c r="CK132" s="88"/>
      <c r="CL132" s="88"/>
      <c r="CM132" s="88"/>
      <c r="CN132" s="88"/>
      <c r="CO132" s="88"/>
      <c r="CP132" s="88"/>
      <c r="CQ132" s="88"/>
      <c r="CR132" s="88"/>
      <c r="CS132" s="88"/>
      <c r="CT132" s="88"/>
    </row>
    <row r="133" spans="1:98" ht="27" customHeight="1" x14ac:dyDescent="0.2">
      <c r="A133" s="533"/>
      <c r="B133" s="283" t="s">
        <v>143</v>
      </c>
      <c r="C133" s="11"/>
      <c r="D133" s="17"/>
      <c r="E133" s="11"/>
      <c r="F133" s="17"/>
      <c r="G133" s="11"/>
      <c r="H133" s="17"/>
      <c r="I133" s="11"/>
      <c r="J133" s="17"/>
      <c r="K133" s="3"/>
      <c r="L133" s="3"/>
      <c r="M133" s="3"/>
      <c r="N133" s="32"/>
      <c r="O133" s="252"/>
      <c r="P133" s="252"/>
      <c r="Q133" s="252"/>
      <c r="R133" s="252"/>
      <c r="S133" s="252"/>
      <c r="T133" s="252"/>
      <c r="U133" s="252"/>
      <c r="V133" s="252"/>
      <c r="W133" s="252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7"/>
      <c r="AT133" s="87"/>
      <c r="AU133" s="87"/>
      <c r="CG133" s="88"/>
      <c r="CH133" s="88"/>
      <c r="CI133" s="88"/>
      <c r="CJ133" s="88"/>
      <c r="CK133" s="88"/>
      <c r="CL133" s="88"/>
      <c r="CM133" s="88"/>
      <c r="CN133" s="88"/>
      <c r="CO133" s="88"/>
      <c r="CP133" s="88"/>
      <c r="CQ133" s="88"/>
      <c r="CR133" s="88"/>
      <c r="CS133" s="88"/>
      <c r="CT133" s="88"/>
    </row>
    <row r="134" spans="1:98" ht="15" x14ac:dyDescent="0.2">
      <c r="A134" s="533"/>
      <c r="B134" s="283" t="s">
        <v>140</v>
      </c>
      <c r="C134" s="11"/>
      <c r="D134" s="17"/>
      <c r="E134" s="11"/>
      <c r="F134" s="17"/>
      <c r="G134" s="11"/>
      <c r="H134" s="17"/>
      <c r="I134" s="11"/>
      <c r="J134" s="17"/>
      <c r="K134" s="3"/>
      <c r="L134" s="3"/>
      <c r="M134" s="3"/>
      <c r="N134" s="32"/>
      <c r="O134" s="252"/>
      <c r="P134" s="252"/>
      <c r="Q134" s="252"/>
      <c r="R134" s="252"/>
      <c r="S134" s="252"/>
      <c r="T134" s="252"/>
      <c r="U134" s="252"/>
      <c r="V134" s="252"/>
      <c r="W134" s="252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7"/>
      <c r="AT134" s="87"/>
      <c r="AU134" s="87"/>
      <c r="CG134" s="88"/>
      <c r="CH134" s="88"/>
      <c r="CI134" s="88"/>
      <c r="CJ134" s="88"/>
      <c r="CK134" s="88"/>
      <c r="CL134" s="88"/>
      <c r="CM134" s="88"/>
      <c r="CN134" s="88"/>
      <c r="CO134" s="88"/>
      <c r="CP134" s="88"/>
      <c r="CQ134" s="88"/>
      <c r="CR134" s="88"/>
      <c r="CS134" s="88"/>
      <c r="CT134" s="88"/>
    </row>
    <row r="135" spans="1:98" ht="15" x14ac:dyDescent="0.2">
      <c r="A135" s="533"/>
      <c r="B135" s="289" t="s">
        <v>144</v>
      </c>
      <c r="C135" s="34"/>
      <c r="D135" s="58"/>
      <c r="E135" s="34"/>
      <c r="F135" s="58"/>
      <c r="G135" s="34"/>
      <c r="H135" s="58"/>
      <c r="I135" s="34"/>
      <c r="J135" s="58"/>
      <c r="K135" s="3"/>
      <c r="L135" s="3"/>
      <c r="M135" s="3"/>
      <c r="N135" s="32"/>
      <c r="O135" s="252"/>
      <c r="P135" s="252"/>
      <c r="Q135" s="252"/>
      <c r="R135" s="252"/>
      <c r="S135" s="252"/>
      <c r="T135" s="252"/>
      <c r="U135" s="252"/>
      <c r="V135" s="252"/>
      <c r="W135" s="252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7"/>
      <c r="AT135" s="87"/>
      <c r="AU135" s="87"/>
      <c r="CG135" s="88"/>
      <c r="CH135" s="88"/>
      <c r="CI135" s="88"/>
      <c r="CJ135" s="88"/>
      <c r="CK135" s="88"/>
      <c r="CL135" s="88"/>
      <c r="CM135" s="88"/>
      <c r="CN135" s="88"/>
      <c r="CO135" s="88"/>
      <c r="CP135" s="88"/>
      <c r="CQ135" s="88"/>
      <c r="CR135" s="88"/>
      <c r="CS135" s="88"/>
      <c r="CT135" s="88"/>
    </row>
    <row r="136" spans="1:98" ht="15" x14ac:dyDescent="0.2">
      <c r="A136" s="533"/>
      <c r="B136" s="285" t="s">
        <v>74</v>
      </c>
      <c r="C136" s="30"/>
      <c r="D136" s="23"/>
      <c r="E136" s="30"/>
      <c r="F136" s="23"/>
      <c r="G136" s="30"/>
      <c r="H136" s="23"/>
      <c r="I136" s="30"/>
      <c r="J136" s="23"/>
      <c r="K136" s="3"/>
      <c r="L136" s="3"/>
      <c r="M136" s="3"/>
      <c r="N136" s="32"/>
      <c r="O136" s="252"/>
      <c r="P136" s="252"/>
      <c r="Q136" s="252"/>
      <c r="R136" s="252"/>
      <c r="S136" s="252"/>
      <c r="T136" s="252"/>
      <c r="U136" s="252"/>
      <c r="V136" s="252"/>
      <c r="W136" s="252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7"/>
      <c r="AT136" s="87"/>
      <c r="AU136" s="87"/>
      <c r="CG136" s="88"/>
      <c r="CH136" s="88"/>
      <c r="CI136" s="88"/>
      <c r="CJ136" s="88"/>
      <c r="CK136" s="88"/>
      <c r="CL136" s="88"/>
      <c r="CM136" s="88"/>
      <c r="CN136" s="88"/>
      <c r="CO136" s="88"/>
      <c r="CP136" s="88"/>
      <c r="CQ136" s="88"/>
      <c r="CR136" s="88"/>
      <c r="CS136" s="88"/>
      <c r="CT136" s="88"/>
    </row>
    <row r="137" spans="1:98" ht="15" x14ac:dyDescent="0.2">
      <c r="A137" s="471" t="s">
        <v>145</v>
      </c>
      <c r="B137" s="280" t="s">
        <v>146</v>
      </c>
      <c r="C137" s="19"/>
      <c r="D137" s="21"/>
      <c r="E137" s="19"/>
      <c r="F137" s="21"/>
      <c r="G137" s="19"/>
      <c r="H137" s="21"/>
      <c r="I137" s="19"/>
      <c r="J137" s="21"/>
      <c r="K137" s="3"/>
      <c r="L137" s="3"/>
      <c r="M137" s="3"/>
      <c r="N137" s="32"/>
      <c r="O137" s="252"/>
      <c r="P137" s="252"/>
      <c r="Q137" s="252"/>
      <c r="R137" s="252"/>
      <c r="S137" s="252"/>
      <c r="T137" s="252"/>
      <c r="U137" s="252"/>
      <c r="V137" s="252"/>
      <c r="W137" s="252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7"/>
      <c r="AT137" s="87"/>
      <c r="AU137" s="87"/>
      <c r="CG137" s="88"/>
      <c r="CH137" s="88"/>
      <c r="CI137" s="88"/>
      <c r="CJ137" s="88"/>
      <c r="CK137" s="88"/>
      <c r="CL137" s="88"/>
      <c r="CM137" s="88"/>
      <c r="CN137" s="88"/>
      <c r="CO137" s="88"/>
      <c r="CP137" s="88"/>
      <c r="CQ137" s="88"/>
      <c r="CR137" s="88"/>
      <c r="CS137" s="88"/>
      <c r="CT137" s="88"/>
    </row>
    <row r="138" spans="1:98" ht="27.6" customHeight="1" x14ac:dyDescent="0.2">
      <c r="A138" s="472"/>
      <c r="B138" s="283" t="s">
        <v>143</v>
      </c>
      <c r="C138" s="11"/>
      <c r="D138" s="17"/>
      <c r="E138" s="11"/>
      <c r="F138" s="17"/>
      <c r="G138" s="11"/>
      <c r="H138" s="17"/>
      <c r="I138" s="11"/>
      <c r="J138" s="17"/>
      <c r="K138" s="3"/>
      <c r="L138" s="3"/>
      <c r="M138" s="3"/>
      <c r="N138" s="32"/>
      <c r="O138" s="252"/>
      <c r="P138" s="252"/>
      <c r="Q138" s="252"/>
      <c r="R138" s="252"/>
      <c r="S138" s="252"/>
      <c r="T138" s="252"/>
      <c r="U138" s="252"/>
      <c r="V138" s="252"/>
      <c r="W138" s="252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7"/>
      <c r="AT138" s="87"/>
      <c r="AU138" s="87"/>
      <c r="CG138" s="88"/>
      <c r="CH138" s="88"/>
      <c r="CI138" s="88"/>
      <c r="CJ138" s="88"/>
      <c r="CK138" s="88"/>
      <c r="CL138" s="88"/>
      <c r="CM138" s="88"/>
      <c r="CN138" s="88"/>
      <c r="CO138" s="88"/>
      <c r="CP138" s="88"/>
      <c r="CQ138" s="88"/>
      <c r="CR138" s="88"/>
      <c r="CS138" s="88"/>
      <c r="CT138" s="88"/>
    </row>
    <row r="139" spans="1:98" x14ac:dyDescent="0.2">
      <c r="A139" s="472"/>
      <c r="B139" s="283" t="s">
        <v>140</v>
      </c>
      <c r="C139" s="11"/>
      <c r="D139" s="17"/>
      <c r="E139" s="11"/>
      <c r="F139" s="17"/>
      <c r="G139" s="11"/>
      <c r="H139" s="17"/>
      <c r="I139" s="11"/>
      <c r="J139" s="17"/>
      <c r="K139" s="32"/>
      <c r="L139" s="32"/>
      <c r="M139" s="32"/>
      <c r="N139" s="32"/>
      <c r="O139" s="252"/>
      <c r="P139" s="252"/>
      <c r="Q139" s="252"/>
      <c r="R139" s="252"/>
      <c r="S139" s="252"/>
      <c r="T139" s="252"/>
      <c r="U139" s="252"/>
      <c r="V139" s="252"/>
      <c r="W139" s="252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7"/>
      <c r="AT139" s="87"/>
      <c r="AU139" s="87"/>
      <c r="CG139" s="88"/>
      <c r="CH139" s="88"/>
      <c r="CI139" s="88"/>
      <c r="CJ139" s="88"/>
      <c r="CK139" s="88"/>
      <c r="CL139" s="88"/>
      <c r="CM139" s="88"/>
      <c r="CN139" s="88"/>
      <c r="CO139" s="88"/>
      <c r="CP139" s="88"/>
      <c r="CQ139" s="88"/>
      <c r="CR139" s="88"/>
      <c r="CS139" s="88"/>
      <c r="CT139" s="88"/>
    </row>
    <row r="140" spans="1:98" ht="15.6" customHeight="1" x14ac:dyDescent="0.2">
      <c r="A140" s="472"/>
      <c r="B140" s="289" t="s">
        <v>147</v>
      </c>
      <c r="C140" s="11"/>
      <c r="D140" s="17"/>
      <c r="E140" s="11"/>
      <c r="F140" s="17"/>
      <c r="G140" s="11"/>
      <c r="H140" s="17"/>
      <c r="I140" s="11"/>
      <c r="J140" s="17"/>
      <c r="K140" s="32"/>
      <c r="L140" s="32"/>
      <c r="M140" s="32"/>
      <c r="N140" s="32"/>
      <c r="O140" s="252"/>
      <c r="P140" s="252"/>
      <c r="Q140" s="252"/>
      <c r="R140" s="252"/>
      <c r="S140" s="252"/>
      <c r="T140" s="252"/>
      <c r="U140" s="252"/>
      <c r="V140" s="252"/>
      <c r="W140" s="252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7"/>
      <c r="AT140" s="87"/>
      <c r="AU140" s="87"/>
      <c r="CG140" s="88"/>
      <c r="CH140" s="88"/>
      <c r="CI140" s="88"/>
      <c r="CJ140" s="88"/>
      <c r="CK140" s="88"/>
      <c r="CL140" s="88"/>
      <c r="CM140" s="88"/>
      <c r="CN140" s="88"/>
      <c r="CO140" s="88"/>
      <c r="CP140" s="88"/>
      <c r="CQ140" s="88"/>
      <c r="CR140" s="88"/>
      <c r="CS140" s="88"/>
      <c r="CT140" s="88"/>
    </row>
    <row r="141" spans="1:98" ht="15.6" customHeight="1" x14ac:dyDescent="0.2">
      <c r="A141" s="472"/>
      <c r="B141" s="289" t="s">
        <v>144</v>
      </c>
      <c r="C141" s="11"/>
      <c r="D141" s="17"/>
      <c r="E141" s="11"/>
      <c r="F141" s="17"/>
      <c r="G141" s="11"/>
      <c r="H141" s="17"/>
      <c r="I141" s="11"/>
      <c r="J141" s="17"/>
      <c r="K141" s="32"/>
      <c r="L141" s="32"/>
      <c r="M141" s="32"/>
      <c r="N141" s="32"/>
      <c r="O141" s="252"/>
      <c r="P141" s="252"/>
      <c r="Q141" s="252"/>
      <c r="R141" s="252"/>
      <c r="S141" s="252"/>
      <c r="T141" s="252"/>
      <c r="U141" s="252"/>
      <c r="V141" s="252"/>
      <c r="W141" s="252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7"/>
      <c r="AT141" s="87"/>
      <c r="AU141" s="87"/>
      <c r="CG141" s="88"/>
      <c r="CH141" s="88"/>
      <c r="CI141" s="88"/>
      <c r="CJ141" s="88"/>
      <c r="CK141" s="88"/>
      <c r="CL141" s="88"/>
      <c r="CM141" s="88"/>
      <c r="CN141" s="88"/>
      <c r="CO141" s="88"/>
      <c r="CP141" s="88"/>
      <c r="CQ141" s="88"/>
      <c r="CR141" s="88"/>
      <c r="CS141" s="88"/>
      <c r="CT141" s="88"/>
    </row>
    <row r="142" spans="1:98" ht="15.6" customHeight="1" x14ac:dyDescent="0.2">
      <c r="A142" s="473"/>
      <c r="B142" s="285" t="s">
        <v>74</v>
      </c>
      <c r="C142" s="123"/>
      <c r="D142" s="119"/>
      <c r="E142" s="123"/>
      <c r="F142" s="119"/>
      <c r="G142" s="123"/>
      <c r="H142" s="119"/>
      <c r="I142" s="123"/>
      <c r="J142" s="119"/>
      <c r="K142" s="32"/>
      <c r="L142" s="32"/>
      <c r="M142" s="32"/>
      <c r="N142" s="32"/>
      <c r="O142" s="252"/>
      <c r="P142" s="252"/>
      <c r="Q142" s="252"/>
      <c r="R142" s="252"/>
      <c r="S142" s="252"/>
      <c r="T142" s="252"/>
      <c r="U142" s="252"/>
      <c r="V142" s="252"/>
      <c r="W142" s="252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7"/>
      <c r="AT142" s="87"/>
      <c r="AU142" s="87"/>
      <c r="CG142" s="88"/>
      <c r="CH142" s="88"/>
      <c r="CI142" s="88"/>
      <c r="CJ142" s="88"/>
      <c r="CK142" s="88"/>
      <c r="CL142" s="88"/>
      <c r="CM142" s="88"/>
      <c r="CN142" s="88"/>
      <c r="CO142" s="88"/>
      <c r="CP142" s="88"/>
      <c r="CQ142" s="88"/>
      <c r="CR142" s="88"/>
      <c r="CS142" s="88"/>
      <c r="CT142" s="88"/>
    </row>
    <row r="143" spans="1:98" ht="15.6" customHeight="1" x14ac:dyDescent="0.2">
      <c r="A143" s="534" t="s">
        <v>148</v>
      </c>
      <c r="B143" s="280" t="s">
        <v>149</v>
      </c>
      <c r="C143" s="19"/>
      <c r="D143" s="21"/>
      <c r="E143" s="19"/>
      <c r="F143" s="21"/>
      <c r="G143" s="19"/>
      <c r="H143" s="21"/>
      <c r="I143" s="19"/>
      <c r="J143" s="21"/>
      <c r="K143" s="32"/>
      <c r="L143" s="32"/>
      <c r="M143" s="32"/>
      <c r="N143" s="32"/>
      <c r="O143" s="252"/>
      <c r="P143" s="252"/>
      <c r="Q143" s="252"/>
      <c r="R143" s="252"/>
      <c r="S143" s="252"/>
      <c r="T143" s="252"/>
      <c r="U143" s="252"/>
      <c r="V143" s="252"/>
      <c r="W143" s="252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7"/>
      <c r="AT143" s="87"/>
      <c r="AU143" s="87"/>
      <c r="CG143" s="88"/>
      <c r="CH143" s="88"/>
      <c r="CI143" s="88"/>
      <c r="CJ143" s="88"/>
      <c r="CK143" s="88"/>
      <c r="CL143" s="88"/>
      <c r="CM143" s="88"/>
      <c r="CN143" s="88"/>
      <c r="CO143" s="88"/>
      <c r="CP143" s="88"/>
      <c r="CQ143" s="88"/>
      <c r="CR143" s="88"/>
      <c r="CS143" s="88"/>
      <c r="CT143" s="88"/>
    </row>
    <row r="144" spans="1:98" ht="15.6" customHeight="1" x14ac:dyDescent="0.2">
      <c r="A144" s="533"/>
      <c r="B144" s="285" t="s">
        <v>150</v>
      </c>
      <c r="C144" s="30"/>
      <c r="D144" s="23"/>
      <c r="E144" s="30"/>
      <c r="F144" s="23"/>
      <c r="G144" s="30"/>
      <c r="H144" s="23"/>
      <c r="I144" s="30"/>
      <c r="J144" s="23"/>
      <c r="K144" s="32"/>
      <c r="L144" s="32"/>
      <c r="M144" s="32"/>
      <c r="N144" s="32"/>
      <c r="O144" s="252"/>
      <c r="P144" s="252"/>
      <c r="Q144" s="252"/>
      <c r="R144" s="252"/>
      <c r="S144" s="252"/>
      <c r="T144" s="252"/>
      <c r="U144" s="252"/>
      <c r="V144" s="252"/>
      <c r="W144" s="252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7"/>
      <c r="AT144" s="87"/>
      <c r="AU144" s="87"/>
      <c r="CG144" s="88"/>
      <c r="CH144" s="88"/>
      <c r="CI144" s="88"/>
      <c r="CJ144" s="88"/>
      <c r="CK144" s="88"/>
      <c r="CL144" s="88"/>
      <c r="CM144" s="88"/>
      <c r="CN144" s="88"/>
      <c r="CO144" s="88"/>
      <c r="CP144" s="88"/>
      <c r="CQ144" s="88"/>
      <c r="CR144" s="88"/>
      <c r="CS144" s="88"/>
      <c r="CT144" s="88"/>
    </row>
    <row r="145" spans="1:104" ht="31.9" customHeight="1" x14ac:dyDescent="0.2">
      <c r="A145" s="290" t="s">
        <v>151</v>
      </c>
      <c r="B145" s="291"/>
      <c r="C145" s="292"/>
      <c r="D145" s="292"/>
      <c r="E145" s="292"/>
      <c r="F145" s="292"/>
      <c r="G145" s="292"/>
      <c r="H145" s="292"/>
      <c r="I145" s="292"/>
      <c r="J145" s="292"/>
      <c r="K145" s="293"/>
      <c r="L145" s="293"/>
      <c r="M145" s="293"/>
      <c r="N145" s="293"/>
      <c r="O145" s="294"/>
      <c r="P145" s="294"/>
      <c r="Q145" s="294"/>
      <c r="R145" s="294"/>
      <c r="S145" s="294"/>
      <c r="T145" s="294"/>
      <c r="U145" s="294"/>
      <c r="V145" s="294"/>
      <c r="W145" s="294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BY145" s="82"/>
      <c r="BZ145" s="82"/>
      <c r="CG145" s="88"/>
      <c r="CH145" s="88"/>
      <c r="CI145" s="88"/>
      <c r="CJ145" s="88"/>
      <c r="CK145" s="88"/>
      <c r="CL145" s="88"/>
      <c r="CM145" s="88"/>
      <c r="CN145" s="88"/>
      <c r="CO145" s="88"/>
      <c r="CP145" s="88"/>
      <c r="CQ145" s="88"/>
      <c r="CR145" s="88"/>
      <c r="CS145" s="88"/>
      <c r="CT145" s="88"/>
    </row>
    <row r="146" spans="1:104" s="309" customFormat="1" ht="31.9" customHeight="1" x14ac:dyDescent="0.2">
      <c r="A146" s="91" t="s">
        <v>152</v>
      </c>
      <c r="B146" s="295"/>
      <c r="C146" s="296"/>
      <c r="D146" s="296"/>
      <c r="E146" s="297"/>
      <c r="F146" s="296"/>
      <c r="G146" s="297"/>
      <c r="H146" s="297"/>
      <c r="I146" s="296"/>
      <c r="J146" s="298"/>
      <c r="K146" s="299"/>
      <c r="L146" s="299"/>
      <c r="M146" s="299"/>
      <c r="N146" s="299"/>
      <c r="O146" s="300"/>
      <c r="P146" s="300"/>
      <c r="Q146" s="300"/>
      <c r="R146" s="301"/>
      <c r="S146" s="302"/>
      <c r="T146" s="300"/>
      <c r="U146" s="300"/>
      <c r="V146" s="301"/>
      <c r="W146" s="301"/>
      <c r="X146" s="303"/>
      <c r="Y146" s="304"/>
      <c r="Z146" s="305"/>
      <c r="AA146" s="305"/>
      <c r="AB146" s="303"/>
      <c r="AC146" s="304"/>
      <c r="AD146" s="304"/>
      <c r="AE146" s="304"/>
      <c r="AF146" s="304"/>
      <c r="AG146" s="305"/>
      <c r="AH146" s="306"/>
      <c r="AI146" s="303"/>
      <c r="AJ146" s="305"/>
      <c r="AK146" s="305"/>
      <c r="AL146" s="305"/>
      <c r="AM146" s="305"/>
      <c r="AN146" s="305"/>
      <c r="AO146" s="306"/>
      <c r="AP146" s="303"/>
      <c r="AQ146" s="305"/>
      <c r="AR146" s="305"/>
      <c r="AS146" s="305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82"/>
      <c r="BI146" s="82"/>
      <c r="BJ146" s="82"/>
      <c r="BK146" s="82"/>
      <c r="BL146" s="82"/>
      <c r="BM146" s="82"/>
      <c r="BN146" s="8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4"/>
      <c r="CB146" s="84"/>
      <c r="CC146" s="84"/>
      <c r="CD146" s="84"/>
      <c r="CE146" s="84"/>
      <c r="CF146" s="84"/>
      <c r="CG146" s="88"/>
      <c r="CH146" s="307"/>
      <c r="CI146" s="307"/>
      <c r="CJ146" s="307"/>
      <c r="CK146" s="307"/>
      <c r="CL146" s="307"/>
      <c r="CM146" s="307"/>
      <c r="CN146" s="307"/>
      <c r="CO146" s="307"/>
      <c r="CP146" s="307"/>
      <c r="CQ146" s="307"/>
      <c r="CR146" s="307"/>
      <c r="CS146" s="307"/>
      <c r="CT146" s="307"/>
      <c r="CU146" s="308"/>
      <c r="CV146" s="308"/>
      <c r="CW146" s="308"/>
      <c r="CX146" s="308"/>
      <c r="CY146" s="308"/>
      <c r="CZ146" s="308"/>
    </row>
    <row r="147" spans="1:104" x14ac:dyDescent="0.2">
      <c r="A147" s="538" t="s">
        <v>35</v>
      </c>
      <c r="B147" s="474" t="s">
        <v>1</v>
      </c>
      <c r="C147" s="475"/>
      <c r="D147" s="476"/>
      <c r="E147" s="514" t="s">
        <v>78</v>
      </c>
      <c r="F147" s="515"/>
      <c r="G147" s="515"/>
      <c r="H147" s="515"/>
      <c r="I147" s="515"/>
      <c r="J147" s="515"/>
      <c r="K147" s="515"/>
      <c r="L147" s="515"/>
      <c r="M147" s="515"/>
      <c r="N147" s="515"/>
      <c r="O147" s="515"/>
      <c r="P147" s="515"/>
      <c r="Q147" s="515"/>
      <c r="R147" s="515"/>
      <c r="S147" s="515"/>
      <c r="T147" s="515"/>
      <c r="U147" s="515"/>
      <c r="V147" s="515"/>
      <c r="W147" s="515"/>
      <c r="X147" s="515"/>
      <c r="Y147" s="515"/>
      <c r="Z147" s="515"/>
      <c r="AA147" s="515"/>
      <c r="AB147" s="515"/>
      <c r="AC147" s="515"/>
      <c r="AD147" s="515"/>
      <c r="AE147" s="515"/>
      <c r="AF147" s="515"/>
      <c r="AG147" s="515"/>
      <c r="AH147" s="515"/>
      <c r="AI147" s="515"/>
      <c r="AJ147" s="515"/>
      <c r="AK147" s="515"/>
      <c r="AL147" s="515"/>
      <c r="AM147" s="515"/>
      <c r="AN147" s="515"/>
      <c r="AO147" s="515"/>
      <c r="AP147" s="551"/>
      <c r="AQ147" s="552" t="s">
        <v>153</v>
      </c>
      <c r="AR147" s="552"/>
      <c r="AS147" s="553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Y147" s="82"/>
      <c r="BZ147" s="82"/>
      <c r="CG147" s="88"/>
      <c r="CH147" s="88"/>
      <c r="CI147" s="88"/>
      <c r="CJ147" s="88"/>
      <c r="CK147" s="88"/>
      <c r="CL147" s="88"/>
      <c r="CM147" s="88"/>
      <c r="CN147" s="88"/>
      <c r="CO147" s="88"/>
      <c r="CP147" s="88"/>
      <c r="CQ147" s="88"/>
      <c r="CR147" s="88"/>
      <c r="CS147" s="88"/>
      <c r="CT147" s="88"/>
    </row>
    <row r="148" spans="1:104" x14ac:dyDescent="0.2">
      <c r="A148" s="539"/>
      <c r="B148" s="549"/>
      <c r="C148" s="550"/>
      <c r="D148" s="517"/>
      <c r="E148" s="483" t="s">
        <v>21</v>
      </c>
      <c r="F148" s="484"/>
      <c r="G148" s="483" t="s">
        <v>22</v>
      </c>
      <c r="H148" s="484"/>
      <c r="I148" s="483" t="s">
        <v>23</v>
      </c>
      <c r="J148" s="484"/>
      <c r="K148" s="483" t="s">
        <v>24</v>
      </c>
      <c r="L148" s="484"/>
      <c r="M148" s="483" t="s">
        <v>25</v>
      </c>
      <c r="N148" s="484"/>
      <c r="O148" s="483" t="s">
        <v>26</v>
      </c>
      <c r="P148" s="484"/>
      <c r="Q148" s="483" t="s">
        <v>27</v>
      </c>
      <c r="R148" s="484"/>
      <c r="S148" s="483" t="s">
        <v>28</v>
      </c>
      <c r="T148" s="484"/>
      <c r="U148" s="483" t="s">
        <v>29</v>
      </c>
      <c r="V148" s="484"/>
      <c r="W148" s="483" t="s">
        <v>5</v>
      </c>
      <c r="X148" s="484"/>
      <c r="Y148" s="483" t="s">
        <v>6</v>
      </c>
      <c r="Z148" s="484"/>
      <c r="AA148" s="483" t="s">
        <v>30</v>
      </c>
      <c r="AB148" s="484"/>
      <c r="AC148" s="483" t="s">
        <v>7</v>
      </c>
      <c r="AD148" s="484"/>
      <c r="AE148" s="483" t="s">
        <v>8</v>
      </c>
      <c r="AF148" s="484"/>
      <c r="AG148" s="483" t="s">
        <v>9</v>
      </c>
      <c r="AH148" s="484"/>
      <c r="AI148" s="483" t="s">
        <v>10</v>
      </c>
      <c r="AJ148" s="484"/>
      <c r="AK148" s="483" t="s">
        <v>11</v>
      </c>
      <c r="AL148" s="484"/>
      <c r="AM148" s="483" t="s">
        <v>12</v>
      </c>
      <c r="AN148" s="484"/>
      <c r="AO148" s="480" t="s">
        <v>13</v>
      </c>
      <c r="AP148" s="541"/>
      <c r="AQ148" s="542" t="s">
        <v>154</v>
      </c>
      <c r="AR148" s="480" t="s">
        <v>155</v>
      </c>
      <c r="AS148" s="481"/>
      <c r="AT148" s="310"/>
      <c r="AU148" s="311"/>
      <c r="AV148" s="97"/>
      <c r="AW148" s="97"/>
      <c r="AX148" s="97"/>
      <c r="AY148" s="97"/>
      <c r="AZ148" s="97"/>
      <c r="BA148" s="97"/>
      <c r="BB148" s="97"/>
      <c r="BC148" s="97"/>
      <c r="BD148" s="97"/>
      <c r="BE148" s="97"/>
      <c r="BF148" s="97"/>
      <c r="BG148" s="97"/>
      <c r="CG148" s="88"/>
      <c r="CH148" s="88"/>
      <c r="CI148" s="88"/>
      <c r="CJ148" s="88"/>
      <c r="CK148" s="88"/>
      <c r="CL148" s="88"/>
      <c r="CM148" s="88"/>
      <c r="CN148" s="88"/>
      <c r="CO148" s="88"/>
      <c r="CP148" s="88"/>
      <c r="CQ148" s="88"/>
      <c r="CR148" s="88"/>
      <c r="CS148" s="88"/>
      <c r="CT148" s="88"/>
    </row>
    <row r="149" spans="1:104" ht="31.5" x14ac:dyDescent="0.2">
      <c r="A149" s="540"/>
      <c r="B149" s="312" t="s">
        <v>34</v>
      </c>
      <c r="C149" s="313" t="s">
        <v>2</v>
      </c>
      <c r="D149" s="444" t="s">
        <v>3</v>
      </c>
      <c r="E149" s="36" t="s">
        <v>2</v>
      </c>
      <c r="F149" s="443" t="s">
        <v>3</v>
      </c>
      <c r="G149" s="36" t="s">
        <v>2</v>
      </c>
      <c r="H149" s="443" t="s">
        <v>3</v>
      </c>
      <c r="I149" s="36" t="s">
        <v>2</v>
      </c>
      <c r="J149" s="443" t="s">
        <v>3</v>
      </c>
      <c r="K149" s="36" t="s">
        <v>2</v>
      </c>
      <c r="L149" s="443" t="s">
        <v>3</v>
      </c>
      <c r="M149" s="36" t="s">
        <v>2</v>
      </c>
      <c r="N149" s="443" t="s">
        <v>3</v>
      </c>
      <c r="O149" s="36" t="s">
        <v>2</v>
      </c>
      <c r="P149" s="443" t="s">
        <v>3</v>
      </c>
      <c r="Q149" s="36" t="s">
        <v>2</v>
      </c>
      <c r="R149" s="443" t="s">
        <v>3</v>
      </c>
      <c r="S149" s="36" t="s">
        <v>2</v>
      </c>
      <c r="T149" s="443" t="s">
        <v>3</v>
      </c>
      <c r="U149" s="36" t="s">
        <v>2</v>
      </c>
      <c r="V149" s="443" t="s">
        <v>3</v>
      </c>
      <c r="W149" s="36" t="s">
        <v>2</v>
      </c>
      <c r="X149" s="443" t="s">
        <v>3</v>
      </c>
      <c r="Y149" s="36" t="s">
        <v>2</v>
      </c>
      <c r="Z149" s="443" t="s">
        <v>3</v>
      </c>
      <c r="AA149" s="36" t="s">
        <v>2</v>
      </c>
      <c r="AB149" s="443" t="s">
        <v>3</v>
      </c>
      <c r="AC149" s="36" t="s">
        <v>2</v>
      </c>
      <c r="AD149" s="443" t="s">
        <v>3</v>
      </c>
      <c r="AE149" s="36" t="s">
        <v>2</v>
      </c>
      <c r="AF149" s="443" t="s">
        <v>3</v>
      </c>
      <c r="AG149" s="36" t="s">
        <v>2</v>
      </c>
      <c r="AH149" s="443" t="s">
        <v>3</v>
      </c>
      <c r="AI149" s="36" t="s">
        <v>2</v>
      </c>
      <c r="AJ149" s="443" t="s">
        <v>3</v>
      </c>
      <c r="AK149" s="36" t="s">
        <v>2</v>
      </c>
      <c r="AL149" s="443" t="s">
        <v>3</v>
      </c>
      <c r="AM149" s="36" t="s">
        <v>2</v>
      </c>
      <c r="AN149" s="443" t="s">
        <v>3</v>
      </c>
      <c r="AO149" s="36" t="s">
        <v>2</v>
      </c>
      <c r="AP149" s="315" t="s">
        <v>3</v>
      </c>
      <c r="AQ149" s="543"/>
      <c r="AR149" s="446" t="s">
        <v>156</v>
      </c>
      <c r="AS149" s="441" t="s">
        <v>157</v>
      </c>
      <c r="AT149" s="148"/>
      <c r="AU149" s="148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CG149" s="88"/>
      <c r="CH149" s="88"/>
      <c r="CI149" s="88"/>
      <c r="CJ149" s="88"/>
      <c r="CK149" s="88"/>
      <c r="CL149" s="88"/>
      <c r="CM149" s="88"/>
      <c r="CN149" s="88"/>
      <c r="CO149" s="88"/>
      <c r="CP149" s="88"/>
      <c r="CQ149" s="88"/>
      <c r="CR149" s="88"/>
      <c r="CS149" s="88"/>
      <c r="CT149" s="88"/>
    </row>
    <row r="150" spans="1:104" ht="15" customHeight="1" x14ac:dyDescent="0.2">
      <c r="A150" s="316" t="s">
        <v>55</v>
      </c>
      <c r="B150" s="213">
        <f t="shared" ref="B150:B168" si="11">SUM(C150+D150)</f>
        <v>265</v>
      </c>
      <c r="C150" s="214">
        <f t="shared" ref="C150:D168" si="12">SUM(E150+G150+I150+K150+M150+O150+Q150+S150+U150+W150+Y150+AA150+AC150+AE150+AG150+AI150+AK150+AM150+AO150)</f>
        <v>136</v>
      </c>
      <c r="D150" s="317">
        <f t="shared" si="12"/>
        <v>129</v>
      </c>
      <c r="E150" s="26">
        <v>4</v>
      </c>
      <c r="F150" s="98">
        <v>0</v>
      </c>
      <c r="G150" s="26">
        <v>3</v>
      </c>
      <c r="H150" s="99">
        <v>0</v>
      </c>
      <c r="I150" s="26">
        <v>3</v>
      </c>
      <c r="J150" s="99">
        <v>1</v>
      </c>
      <c r="K150" s="26">
        <v>2</v>
      </c>
      <c r="L150" s="99">
        <v>1</v>
      </c>
      <c r="M150" s="26">
        <v>3</v>
      </c>
      <c r="N150" s="99">
        <v>3</v>
      </c>
      <c r="O150" s="26">
        <v>3</v>
      </c>
      <c r="P150" s="99">
        <v>0</v>
      </c>
      <c r="Q150" s="26">
        <v>0</v>
      </c>
      <c r="R150" s="99">
        <v>3</v>
      </c>
      <c r="S150" s="26">
        <v>1</v>
      </c>
      <c r="T150" s="99">
        <v>1</v>
      </c>
      <c r="U150" s="26">
        <v>3</v>
      </c>
      <c r="V150" s="99">
        <v>5</v>
      </c>
      <c r="W150" s="26">
        <v>3</v>
      </c>
      <c r="X150" s="99">
        <v>2</v>
      </c>
      <c r="Y150" s="26">
        <v>1</v>
      </c>
      <c r="Z150" s="99">
        <v>4</v>
      </c>
      <c r="AA150" s="26">
        <v>3</v>
      </c>
      <c r="AB150" s="99">
        <v>9</v>
      </c>
      <c r="AC150" s="26">
        <v>11</v>
      </c>
      <c r="AD150" s="99">
        <v>13</v>
      </c>
      <c r="AE150" s="26">
        <v>13</v>
      </c>
      <c r="AF150" s="99">
        <v>10</v>
      </c>
      <c r="AG150" s="26">
        <v>9</v>
      </c>
      <c r="AH150" s="99">
        <v>9</v>
      </c>
      <c r="AI150" s="26">
        <v>17</v>
      </c>
      <c r="AJ150" s="99">
        <v>14</v>
      </c>
      <c r="AK150" s="26">
        <v>21</v>
      </c>
      <c r="AL150" s="99">
        <v>15</v>
      </c>
      <c r="AM150" s="26">
        <v>8</v>
      </c>
      <c r="AN150" s="99">
        <v>13</v>
      </c>
      <c r="AO150" s="100">
        <v>28</v>
      </c>
      <c r="AP150" s="318">
        <v>26</v>
      </c>
      <c r="AQ150" s="319">
        <v>112</v>
      </c>
      <c r="AR150" s="320">
        <v>35</v>
      </c>
      <c r="AS150" s="98">
        <v>118</v>
      </c>
      <c r="AT150" s="1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97"/>
      <c r="BG150" s="97"/>
      <c r="CA150" s="84" t="str">
        <f t="shared" ref="CA150:CA168" si="13">IF(B150&lt;&gt;SUM(AQ150+AR150+AS150),"* El número de consultas según tipo atención NO DEBE ser diferente al Total. ","")</f>
        <v/>
      </c>
      <c r="CB150" s="84" t="str">
        <f>IF(AND(E150&lt;=SUM(E152:E168),F150&lt;=SUM(F152:F168),G150&lt;=SUM(G152:G168),H150&lt;=SUM(H152:H168),I150&lt;=SUM(I152:I168),J150&lt;=SUM(J152:J168),K150&lt;=SUM(K152:K168),L150&lt;=SUM(L152:L168),M150&lt;=SUM(M152:M168),N150&lt;=SUM(N152:N168),O150&lt;=SUM(O152:O168),P150&lt;=SUM(P152:P168),W150&lt;=SUM(W152:W168),X150&lt;=SUM(X152:X168),Y150&lt;=SUM(Y152:Y168),Z150&lt;=SUM(Z152:Z168),AA150&lt;=SUM(AA152:AA168),AB150&lt;=SUM(AB152:AB168),AC150&lt;=SUM(AC152:AC168),AD150&lt;=SUM(AD152:AD168),AE150&lt;=SUM(AE152:AE168),AF150&lt;=SUM(AF152:AF168),AG150&lt;=SUM(AG152:AG168),AH150&lt;=SUM(AH152:AH168),AI150&lt;=SUM(AI152:AI168),AJ150&lt;=SUM(AJ152:AJ168),AK150&lt;=SUM(AK152:AK168),AL150&lt;=SUM(AL152:AL168),AM150&lt;=SUM(AM152:AM168),AN150&lt;=SUM(AN152:AN168),AO150&lt;=SUM(AO152:AO168),AP150&lt;=SUM(AP152:AP168)),"","Total de ingreso debe ser igual o menor al desagregado por condición")</f>
        <v/>
      </c>
      <c r="CG150" s="88">
        <f t="shared" ref="CG150:CG168" si="14">IF(B150&lt;&gt;SUM(AQ150+AR150+AS150),1,0)</f>
        <v>0</v>
      </c>
      <c r="CH150" s="88"/>
      <c r="CI150" s="88"/>
      <c r="CJ150" s="88"/>
      <c r="CK150" s="88"/>
      <c r="CL150" s="88"/>
      <c r="CM150" s="88"/>
      <c r="CN150" s="88"/>
      <c r="CO150" s="88"/>
      <c r="CP150" s="88"/>
      <c r="CQ150" s="88"/>
      <c r="CR150" s="88"/>
      <c r="CS150" s="88"/>
      <c r="CT150" s="88"/>
    </row>
    <row r="151" spans="1:104" ht="15" customHeight="1" x14ac:dyDescent="0.2">
      <c r="A151" s="321" t="s">
        <v>36</v>
      </c>
      <c r="B151" s="322">
        <f t="shared" si="11"/>
        <v>0</v>
      </c>
      <c r="C151" s="323">
        <f t="shared" si="12"/>
        <v>0</v>
      </c>
      <c r="D151" s="324">
        <f t="shared" si="12"/>
        <v>0</v>
      </c>
      <c r="E151" s="38">
        <v>0</v>
      </c>
      <c r="F151" s="39">
        <v>0</v>
      </c>
      <c r="G151" s="38">
        <v>0</v>
      </c>
      <c r="H151" s="22">
        <v>0</v>
      </c>
      <c r="I151" s="38">
        <v>0</v>
      </c>
      <c r="J151" s="22">
        <v>0</v>
      </c>
      <c r="K151" s="38">
        <v>0</v>
      </c>
      <c r="L151" s="22">
        <v>0</v>
      </c>
      <c r="M151" s="38">
        <v>0</v>
      </c>
      <c r="N151" s="22">
        <v>0</v>
      </c>
      <c r="O151" s="38">
        <v>0</v>
      </c>
      <c r="P151" s="22">
        <v>0</v>
      </c>
      <c r="Q151" s="38">
        <v>0</v>
      </c>
      <c r="R151" s="22">
        <v>0</v>
      </c>
      <c r="S151" s="38">
        <v>0</v>
      </c>
      <c r="T151" s="22">
        <v>0</v>
      </c>
      <c r="U151" s="38">
        <v>0</v>
      </c>
      <c r="V151" s="22">
        <v>0</v>
      </c>
      <c r="W151" s="38">
        <v>0</v>
      </c>
      <c r="X151" s="22">
        <v>0</v>
      </c>
      <c r="Y151" s="38">
        <v>0</v>
      </c>
      <c r="Z151" s="22">
        <v>0</v>
      </c>
      <c r="AA151" s="38">
        <v>0</v>
      </c>
      <c r="AB151" s="22">
        <v>0</v>
      </c>
      <c r="AC151" s="38">
        <v>0</v>
      </c>
      <c r="AD151" s="22">
        <v>0</v>
      </c>
      <c r="AE151" s="38">
        <v>0</v>
      </c>
      <c r="AF151" s="22">
        <v>0</v>
      </c>
      <c r="AG151" s="38">
        <v>0</v>
      </c>
      <c r="AH151" s="22">
        <v>0</v>
      </c>
      <c r="AI151" s="38">
        <v>0</v>
      </c>
      <c r="AJ151" s="22">
        <v>0</v>
      </c>
      <c r="AK151" s="38">
        <v>0</v>
      </c>
      <c r="AL151" s="22">
        <v>0</v>
      </c>
      <c r="AM151" s="38">
        <v>0</v>
      </c>
      <c r="AN151" s="22">
        <v>0</v>
      </c>
      <c r="AO151" s="129">
        <v>0</v>
      </c>
      <c r="AP151" s="55">
        <v>0</v>
      </c>
      <c r="AQ151" s="325">
        <v>0</v>
      </c>
      <c r="AR151" s="326">
        <v>0</v>
      </c>
      <c r="AS151" s="39">
        <v>0</v>
      </c>
      <c r="AT151" s="1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97"/>
      <c r="BG151" s="97"/>
      <c r="CA151" s="84" t="str">
        <f t="shared" si="13"/>
        <v/>
      </c>
      <c r="CG151" s="88">
        <f t="shared" si="14"/>
        <v>0</v>
      </c>
      <c r="CH151" s="88"/>
      <c r="CI151" s="88"/>
      <c r="CJ151" s="88"/>
      <c r="CK151" s="88"/>
      <c r="CL151" s="88"/>
      <c r="CM151" s="88"/>
      <c r="CN151" s="88"/>
      <c r="CO151" s="88"/>
      <c r="CP151" s="88"/>
      <c r="CQ151" s="88"/>
      <c r="CR151" s="88"/>
      <c r="CS151" s="88"/>
      <c r="CT151" s="88"/>
    </row>
    <row r="152" spans="1:104" ht="15" customHeight="1" x14ac:dyDescent="0.2">
      <c r="A152" s="327" t="s">
        <v>158</v>
      </c>
      <c r="B152" s="328">
        <f t="shared" si="11"/>
        <v>0</v>
      </c>
      <c r="C152" s="329">
        <f t="shared" si="12"/>
        <v>0</v>
      </c>
      <c r="D152" s="330">
        <f t="shared" si="12"/>
        <v>0</v>
      </c>
      <c r="E152" s="6">
        <v>0</v>
      </c>
      <c r="F152" s="10">
        <v>0</v>
      </c>
      <c r="G152" s="6">
        <v>0</v>
      </c>
      <c r="H152" s="8">
        <v>0</v>
      </c>
      <c r="I152" s="6">
        <v>0</v>
      </c>
      <c r="J152" s="8">
        <v>0</v>
      </c>
      <c r="K152" s="6">
        <v>0</v>
      </c>
      <c r="L152" s="8">
        <v>0</v>
      </c>
      <c r="M152" s="6">
        <v>0</v>
      </c>
      <c r="N152" s="8">
        <v>0</v>
      </c>
      <c r="O152" s="6">
        <v>0</v>
      </c>
      <c r="P152" s="8">
        <v>0</v>
      </c>
      <c r="Q152" s="6">
        <v>0</v>
      </c>
      <c r="R152" s="8">
        <v>0</v>
      </c>
      <c r="S152" s="6">
        <v>0</v>
      </c>
      <c r="T152" s="8">
        <v>0</v>
      </c>
      <c r="U152" s="6">
        <v>0</v>
      </c>
      <c r="V152" s="8">
        <v>0</v>
      </c>
      <c r="W152" s="6">
        <v>0</v>
      </c>
      <c r="X152" s="8">
        <v>0</v>
      </c>
      <c r="Y152" s="6">
        <v>0</v>
      </c>
      <c r="Z152" s="8">
        <v>0</v>
      </c>
      <c r="AA152" s="6">
        <v>0</v>
      </c>
      <c r="AB152" s="8">
        <v>0</v>
      </c>
      <c r="AC152" s="6">
        <v>0</v>
      </c>
      <c r="AD152" s="8">
        <v>0</v>
      </c>
      <c r="AE152" s="6">
        <v>0</v>
      </c>
      <c r="AF152" s="8">
        <v>0</v>
      </c>
      <c r="AG152" s="6">
        <v>0</v>
      </c>
      <c r="AH152" s="8">
        <v>0</v>
      </c>
      <c r="AI152" s="6">
        <v>0</v>
      </c>
      <c r="AJ152" s="8">
        <v>0</v>
      </c>
      <c r="AK152" s="6">
        <v>0</v>
      </c>
      <c r="AL152" s="8">
        <v>0</v>
      </c>
      <c r="AM152" s="6">
        <v>0</v>
      </c>
      <c r="AN152" s="8">
        <v>0</v>
      </c>
      <c r="AO152" s="105">
        <v>0</v>
      </c>
      <c r="AP152" s="57">
        <v>0</v>
      </c>
      <c r="AQ152" s="191">
        <v>0</v>
      </c>
      <c r="AR152" s="229">
        <v>0</v>
      </c>
      <c r="AS152" s="10">
        <v>0</v>
      </c>
      <c r="AT152" s="1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97"/>
      <c r="BG152" s="97"/>
      <c r="CA152" s="84" t="str">
        <f t="shared" si="13"/>
        <v/>
      </c>
      <c r="CG152" s="88">
        <f t="shared" si="14"/>
        <v>0</v>
      </c>
      <c r="CH152" s="88"/>
      <c r="CI152" s="88"/>
      <c r="CJ152" s="88"/>
      <c r="CK152" s="88"/>
      <c r="CL152" s="88"/>
      <c r="CM152" s="88"/>
      <c r="CN152" s="88"/>
      <c r="CO152" s="88"/>
      <c r="CP152" s="88"/>
      <c r="CQ152" s="88"/>
      <c r="CR152" s="88"/>
      <c r="CS152" s="88"/>
      <c r="CT152" s="88"/>
    </row>
    <row r="153" spans="1:104" ht="15" customHeight="1" x14ac:dyDescent="0.2">
      <c r="A153" s="331" t="s">
        <v>159</v>
      </c>
      <c r="B153" s="332">
        <f t="shared" si="11"/>
        <v>0</v>
      </c>
      <c r="C153" s="333">
        <f t="shared" si="12"/>
        <v>0</v>
      </c>
      <c r="D153" s="334">
        <f t="shared" si="12"/>
        <v>0</v>
      </c>
      <c r="E153" s="11">
        <v>0</v>
      </c>
      <c r="F153" s="17">
        <v>0</v>
      </c>
      <c r="G153" s="11">
        <v>0</v>
      </c>
      <c r="H153" s="17">
        <v>0</v>
      </c>
      <c r="I153" s="11">
        <v>0</v>
      </c>
      <c r="J153" s="17">
        <v>0</v>
      </c>
      <c r="K153" s="11">
        <v>0</v>
      </c>
      <c r="L153" s="12">
        <v>0</v>
      </c>
      <c r="M153" s="11">
        <v>0</v>
      </c>
      <c r="N153" s="12">
        <v>0</v>
      </c>
      <c r="O153" s="11">
        <v>0</v>
      </c>
      <c r="P153" s="12">
        <v>0</v>
      </c>
      <c r="Q153" s="11">
        <v>0</v>
      </c>
      <c r="R153" s="12">
        <v>0</v>
      </c>
      <c r="S153" s="11">
        <v>0</v>
      </c>
      <c r="T153" s="12">
        <v>0</v>
      </c>
      <c r="U153" s="11">
        <v>0</v>
      </c>
      <c r="V153" s="12">
        <v>0</v>
      </c>
      <c r="W153" s="11">
        <v>0</v>
      </c>
      <c r="X153" s="12">
        <v>0</v>
      </c>
      <c r="Y153" s="11">
        <v>0</v>
      </c>
      <c r="Z153" s="12">
        <v>0</v>
      </c>
      <c r="AA153" s="11">
        <v>0</v>
      </c>
      <c r="AB153" s="17">
        <v>0</v>
      </c>
      <c r="AC153" s="11">
        <v>0</v>
      </c>
      <c r="AD153" s="17">
        <v>0</v>
      </c>
      <c r="AE153" s="11">
        <v>0</v>
      </c>
      <c r="AF153" s="12">
        <v>0</v>
      </c>
      <c r="AG153" s="11">
        <v>0</v>
      </c>
      <c r="AH153" s="12">
        <v>0</v>
      </c>
      <c r="AI153" s="11">
        <v>0</v>
      </c>
      <c r="AJ153" s="12">
        <v>0</v>
      </c>
      <c r="AK153" s="11">
        <v>0</v>
      </c>
      <c r="AL153" s="12">
        <v>0</v>
      </c>
      <c r="AM153" s="11">
        <v>0</v>
      </c>
      <c r="AN153" s="12">
        <v>0</v>
      </c>
      <c r="AO153" s="111">
        <v>0</v>
      </c>
      <c r="AP153" s="51">
        <v>0</v>
      </c>
      <c r="AQ153" s="200">
        <v>0</v>
      </c>
      <c r="AR153" s="135">
        <v>0</v>
      </c>
      <c r="AS153" s="17">
        <v>0</v>
      </c>
      <c r="AT153" s="1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97"/>
      <c r="BG153" s="97"/>
      <c r="CA153" s="84" t="str">
        <f t="shared" si="13"/>
        <v/>
      </c>
      <c r="CG153" s="88">
        <f t="shared" si="14"/>
        <v>0</v>
      </c>
      <c r="CH153" s="88"/>
      <c r="CI153" s="88"/>
      <c r="CJ153" s="88"/>
      <c r="CK153" s="88"/>
      <c r="CL153" s="88"/>
      <c r="CM153" s="88"/>
      <c r="CN153" s="88"/>
      <c r="CO153" s="88"/>
      <c r="CP153" s="88"/>
      <c r="CQ153" s="88"/>
      <c r="CR153" s="88"/>
      <c r="CS153" s="88"/>
      <c r="CT153" s="88"/>
    </row>
    <row r="154" spans="1:104" ht="15" customHeight="1" x14ac:dyDescent="0.2">
      <c r="A154" s="331" t="s">
        <v>160</v>
      </c>
      <c r="B154" s="332">
        <f t="shared" si="11"/>
        <v>46</v>
      </c>
      <c r="C154" s="333">
        <f t="shared" si="12"/>
        <v>31</v>
      </c>
      <c r="D154" s="334">
        <f t="shared" si="12"/>
        <v>15</v>
      </c>
      <c r="E154" s="11">
        <v>0</v>
      </c>
      <c r="F154" s="17">
        <v>0</v>
      </c>
      <c r="G154" s="11">
        <v>0</v>
      </c>
      <c r="H154" s="17">
        <v>0</v>
      </c>
      <c r="I154" s="11">
        <v>0</v>
      </c>
      <c r="J154" s="17">
        <v>0</v>
      </c>
      <c r="K154" s="11">
        <v>0</v>
      </c>
      <c r="L154" s="12">
        <v>0</v>
      </c>
      <c r="M154" s="11">
        <v>0</v>
      </c>
      <c r="N154" s="12">
        <v>0</v>
      </c>
      <c r="O154" s="11">
        <v>0</v>
      </c>
      <c r="P154" s="12">
        <v>0</v>
      </c>
      <c r="Q154" s="11">
        <v>0</v>
      </c>
      <c r="R154" s="12">
        <v>0</v>
      </c>
      <c r="S154" s="11">
        <v>0</v>
      </c>
      <c r="T154" s="12">
        <v>0</v>
      </c>
      <c r="U154" s="11">
        <v>0</v>
      </c>
      <c r="V154" s="12">
        <v>2</v>
      </c>
      <c r="W154" s="11">
        <v>0</v>
      </c>
      <c r="X154" s="12">
        <v>0</v>
      </c>
      <c r="Y154" s="11">
        <v>0</v>
      </c>
      <c r="Z154" s="12">
        <v>0</v>
      </c>
      <c r="AA154" s="11">
        <v>1</v>
      </c>
      <c r="AB154" s="17">
        <v>1</v>
      </c>
      <c r="AC154" s="11">
        <v>2</v>
      </c>
      <c r="AD154" s="17">
        <v>2</v>
      </c>
      <c r="AE154" s="11">
        <v>5</v>
      </c>
      <c r="AF154" s="12">
        <v>0</v>
      </c>
      <c r="AG154" s="11">
        <v>2</v>
      </c>
      <c r="AH154" s="12">
        <v>0</v>
      </c>
      <c r="AI154" s="11">
        <v>7</v>
      </c>
      <c r="AJ154" s="12">
        <v>0</v>
      </c>
      <c r="AK154" s="11">
        <v>5</v>
      </c>
      <c r="AL154" s="12">
        <v>4</v>
      </c>
      <c r="AM154" s="11">
        <v>3</v>
      </c>
      <c r="AN154" s="12">
        <v>2</v>
      </c>
      <c r="AO154" s="111">
        <v>6</v>
      </c>
      <c r="AP154" s="51">
        <v>4</v>
      </c>
      <c r="AQ154" s="200">
        <v>17</v>
      </c>
      <c r="AR154" s="135">
        <v>1</v>
      </c>
      <c r="AS154" s="17">
        <v>28</v>
      </c>
      <c r="AT154" s="1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97"/>
      <c r="BG154" s="97"/>
      <c r="CA154" s="84" t="str">
        <f t="shared" si="13"/>
        <v/>
      </c>
      <c r="CG154" s="88">
        <f t="shared" si="14"/>
        <v>0</v>
      </c>
      <c r="CH154" s="88"/>
      <c r="CI154" s="88"/>
      <c r="CJ154" s="88"/>
      <c r="CK154" s="88"/>
      <c r="CL154" s="88"/>
      <c r="CM154" s="88"/>
      <c r="CN154" s="88"/>
      <c r="CO154" s="88"/>
      <c r="CP154" s="88"/>
      <c r="CQ154" s="88"/>
      <c r="CR154" s="88"/>
      <c r="CS154" s="88"/>
      <c r="CT154" s="88"/>
    </row>
    <row r="155" spans="1:104" ht="15" customHeight="1" x14ac:dyDescent="0.2">
      <c r="A155" s="331" t="s">
        <v>161</v>
      </c>
      <c r="B155" s="332">
        <f t="shared" si="11"/>
        <v>0</v>
      </c>
      <c r="C155" s="333">
        <f t="shared" si="12"/>
        <v>0</v>
      </c>
      <c r="D155" s="334">
        <f t="shared" si="12"/>
        <v>0</v>
      </c>
      <c r="E155" s="11">
        <v>0</v>
      </c>
      <c r="F155" s="17">
        <v>0</v>
      </c>
      <c r="G155" s="11">
        <v>0</v>
      </c>
      <c r="H155" s="17">
        <v>0</v>
      </c>
      <c r="I155" s="11">
        <v>0</v>
      </c>
      <c r="J155" s="17">
        <v>0</v>
      </c>
      <c r="K155" s="11">
        <v>0</v>
      </c>
      <c r="L155" s="12">
        <v>0</v>
      </c>
      <c r="M155" s="11">
        <v>0</v>
      </c>
      <c r="N155" s="12">
        <v>0</v>
      </c>
      <c r="O155" s="11">
        <v>0</v>
      </c>
      <c r="P155" s="12">
        <v>0</v>
      </c>
      <c r="Q155" s="11">
        <v>0</v>
      </c>
      <c r="R155" s="12">
        <v>0</v>
      </c>
      <c r="S155" s="11">
        <v>0</v>
      </c>
      <c r="T155" s="12">
        <v>0</v>
      </c>
      <c r="U155" s="11">
        <v>0</v>
      </c>
      <c r="V155" s="12">
        <v>0</v>
      </c>
      <c r="W155" s="11">
        <v>0</v>
      </c>
      <c r="X155" s="12">
        <v>0</v>
      </c>
      <c r="Y155" s="11">
        <v>0</v>
      </c>
      <c r="Z155" s="12">
        <v>0</v>
      </c>
      <c r="AA155" s="11">
        <v>0</v>
      </c>
      <c r="AB155" s="17">
        <v>0</v>
      </c>
      <c r="AC155" s="11">
        <v>0</v>
      </c>
      <c r="AD155" s="17">
        <v>0</v>
      </c>
      <c r="AE155" s="11">
        <v>0</v>
      </c>
      <c r="AF155" s="12">
        <v>0</v>
      </c>
      <c r="AG155" s="11">
        <v>0</v>
      </c>
      <c r="AH155" s="12">
        <v>0</v>
      </c>
      <c r="AI155" s="11">
        <v>0</v>
      </c>
      <c r="AJ155" s="12">
        <v>0</v>
      </c>
      <c r="AK155" s="11">
        <v>0</v>
      </c>
      <c r="AL155" s="12">
        <v>0</v>
      </c>
      <c r="AM155" s="11">
        <v>0</v>
      </c>
      <c r="AN155" s="12">
        <v>0</v>
      </c>
      <c r="AO155" s="111">
        <v>0</v>
      </c>
      <c r="AP155" s="51">
        <v>0</v>
      </c>
      <c r="AQ155" s="200">
        <v>0</v>
      </c>
      <c r="AR155" s="135">
        <v>0</v>
      </c>
      <c r="AS155" s="17">
        <v>0</v>
      </c>
      <c r="AT155" s="1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97"/>
      <c r="BG155" s="97"/>
      <c r="CA155" s="84" t="str">
        <f t="shared" si="13"/>
        <v/>
      </c>
      <c r="CG155" s="88">
        <f t="shared" si="14"/>
        <v>0</v>
      </c>
      <c r="CH155" s="88"/>
      <c r="CI155" s="88"/>
      <c r="CJ155" s="88"/>
      <c r="CK155" s="88"/>
      <c r="CL155" s="88"/>
      <c r="CM155" s="88"/>
      <c r="CN155" s="88"/>
      <c r="CO155" s="88"/>
      <c r="CP155" s="88"/>
      <c r="CQ155" s="88"/>
      <c r="CR155" s="88"/>
      <c r="CS155" s="88"/>
      <c r="CT155" s="88"/>
    </row>
    <row r="156" spans="1:104" ht="15" customHeight="1" x14ac:dyDescent="0.2">
      <c r="A156" s="331" t="s">
        <v>162</v>
      </c>
      <c r="B156" s="332">
        <f t="shared" si="11"/>
        <v>0</v>
      </c>
      <c r="C156" s="333">
        <f t="shared" si="12"/>
        <v>0</v>
      </c>
      <c r="D156" s="334">
        <f t="shared" si="12"/>
        <v>0</v>
      </c>
      <c r="E156" s="11">
        <v>0</v>
      </c>
      <c r="F156" s="17">
        <v>0</v>
      </c>
      <c r="G156" s="11">
        <v>0</v>
      </c>
      <c r="H156" s="17">
        <v>0</v>
      </c>
      <c r="I156" s="11">
        <v>0</v>
      </c>
      <c r="J156" s="17">
        <v>0</v>
      </c>
      <c r="K156" s="11">
        <v>0</v>
      </c>
      <c r="L156" s="12">
        <v>0</v>
      </c>
      <c r="M156" s="11">
        <v>0</v>
      </c>
      <c r="N156" s="12">
        <v>0</v>
      </c>
      <c r="O156" s="11">
        <v>0</v>
      </c>
      <c r="P156" s="12">
        <v>0</v>
      </c>
      <c r="Q156" s="11">
        <v>0</v>
      </c>
      <c r="R156" s="12">
        <v>0</v>
      </c>
      <c r="S156" s="11">
        <v>0</v>
      </c>
      <c r="T156" s="12">
        <v>0</v>
      </c>
      <c r="U156" s="11">
        <v>0</v>
      </c>
      <c r="V156" s="12">
        <v>0</v>
      </c>
      <c r="W156" s="11">
        <v>0</v>
      </c>
      <c r="X156" s="12">
        <v>0</v>
      </c>
      <c r="Y156" s="11">
        <v>0</v>
      </c>
      <c r="Z156" s="12">
        <v>0</v>
      </c>
      <c r="AA156" s="11">
        <v>0</v>
      </c>
      <c r="AB156" s="17">
        <v>0</v>
      </c>
      <c r="AC156" s="11">
        <v>0</v>
      </c>
      <c r="AD156" s="17">
        <v>0</v>
      </c>
      <c r="AE156" s="11">
        <v>0</v>
      </c>
      <c r="AF156" s="12">
        <v>0</v>
      </c>
      <c r="AG156" s="11">
        <v>0</v>
      </c>
      <c r="AH156" s="12">
        <v>0</v>
      </c>
      <c r="AI156" s="11">
        <v>0</v>
      </c>
      <c r="AJ156" s="12">
        <v>0</v>
      </c>
      <c r="AK156" s="11">
        <v>0</v>
      </c>
      <c r="AL156" s="12">
        <v>0</v>
      </c>
      <c r="AM156" s="11">
        <v>0</v>
      </c>
      <c r="AN156" s="12">
        <v>0</v>
      </c>
      <c r="AO156" s="111">
        <v>0</v>
      </c>
      <c r="AP156" s="51">
        <v>0</v>
      </c>
      <c r="AQ156" s="200">
        <v>0</v>
      </c>
      <c r="AR156" s="135">
        <v>0</v>
      </c>
      <c r="AS156" s="17">
        <v>0</v>
      </c>
      <c r="AT156" s="1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97"/>
      <c r="BG156" s="97"/>
      <c r="CA156" s="84" t="str">
        <f t="shared" si="13"/>
        <v/>
      </c>
      <c r="CG156" s="88">
        <f t="shared" si="14"/>
        <v>0</v>
      </c>
      <c r="CH156" s="88"/>
      <c r="CI156" s="88"/>
      <c r="CJ156" s="88"/>
      <c r="CK156" s="88"/>
      <c r="CL156" s="88"/>
      <c r="CM156" s="88"/>
      <c r="CN156" s="88"/>
      <c r="CO156" s="88"/>
      <c r="CP156" s="88"/>
      <c r="CQ156" s="88"/>
      <c r="CR156" s="88"/>
      <c r="CS156" s="88"/>
      <c r="CT156" s="88"/>
    </row>
    <row r="157" spans="1:104" ht="15" customHeight="1" x14ac:dyDescent="0.2">
      <c r="A157" s="331" t="s">
        <v>163</v>
      </c>
      <c r="B157" s="332">
        <f t="shared" si="11"/>
        <v>0</v>
      </c>
      <c r="C157" s="333">
        <f t="shared" si="12"/>
        <v>0</v>
      </c>
      <c r="D157" s="334">
        <f t="shared" si="12"/>
        <v>0</v>
      </c>
      <c r="E157" s="11">
        <v>0</v>
      </c>
      <c r="F157" s="17">
        <v>0</v>
      </c>
      <c r="G157" s="11">
        <v>0</v>
      </c>
      <c r="H157" s="17">
        <v>0</v>
      </c>
      <c r="I157" s="11">
        <v>0</v>
      </c>
      <c r="J157" s="17">
        <v>0</v>
      </c>
      <c r="K157" s="11">
        <v>0</v>
      </c>
      <c r="L157" s="12">
        <v>0</v>
      </c>
      <c r="M157" s="11">
        <v>0</v>
      </c>
      <c r="N157" s="12">
        <v>0</v>
      </c>
      <c r="O157" s="11">
        <v>0</v>
      </c>
      <c r="P157" s="12">
        <v>0</v>
      </c>
      <c r="Q157" s="11">
        <v>0</v>
      </c>
      <c r="R157" s="12">
        <v>0</v>
      </c>
      <c r="S157" s="11">
        <v>0</v>
      </c>
      <c r="T157" s="12">
        <v>0</v>
      </c>
      <c r="U157" s="11">
        <v>0</v>
      </c>
      <c r="V157" s="12">
        <v>0</v>
      </c>
      <c r="W157" s="11">
        <v>0</v>
      </c>
      <c r="X157" s="12">
        <v>0</v>
      </c>
      <c r="Y157" s="11">
        <v>0</v>
      </c>
      <c r="Z157" s="12">
        <v>0</v>
      </c>
      <c r="AA157" s="11">
        <v>0</v>
      </c>
      <c r="AB157" s="17">
        <v>0</v>
      </c>
      <c r="AC157" s="11">
        <v>0</v>
      </c>
      <c r="AD157" s="17">
        <v>0</v>
      </c>
      <c r="AE157" s="11">
        <v>0</v>
      </c>
      <c r="AF157" s="12">
        <v>0</v>
      </c>
      <c r="AG157" s="11">
        <v>0</v>
      </c>
      <c r="AH157" s="12">
        <v>0</v>
      </c>
      <c r="AI157" s="11">
        <v>0</v>
      </c>
      <c r="AJ157" s="12">
        <v>0</v>
      </c>
      <c r="AK157" s="11">
        <v>0</v>
      </c>
      <c r="AL157" s="12">
        <v>0</v>
      </c>
      <c r="AM157" s="11">
        <v>0</v>
      </c>
      <c r="AN157" s="12">
        <v>0</v>
      </c>
      <c r="AO157" s="111">
        <v>0</v>
      </c>
      <c r="AP157" s="51">
        <v>0</v>
      </c>
      <c r="AQ157" s="200">
        <v>0</v>
      </c>
      <c r="AR157" s="135">
        <v>0</v>
      </c>
      <c r="AS157" s="17">
        <v>0</v>
      </c>
      <c r="AT157" s="1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97"/>
      <c r="BG157" s="97"/>
      <c r="CA157" s="84" t="str">
        <f t="shared" si="13"/>
        <v/>
      </c>
      <c r="CG157" s="88">
        <f t="shared" si="14"/>
        <v>0</v>
      </c>
      <c r="CH157" s="88"/>
      <c r="CI157" s="88"/>
      <c r="CJ157" s="88"/>
      <c r="CK157" s="88"/>
      <c r="CL157" s="88"/>
      <c r="CM157" s="88"/>
      <c r="CN157" s="88"/>
      <c r="CO157" s="88"/>
      <c r="CP157" s="88"/>
      <c r="CQ157" s="88"/>
      <c r="CR157" s="88"/>
      <c r="CS157" s="88"/>
      <c r="CT157" s="88"/>
    </row>
    <row r="158" spans="1:104" ht="15" customHeight="1" x14ac:dyDescent="0.2">
      <c r="A158" s="331" t="s">
        <v>164</v>
      </c>
      <c r="B158" s="332">
        <f t="shared" si="11"/>
        <v>0</v>
      </c>
      <c r="C158" s="333">
        <f t="shared" si="12"/>
        <v>0</v>
      </c>
      <c r="D158" s="334">
        <f t="shared" si="12"/>
        <v>0</v>
      </c>
      <c r="E158" s="11">
        <v>0</v>
      </c>
      <c r="F158" s="17">
        <v>0</v>
      </c>
      <c r="G158" s="11">
        <v>0</v>
      </c>
      <c r="H158" s="17">
        <v>0</v>
      </c>
      <c r="I158" s="11">
        <v>0</v>
      </c>
      <c r="J158" s="17">
        <v>0</v>
      </c>
      <c r="K158" s="11">
        <v>0</v>
      </c>
      <c r="L158" s="12">
        <v>0</v>
      </c>
      <c r="M158" s="11">
        <v>0</v>
      </c>
      <c r="N158" s="12">
        <v>0</v>
      </c>
      <c r="O158" s="11">
        <v>0</v>
      </c>
      <c r="P158" s="12">
        <v>0</v>
      </c>
      <c r="Q158" s="11">
        <v>0</v>
      </c>
      <c r="R158" s="12">
        <v>0</v>
      </c>
      <c r="S158" s="11">
        <v>0</v>
      </c>
      <c r="T158" s="12">
        <v>0</v>
      </c>
      <c r="U158" s="11">
        <v>0</v>
      </c>
      <c r="V158" s="12">
        <v>0</v>
      </c>
      <c r="W158" s="11">
        <v>0</v>
      </c>
      <c r="X158" s="12">
        <v>0</v>
      </c>
      <c r="Y158" s="11">
        <v>0</v>
      </c>
      <c r="Z158" s="12">
        <v>0</v>
      </c>
      <c r="AA158" s="11">
        <v>0</v>
      </c>
      <c r="AB158" s="17">
        <v>0</v>
      </c>
      <c r="AC158" s="11">
        <v>0</v>
      </c>
      <c r="AD158" s="17">
        <v>0</v>
      </c>
      <c r="AE158" s="11">
        <v>0</v>
      </c>
      <c r="AF158" s="12">
        <v>0</v>
      </c>
      <c r="AG158" s="11">
        <v>0</v>
      </c>
      <c r="AH158" s="12">
        <v>0</v>
      </c>
      <c r="AI158" s="11">
        <v>0</v>
      </c>
      <c r="AJ158" s="12">
        <v>0</v>
      </c>
      <c r="AK158" s="11">
        <v>0</v>
      </c>
      <c r="AL158" s="12">
        <v>0</v>
      </c>
      <c r="AM158" s="11">
        <v>0</v>
      </c>
      <c r="AN158" s="12">
        <v>0</v>
      </c>
      <c r="AO158" s="111">
        <v>0</v>
      </c>
      <c r="AP158" s="51">
        <v>0</v>
      </c>
      <c r="AQ158" s="200">
        <v>0</v>
      </c>
      <c r="AR158" s="135">
        <v>0</v>
      </c>
      <c r="AS158" s="17">
        <v>0</v>
      </c>
      <c r="AT158" s="1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97"/>
      <c r="BG158" s="97"/>
      <c r="CA158" s="84" t="str">
        <f t="shared" si="13"/>
        <v/>
      </c>
      <c r="CG158" s="88">
        <f t="shared" si="14"/>
        <v>0</v>
      </c>
      <c r="CH158" s="88"/>
      <c r="CI158" s="88"/>
      <c r="CJ158" s="88"/>
      <c r="CK158" s="88"/>
      <c r="CL158" s="88"/>
      <c r="CM158" s="88"/>
      <c r="CN158" s="88"/>
      <c r="CO158" s="88"/>
      <c r="CP158" s="88"/>
      <c r="CQ158" s="88"/>
      <c r="CR158" s="88"/>
      <c r="CS158" s="88"/>
      <c r="CT158" s="88"/>
    </row>
    <row r="159" spans="1:104" ht="15" customHeight="1" x14ac:dyDescent="0.2">
      <c r="A159" s="331" t="s">
        <v>165</v>
      </c>
      <c r="B159" s="332">
        <f t="shared" si="11"/>
        <v>0</v>
      </c>
      <c r="C159" s="333">
        <f t="shared" si="12"/>
        <v>0</v>
      </c>
      <c r="D159" s="334">
        <f t="shared" si="12"/>
        <v>0</v>
      </c>
      <c r="E159" s="11">
        <v>0</v>
      </c>
      <c r="F159" s="17">
        <v>0</v>
      </c>
      <c r="G159" s="11">
        <v>0</v>
      </c>
      <c r="H159" s="17">
        <v>0</v>
      </c>
      <c r="I159" s="11">
        <v>0</v>
      </c>
      <c r="J159" s="17">
        <v>0</v>
      </c>
      <c r="K159" s="11">
        <v>0</v>
      </c>
      <c r="L159" s="12">
        <v>0</v>
      </c>
      <c r="M159" s="11">
        <v>0</v>
      </c>
      <c r="N159" s="12">
        <v>0</v>
      </c>
      <c r="O159" s="11">
        <v>0</v>
      </c>
      <c r="P159" s="12">
        <v>0</v>
      </c>
      <c r="Q159" s="11">
        <v>0</v>
      </c>
      <c r="R159" s="12">
        <v>0</v>
      </c>
      <c r="S159" s="11">
        <v>0</v>
      </c>
      <c r="T159" s="12">
        <v>0</v>
      </c>
      <c r="U159" s="11">
        <v>0</v>
      </c>
      <c r="V159" s="12">
        <v>0</v>
      </c>
      <c r="W159" s="11">
        <v>0</v>
      </c>
      <c r="X159" s="12">
        <v>0</v>
      </c>
      <c r="Y159" s="11">
        <v>0</v>
      </c>
      <c r="Z159" s="12">
        <v>0</v>
      </c>
      <c r="AA159" s="11">
        <v>0</v>
      </c>
      <c r="AB159" s="17">
        <v>0</v>
      </c>
      <c r="AC159" s="11">
        <v>0</v>
      </c>
      <c r="AD159" s="17">
        <v>0</v>
      </c>
      <c r="AE159" s="11">
        <v>0</v>
      </c>
      <c r="AF159" s="12">
        <v>0</v>
      </c>
      <c r="AG159" s="11">
        <v>0</v>
      </c>
      <c r="AH159" s="12">
        <v>0</v>
      </c>
      <c r="AI159" s="11">
        <v>0</v>
      </c>
      <c r="AJ159" s="12">
        <v>0</v>
      </c>
      <c r="AK159" s="11">
        <v>0</v>
      </c>
      <c r="AL159" s="12">
        <v>0</v>
      </c>
      <c r="AM159" s="11">
        <v>0</v>
      </c>
      <c r="AN159" s="12">
        <v>0</v>
      </c>
      <c r="AO159" s="111">
        <v>0</v>
      </c>
      <c r="AP159" s="51">
        <v>0</v>
      </c>
      <c r="AQ159" s="200">
        <v>0</v>
      </c>
      <c r="AR159" s="135">
        <v>0</v>
      </c>
      <c r="AS159" s="17">
        <v>0</v>
      </c>
      <c r="AT159" s="1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97"/>
      <c r="BG159" s="97"/>
      <c r="CA159" s="84" t="str">
        <f t="shared" si="13"/>
        <v/>
      </c>
      <c r="CG159" s="88">
        <f t="shared" si="14"/>
        <v>0</v>
      </c>
      <c r="CH159" s="88"/>
      <c r="CI159" s="88"/>
      <c r="CJ159" s="88"/>
      <c r="CK159" s="88"/>
      <c r="CL159" s="88"/>
      <c r="CM159" s="88"/>
      <c r="CN159" s="88"/>
      <c r="CO159" s="88"/>
      <c r="CP159" s="88"/>
      <c r="CQ159" s="88"/>
      <c r="CR159" s="88"/>
      <c r="CS159" s="88"/>
      <c r="CT159" s="88"/>
    </row>
    <row r="160" spans="1:104" ht="15" customHeight="1" x14ac:dyDescent="0.2">
      <c r="A160" s="331" t="s">
        <v>166</v>
      </c>
      <c r="B160" s="332">
        <f t="shared" si="11"/>
        <v>79</v>
      </c>
      <c r="C160" s="333">
        <f t="shared" si="12"/>
        <v>33</v>
      </c>
      <c r="D160" s="334">
        <f t="shared" si="12"/>
        <v>46</v>
      </c>
      <c r="E160" s="11">
        <v>0</v>
      </c>
      <c r="F160" s="17">
        <v>0</v>
      </c>
      <c r="G160" s="11">
        <v>0</v>
      </c>
      <c r="H160" s="17">
        <v>0</v>
      </c>
      <c r="I160" s="11">
        <v>0</v>
      </c>
      <c r="J160" s="17">
        <v>0</v>
      </c>
      <c r="K160" s="11">
        <v>0</v>
      </c>
      <c r="L160" s="12">
        <v>0</v>
      </c>
      <c r="M160" s="11">
        <v>3</v>
      </c>
      <c r="N160" s="12">
        <v>1</v>
      </c>
      <c r="O160" s="11">
        <v>2</v>
      </c>
      <c r="P160" s="12">
        <v>0</v>
      </c>
      <c r="Q160" s="11">
        <v>0</v>
      </c>
      <c r="R160" s="12">
        <v>2</v>
      </c>
      <c r="S160" s="11">
        <v>1</v>
      </c>
      <c r="T160" s="12">
        <v>1</v>
      </c>
      <c r="U160" s="11">
        <v>1</v>
      </c>
      <c r="V160" s="12">
        <v>3</v>
      </c>
      <c r="W160" s="11">
        <v>2</v>
      </c>
      <c r="X160" s="12">
        <v>0</v>
      </c>
      <c r="Y160" s="11">
        <v>1</v>
      </c>
      <c r="Z160" s="12">
        <v>4</v>
      </c>
      <c r="AA160" s="11">
        <v>0</v>
      </c>
      <c r="AB160" s="17">
        <v>4</v>
      </c>
      <c r="AC160" s="11">
        <v>5</v>
      </c>
      <c r="AD160" s="17">
        <v>6</v>
      </c>
      <c r="AE160" s="11">
        <v>2</v>
      </c>
      <c r="AF160" s="12">
        <v>4</v>
      </c>
      <c r="AG160" s="11">
        <v>0</v>
      </c>
      <c r="AH160" s="12">
        <v>7</v>
      </c>
      <c r="AI160" s="11">
        <v>4</v>
      </c>
      <c r="AJ160" s="12">
        <v>4</v>
      </c>
      <c r="AK160" s="11">
        <v>3</v>
      </c>
      <c r="AL160" s="12">
        <v>3</v>
      </c>
      <c r="AM160" s="11">
        <v>2</v>
      </c>
      <c r="AN160" s="12">
        <v>2</v>
      </c>
      <c r="AO160" s="111">
        <v>7</v>
      </c>
      <c r="AP160" s="51">
        <v>5</v>
      </c>
      <c r="AQ160" s="200">
        <v>78</v>
      </c>
      <c r="AR160" s="135">
        <v>0</v>
      </c>
      <c r="AS160" s="17">
        <v>1</v>
      </c>
      <c r="AT160" s="1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97"/>
      <c r="BG160" s="97"/>
      <c r="CA160" s="84" t="str">
        <f t="shared" si="13"/>
        <v/>
      </c>
      <c r="CG160" s="88">
        <f t="shared" si="14"/>
        <v>0</v>
      </c>
      <c r="CH160" s="88"/>
      <c r="CI160" s="88"/>
      <c r="CJ160" s="88"/>
      <c r="CK160" s="88"/>
      <c r="CL160" s="88"/>
      <c r="CM160" s="88"/>
      <c r="CN160" s="88"/>
      <c r="CO160" s="88"/>
      <c r="CP160" s="88"/>
      <c r="CQ160" s="88"/>
      <c r="CR160" s="88"/>
      <c r="CS160" s="88"/>
      <c r="CT160" s="88"/>
    </row>
    <row r="161" spans="1:98" ht="15" customHeight="1" x14ac:dyDescent="0.2">
      <c r="A161" s="331" t="s">
        <v>167</v>
      </c>
      <c r="B161" s="332">
        <f t="shared" si="11"/>
        <v>3</v>
      </c>
      <c r="C161" s="333">
        <f t="shared" si="12"/>
        <v>3</v>
      </c>
      <c r="D161" s="334">
        <f t="shared" si="12"/>
        <v>0</v>
      </c>
      <c r="E161" s="11">
        <v>0</v>
      </c>
      <c r="F161" s="17">
        <v>0</v>
      </c>
      <c r="G161" s="11">
        <v>0</v>
      </c>
      <c r="H161" s="17">
        <v>0</v>
      </c>
      <c r="I161" s="11">
        <v>0</v>
      </c>
      <c r="J161" s="17">
        <v>0</v>
      </c>
      <c r="K161" s="11">
        <v>0</v>
      </c>
      <c r="L161" s="12">
        <v>0</v>
      </c>
      <c r="M161" s="11">
        <v>0</v>
      </c>
      <c r="N161" s="12">
        <v>0</v>
      </c>
      <c r="O161" s="11">
        <v>0</v>
      </c>
      <c r="P161" s="12">
        <v>0</v>
      </c>
      <c r="Q161" s="11">
        <v>0</v>
      </c>
      <c r="R161" s="12">
        <v>0</v>
      </c>
      <c r="S161" s="11">
        <v>0</v>
      </c>
      <c r="T161" s="12">
        <v>0</v>
      </c>
      <c r="U161" s="11">
        <v>0</v>
      </c>
      <c r="V161" s="12">
        <v>0</v>
      </c>
      <c r="W161" s="11">
        <v>0</v>
      </c>
      <c r="X161" s="12">
        <v>0</v>
      </c>
      <c r="Y161" s="11">
        <v>0</v>
      </c>
      <c r="Z161" s="12">
        <v>0</v>
      </c>
      <c r="AA161" s="11">
        <v>0</v>
      </c>
      <c r="AB161" s="17">
        <v>0</v>
      </c>
      <c r="AC161" s="11">
        <v>0</v>
      </c>
      <c r="AD161" s="17">
        <v>0</v>
      </c>
      <c r="AE161" s="11">
        <v>0</v>
      </c>
      <c r="AF161" s="12">
        <v>0</v>
      </c>
      <c r="AG161" s="11">
        <v>0</v>
      </c>
      <c r="AH161" s="12">
        <v>0</v>
      </c>
      <c r="AI161" s="11">
        <v>1</v>
      </c>
      <c r="AJ161" s="12">
        <v>0</v>
      </c>
      <c r="AK161" s="11">
        <v>0</v>
      </c>
      <c r="AL161" s="12">
        <v>0</v>
      </c>
      <c r="AM161" s="11">
        <v>1</v>
      </c>
      <c r="AN161" s="12">
        <v>0</v>
      </c>
      <c r="AO161" s="111">
        <v>1</v>
      </c>
      <c r="AP161" s="51">
        <v>0</v>
      </c>
      <c r="AQ161" s="200">
        <v>0</v>
      </c>
      <c r="AR161" s="135">
        <v>0</v>
      </c>
      <c r="AS161" s="17">
        <v>3</v>
      </c>
      <c r="AT161" s="1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97"/>
      <c r="BG161" s="97"/>
      <c r="CA161" s="84" t="str">
        <f t="shared" si="13"/>
        <v/>
      </c>
      <c r="CG161" s="88">
        <f t="shared" si="14"/>
        <v>0</v>
      </c>
      <c r="CH161" s="88"/>
      <c r="CI161" s="88"/>
      <c r="CJ161" s="88"/>
      <c r="CK161" s="88"/>
      <c r="CL161" s="88"/>
      <c r="CM161" s="88"/>
      <c r="CN161" s="88"/>
      <c r="CO161" s="88"/>
      <c r="CP161" s="88"/>
      <c r="CQ161" s="88"/>
      <c r="CR161" s="88"/>
      <c r="CS161" s="88"/>
      <c r="CT161" s="88"/>
    </row>
    <row r="162" spans="1:98" ht="15" customHeight="1" x14ac:dyDescent="0.2">
      <c r="A162" s="331" t="s">
        <v>168</v>
      </c>
      <c r="B162" s="332">
        <f t="shared" si="11"/>
        <v>0</v>
      </c>
      <c r="C162" s="333">
        <f t="shared" si="12"/>
        <v>0</v>
      </c>
      <c r="D162" s="334">
        <f t="shared" si="12"/>
        <v>0</v>
      </c>
      <c r="E162" s="11">
        <v>0</v>
      </c>
      <c r="F162" s="17">
        <v>0</v>
      </c>
      <c r="G162" s="11">
        <v>0</v>
      </c>
      <c r="H162" s="17">
        <v>0</v>
      </c>
      <c r="I162" s="11">
        <v>0</v>
      </c>
      <c r="J162" s="17">
        <v>0</v>
      </c>
      <c r="K162" s="11">
        <v>0</v>
      </c>
      <c r="L162" s="12">
        <v>0</v>
      </c>
      <c r="M162" s="11">
        <v>0</v>
      </c>
      <c r="N162" s="12">
        <v>0</v>
      </c>
      <c r="O162" s="11">
        <v>0</v>
      </c>
      <c r="P162" s="12">
        <v>0</v>
      </c>
      <c r="Q162" s="11">
        <v>0</v>
      </c>
      <c r="R162" s="12">
        <v>0</v>
      </c>
      <c r="S162" s="11">
        <v>0</v>
      </c>
      <c r="T162" s="12">
        <v>0</v>
      </c>
      <c r="U162" s="11">
        <v>0</v>
      </c>
      <c r="V162" s="12">
        <v>0</v>
      </c>
      <c r="W162" s="11">
        <v>0</v>
      </c>
      <c r="X162" s="12">
        <v>0</v>
      </c>
      <c r="Y162" s="11">
        <v>0</v>
      </c>
      <c r="Z162" s="12">
        <v>0</v>
      </c>
      <c r="AA162" s="11">
        <v>0</v>
      </c>
      <c r="AB162" s="17">
        <v>0</v>
      </c>
      <c r="AC162" s="11">
        <v>0</v>
      </c>
      <c r="AD162" s="17">
        <v>0</v>
      </c>
      <c r="AE162" s="11">
        <v>0</v>
      </c>
      <c r="AF162" s="12">
        <v>0</v>
      </c>
      <c r="AG162" s="11">
        <v>0</v>
      </c>
      <c r="AH162" s="12">
        <v>0</v>
      </c>
      <c r="AI162" s="11">
        <v>0</v>
      </c>
      <c r="AJ162" s="12">
        <v>0</v>
      </c>
      <c r="AK162" s="11">
        <v>0</v>
      </c>
      <c r="AL162" s="12">
        <v>0</v>
      </c>
      <c r="AM162" s="11">
        <v>0</v>
      </c>
      <c r="AN162" s="12">
        <v>0</v>
      </c>
      <c r="AO162" s="111">
        <v>0</v>
      </c>
      <c r="AP162" s="51">
        <v>0</v>
      </c>
      <c r="AQ162" s="200">
        <v>0</v>
      </c>
      <c r="AR162" s="135">
        <v>0</v>
      </c>
      <c r="AS162" s="17">
        <v>0</v>
      </c>
      <c r="AT162" s="1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97"/>
      <c r="BG162" s="97"/>
      <c r="CA162" s="84" t="str">
        <f t="shared" si="13"/>
        <v/>
      </c>
      <c r="CG162" s="88">
        <f t="shared" si="14"/>
        <v>0</v>
      </c>
      <c r="CH162" s="88"/>
      <c r="CI162" s="88"/>
      <c r="CJ162" s="88"/>
      <c r="CK162" s="88"/>
      <c r="CL162" s="88"/>
      <c r="CM162" s="88"/>
      <c r="CN162" s="88"/>
      <c r="CO162" s="88"/>
      <c r="CP162" s="88"/>
      <c r="CQ162" s="88"/>
      <c r="CR162" s="88"/>
      <c r="CS162" s="88"/>
      <c r="CT162" s="88"/>
    </row>
    <row r="163" spans="1:98" ht="15" customHeight="1" x14ac:dyDescent="0.2">
      <c r="A163" s="331" t="s">
        <v>169</v>
      </c>
      <c r="B163" s="332">
        <f t="shared" si="11"/>
        <v>0</v>
      </c>
      <c r="C163" s="333">
        <f t="shared" si="12"/>
        <v>0</v>
      </c>
      <c r="D163" s="334">
        <f t="shared" si="12"/>
        <v>0</v>
      </c>
      <c r="E163" s="11">
        <v>0</v>
      </c>
      <c r="F163" s="17">
        <v>0</v>
      </c>
      <c r="G163" s="11">
        <v>0</v>
      </c>
      <c r="H163" s="17">
        <v>0</v>
      </c>
      <c r="I163" s="11">
        <v>0</v>
      </c>
      <c r="J163" s="17">
        <v>0</v>
      </c>
      <c r="K163" s="11">
        <v>0</v>
      </c>
      <c r="L163" s="12">
        <v>0</v>
      </c>
      <c r="M163" s="11">
        <v>0</v>
      </c>
      <c r="N163" s="12">
        <v>0</v>
      </c>
      <c r="O163" s="11">
        <v>0</v>
      </c>
      <c r="P163" s="12">
        <v>0</v>
      </c>
      <c r="Q163" s="11">
        <v>0</v>
      </c>
      <c r="R163" s="12">
        <v>0</v>
      </c>
      <c r="S163" s="11">
        <v>0</v>
      </c>
      <c r="T163" s="12">
        <v>0</v>
      </c>
      <c r="U163" s="11">
        <v>0</v>
      </c>
      <c r="V163" s="12">
        <v>0</v>
      </c>
      <c r="W163" s="11">
        <v>0</v>
      </c>
      <c r="X163" s="12">
        <v>0</v>
      </c>
      <c r="Y163" s="11">
        <v>0</v>
      </c>
      <c r="Z163" s="12">
        <v>0</v>
      </c>
      <c r="AA163" s="11">
        <v>0</v>
      </c>
      <c r="AB163" s="17">
        <v>0</v>
      </c>
      <c r="AC163" s="11">
        <v>0</v>
      </c>
      <c r="AD163" s="17">
        <v>0</v>
      </c>
      <c r="AE163" s="11">
        <v>0</v>
      </c>
      <c r="AF163" s="12">
        <v>0</v>
      </c>
      <c r="AG163" s="11">
        <v>0</v>
      </c>
      <c r="AH163" s="12">
        <v>0</v>
      </c>
      <c r="AI163" s="11">
        <v>0</v>
      </c>
      <c r="AJ163" s="12">
        <v>0</v>
      </c>
      <c r="AK163" s="11">
        <v>0</v>
      </c>
      <c r="AL163" s="12">
        <v>0</v>
      </c>
      <c r="AM163" s="11">
        <v>0</v>
      </c>
      <c r="AN163" s="12">
        <v>0</v>
      </c>
      <c r="AO163" s="111">
        <v>0</v>
      </c>
      <c r="AP163" s="51">
        <v>0</v>
      </c>
      <c r="AQ163" s="200">
        <v>0</v>
      </c>
      <c r="AR163" s="135">
        <v>0</v>
      </c>
      <c r="AS163" s="17">
        <v>0</v>
      </c>
      <c r="AT163" s="1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97"/>
      <c r="BG163" s="97"/>
      <c r="CA163" s="84" t="str">
        <f t="shared" si="13"/>
        <v/>
      </c>
      <c r="CG163" s="88">
        <f t="shared" si="14"/>
        <v>0</v>
      </c>
      <c r="CH163" s="88"/>
      <c r="CI163" s="88"/>
      <c r="CJ163" s="88"/>
      <c r="CK163" s="88"/>
      <c r="CL163" s="88"/>
      <c r="CM163" s="88"/>
      <c r="CN163" s="88"/>
      <c r="CO163" s="88"/>
      <c r="CP163" s="88"/>
      <c r="CQ163" s="88"/>
      <c r="CR163" s="88"/>
      <c r="CS163" s="88"/>
      <c r="CT163" s="88"/>
    </row>
    <row r="164" spans="1:98" ht="15" customHeight="1" x14ac:dyDescent="0.2">
      <c r="A164" s="331" t="s">
        <v>170</v>
      </c>
      <c r="B164" s="332">
        <f t="shared" si="11"/>
        <v>57</v>
      </c>
      <c r="C164" s="333">
        <f t="shared" si="12"/>
        <v>28</v>
      </c>
      <c r="D164" s="334">
        <f t="shared" si="12"/>
        <v>29</v>
      </c>
      <c r="E164" s="11">
        <v>4</v>
      </c>
      <c r="F164" s="17">
        <v>0</v>
      </c>
      <c r="G164" s="11">
        <v>3</v>
      </c>
      <c r="H164" s="17">
        <v>0</v>
      </c>
      <c r="I164" s="11">
        <v>2</v>
      </c>
      <c r="J164" s="17">
        <v>1</v>
      </c>
      <c r="K164" s="11">
        <v>2</v>
      </c>
      <c r="L164" s="12">
        <v>1</v>
      </c>
      <c r="M164" s="11">
        <v>0</v>
      </c>
      <c r="N164" s="12">
        <v>2</v>
      </c>
      <c r="O164" s="11">
        <v>0</v>
      </c>
      <c r="P164" s="12">
        <v>0</v>
      </c>
      <c r="Q164" s="11">
        <v>0</v>
      </c>
      <c r="R164" s="12">
        <v>0</v>
      </c>
      <c r="S164" s="11">
        <v>0</v>
      </c>
      <c r="T164" s="12">
        <v>0</v>
      </c>
      <c r="U164" s="11">
        <v>0</v>
      </c>
      <c r="V164" s="12">
        <v>0</v>
      </c>
      <c r="W164" s="11">
        <v>0</v>
      </c>
      <c r="X164" s="12">
        <v>0</v>
      </c>
      <c r="Y164" s="11">
        <v>0</v>
      </c>
      <c r="Z164" s="12">
        <v>0</v>
      </c>
      <c r="AA164" s="11">
        <v>1</v>
      </c>
      <c r="AB164" s="17">
        <v>3</v>
      </c>
      <c r="AC164" s="11">
        <v>0</v>
      </c>
      <c r="AD164" s="17">
        <v>0</v>
      </c>
      <c r="AE164" s="11">
        <v>2</v>
      </c>
      <c r="AF164" s="12">
        <v>3</v>
      </c>
      <c r="AG164" s="11">
        <v>1</v>
      </c>
      <c r="AH164" s="12">
        <v>1</v>
      </c>
      <c r="AI164" s="11">
        <v>1</v>
      </c>
      <c r="AJ164" s="12">
        <v>4</v>
      </c>
      <c r="AK164" s="11">
        <v>5</v>
      </c>
      <c r="AL164" s="12">
        <v>2</v>
      </c>
      <c r="AM164" s="11">
        <v>1</v>
      </c>
      <c r="AN164" s="12">
        <v>4</v>
      </c>
      <c r="AO164" s="111">
        <v>6</v>
      </c>
      <c r="AP164" s="51">
        <v>8</v>
      </c>
      <c r="AQ164" s="200">
        <v>3</v>
      </c>
      <c r="AR164" s="135">
        <v>18</v>
      </c>
      <c r="AS164" s="17">
        <v>36</v>
      </c>
      <c r="AT164" s="1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97"/>
      <c r="BG164" s="97"/>
      <c r="CA164" s="84" t="str">
        <f t="shared" si="13"/>
        <v/>
      </c>
      <c r="CG164" s="88">
        <f t="shared" si="14"/>
        <v>0</v>
      </c>
      <c r="CH164" s="88"/>
      <c r="CI164" s="88"/>
      <c r="CJ164" s="88"/>
      <c r="CK164" s="88"/>
      <c r="CL164" s="88"/>
      <c r="CM164" s="88"/>
      <c r="CN164" s="88"/>
      <c r="CO164" s="88"/>
      <c r="CP164" s="88"/>
      <c r="CQ164" s="88"/>
      <c r="CR164" s="88"/>
      <c r="CS164" s="88"/>
      <c r="CT164" s="88"/>
    </row>
    <row r="165" spans="1:98" ht="15" customHeight="1" x14ac:dyDescent="0.2">
      <c r="A165" s="331" t="s">
        <v>171</v>
      </c>
      <c r="B165" s="332">
        <f t="shared" si="11"/>
        <v>0</v>
      </c>
      <c r="C165" s="333">
        <f t="shared" si="12"/>
        <v>0</v>
      </c>
      <c r="D165" s="334">
        <f t="shared" si="12"/>
        <v>0</v>
      </c>
      <c r="E165" s="11">
        <v>0</v>
      </c>
      <c r="F165" s="17">
        <v>0</v>
      </c>
      <c r="G165" s="11">
        <v>0</v>
      </c>
      <c r="H165" s="17">
        <v>0</v>
      </c>
      <c r="I165" s="11">
        <v>0</v>
      </c>
      <c r="J165" s="17">
        <v>0</v>
      </c>
      <c r="K165" s="11">
        <v>0</v>
      </c>
      <c r="L165" s="12">
        <v>0</v>
      </c>
      <c r="M165" s="11">
        <v>0</v>
      </c>
      <c r="N165" s="12">
        <v>0</v>
      </c>
      <c r="O165" s="11">
        <v>0</v>
      </c>
      <c r="P165" s="12">
        <v>0</v>
      </c>
      <c r="Q165" s="11">
        <v>0</v>
      </c>
      <c r="R165" s="12">
        <v>0</v>
      </c>
      <c r="S165" s="11">
        <v>0</v>
      </c>
      <c r="T165" s="12">
        <v>0</v>
      </c>
      <c r="U165" s="11">
        <v>0</v>
      </c>
      <c r="V165" s="12">
        <v>0</v>
      </c>
      <c r="W165" s="11">
        <v>0</v>
      </c>
      <c r="X165" s="12">
        <v>0</v>
      </c>
      <c r="Y165" s="11">
        <v>0</v>
      </c>
      <c r="Z165" s="12">
        <v>0</v>
      </c>
      <c r="AA165" s="11">
        <v>0</v>
      </c>
      <c r="AB165" s="17">
        <v>0</v>
      </c>
      <c r="AC165" s="11">
        <v>0</v>
      </c>
      <c r="AD165" s="17">
        <v>0</v>
      </c>
      <c r="AE165" s="11">
        <v>0</v>
      </c>
      <c r="AF165" s="12">
        <v>0</v>
      </c>
      <c r="AG165" s="11">
        <v>0</v>
      </c>
      <c r="AH165" s="12">
        <v>0</v>
      </c>
      <c r="AI165" s="11">
        <v>0</v>
      </c>
      <c r="AJ165" s="12">
        <v>0</v>
      </c>
      <c r="AK165" s="11">
        <v>0</v>
      </c>
      <c r="AL165" s="12">
        <v>0</v>
      </c>
      <c r="AM165" s="11">
        <v>0</v>
      </c>
      <c r="AN165" s="12">
        <v>0</v>
      </c>
      <c r="AO165" s="111">
        <v>0</v>
      </c>
      <c r="AP165" s="51">
        <v>0</v>
      </c>
      <c r="AQ165" s="200">
        <v>0</v>
      </c>
      <c r="AR165" s="135">
        <v>0</v>
      </c>
      <c r="AS165" s="17">
        <v>0</v>
      </c>
      <c r="AT165" s="1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97"/>
      <c r="BG165" s="97"/>
      <c r="CA165" s="84" t="str">
        <f t="shared" si="13"/>
        <v/>
      </c>
      <c r="CG165" s="88">
        <f t="shared" si="14"/>
        <v>0</v>
      </c>
      <c r="CH165" s="88"/>
      <c r="CI165" s="88"/>
      <c r="CJ165" s="88"/>
      <c r="CK165" s="88"/>
      <c r="CL165" s="88"/>
      <c r="CM165" s="88"/>
      <c r="CN165" s="88"/>
      <c r="CO165" s="88"/>
      <c r="CP165" s="88"/>
      <c r="CQ165" s="88"/>
      <c r="CR165" s="88"/>
      <c r="CS165" s="88"/>
      <c r="CT165" s="88"/>
    </row>
    <row r="166" spans="1:98" ht="15" customHeight="1" x14ac:dyDescent="0.2">
      <c r="A166" s="331" t="s">
        <v>172</v>
      </c>
      <c r="B166" s="332">
        <f t="shared" si="11"/>
        <v>0</v>
      </c>
      <c r="C166" s="333">
        <f t="shared" si="12"/>
        <v>0</v>
      </c>
      <c r="D166" s="334">
        <f t="shared" si="12"/>
        <v>0</v>
      </c>
      <c r="E166" s="11">
        <v>0</v>
      </c>
      <c r="F166" s="17">
        <v>0</v>
      </c>
      <c r="G166" s="11">
        <v>0</v>
      </c>
      <c r="H166" s="17">
        <v>0</v>
      </c>
      <c r="I166" s="11">
        <v>0</v>
      </c>
      <c r="J166" s="17">
        <v>0</v>
      </c>
      <c r="K166" s="11">
        <v>0</v>
      </c>
      <c r="L166" s="12">
        <v>0</v>
      </c>
      <c r="M166" s="11">
        <v>0</v>
      </c>
      <c r="N166" s="12">
        <v>0</v>
      </c>
      <c r="O166" s="11">
        <v>0</v>
      </c>
      <c r="P166" s="12">
        <v>0</v>
      </c>
      <c r="Q166" s="11">
        <v>0</v>
      </c>
      <c r="R166" s="12">
        <v>0</v>
      </c>
      <c r="S166" s="11">
        <v>0</v>
      </c>
      <c r="T166" s="12">
        <v>0</v>
      </c>
      <c r="U166" s="11">
        <v>0</v>
      </c>
      <c r="V166" s="12">
        <v>0</v>
      </c>
      <c r="W166" s="11">
        <v>0</v>
      </c>
      <c r="X166" s="12">
        <v>0</v>
      </c>
      <c r="Y166" s="11">
        <v>0</v>
      </c>
      <c r="Z166" s="12">
        <v>0</v>
      </c>
      <c r="AA166" s="11">
        <v>0</v>
      </c>
      <c r="AB166" s="17">
        <v>0</v>
      </c>
      <c r="AC166" s="11">
        <v>0</v>
      </c>
      <c r="AD166" s="17">
        <v>0</v>
      </c>
      <c r="AE166" s="11">
        <v>0</v>
      </c>
      <c r="AF166" s="12">
        <v>0</v>
      </c>
      <c r="AG166" s="11">
        <v>0</v>
      </c>
      <c r="AH166" s="12">
        <v>0</v>
      </c>
      <c r="AI166" s="11">
        <v>0</v>
      </c>
      <c r="AJ166" s="12">
        <v>0</v>
      </c>
      <c r="AK166" s="11">
        <v>0</v>
      </c>
      <c r="AL166" s="12">
        <v>0</v>
      </c>
      <c r="AM166" s="11">
        <v>0</v>
      </c>
      <c r="AN166" s="12">
        <v>0</v>
      </c>
      <c r="AO166" s="111">
        <v>0</v>
      </c>
      <c r="AP166" s="51">
        <v>0</v>
      </c>
      <c r="AQ166" s="200">
        <v>0</v>
      </c>
      <c r="AR166" s="135">
        <v>0</v>
      </c>
      <c r="AS166" s="17">
        <v>0</v>
      </c>
      <c r="AT166" s="1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97"/>
      <c r="BG166" s="97"/>
      <c r="CA166" s="84" t="str">
        <f t="shared" si="13"/>
        <v/>
      </c>
      <c r="CG166" s="88">
        <f t="shared" si="14"/>
        <v>0</v>
      </c>
      <c r="CH166" s="88"/>
      <c r="CI166" s="88"/>
      <c r="CJ166" s="88"/>
      <c r="CK166" s="88"/>
      <c r="CL166" s="88"/>
      <c r="CM166" s="88"/>
      <c r="CN166" s="88"/>
      <c r="CO166" s="88"/>
      <c r="CP166" s="88"/>
      <c r="CQ166" s="88"/>
      <c r="CR166" s="88"/>
      <c r="CS166" s="88"/>
      <c r="CT166" s="88"/>
    </row>
    <row r="167" spans="1:98" ht="15" customHeight="1" x14ac:dyDescent="0.2">
      <c r="A167" s="331" t="s">
        <v>173</v>
      </c>
      <c r="B167" s="332">
        <f t="shared" si="11"/>
        <v>1</v>
      </c>
      <c r="C167" s="333">
        <f t="shared" si="12"/>
        <v>0</v>
      </c>
      <c r="D167" s="334">
        <f t="shared" si="12"/>
        <v>1</v>
      </c>
      <c r="E167" s="11">
        <v>0</v>
      </c>
      <c r="F167" s="17">
        <v>0</v>
      </c>
      <c r="G167" s="11">
        <v>0</v>
      </c>
      <c r="H167" s="17">
        <v>0</v>
      </c>
      <c r="I167" s="11">
        <v>0</v>
      </c>
      <c r="J167" s="17">
        <v>0</v>
      </c>
      <c r="K167" s="11">
        <v>0</v>
      </c>
      <c r="L167" s="12">
        <v>0</v>
      </c>
      <c r="M167" s="11">
        <v>0</v>
      </c>
      <c r="N167" s="12">
        <v>0</v>
      </c>
      <c r="O167" s="11">
        <v>0</v>
      </c>
      <c r="P167" s="12">
        <v>0</v>
      </c>
      <c r="Q167" s="11">
        <v>0</v>
      </c>
      <c r="R167" s="12">
        <v>0</v>
      </c>
      <c r="S167" s="11">
        <v>0</v>
      </c>
      <c r="T167" s="12">
        <v>0</v>
      </c>
      <c r="U167" s="11">
        <v>0</v>
      </c>
      <c r="V167" s="12">
        <v>0</v>
      </c>
      <c r="W167" s="11">
        <v>0</v>
      </c>
      <c r="X167" s="12">
        <v>1</v>
      </c>
      <c r="Y167" s="11">
        <v>0</v>
      </c>
      <c r="Z167" s="12">
        <v>0</v>
      </c>
      <c r="AA167" s="11">
        <v>0</v>
      </c>
      <c r="AB167" s="17">
        <v>0</v>
      </c>
      <c r="AC167" s="11">
        <v>0</v>
      </c>
      <c r="AD167" s="17">
        <v>0</v>
      </c>
      <c r="AE167" s="11">
        <v>0</v>
      </c>
      <c r="AF167" s="12">
        <v>0</v>
      </c>
      <c r="AG167" s="11">
        <v>0</v>
      </c>
      <c r="AH167" s="12">
        <v>0</v>
      </c>
      <c r="AI167" s="11">
        <v>0</v>
      </c>
      <c r="AJ167" s="12">
        <v>0</v>
      </c>
      <c r="AK167" s="11">
        <v>0</v>
      </c>
      <c r="AL167" s="12">
        <v>0</v>
      </c>
      <c r="AM167" s="11">
        <v>0</v>
      </c>
      <c r="AN167" s="12">
        <v>0</v>
      </c>
      <c r="AO167" s="111">
        <v>0</v>
      </c>
      <c r="AP167" s="51">
        <v>0</v>
      </c>
      <c r="AQ167" s="200">
        <v>1</v>
      </c>
      <c r="AR167" s="135">
        <v>0</v>
      </c>
      <c r="AS167" s="17">
        <v>0</v>
      </c>
      <c r="AT167" s="1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97"/>
      <c r="BG167" s="97"/>
      <c r="CA167" s="84" t="str">
        <f t="shared" si="13"/>
        <v/>
      </c>
      <c r="CG167" s="88">
        <f t="shared" si="14"/>
        <v>0</v>
      </c>
      <c r="CH167" s="88"/>
      <c r="CI167" s="88"/>
      <c r="CJ167" s="88"/>
      <c r="CK167" s="88"/>
      <c r="CL167" s="88"/>
      <c r="CM167" s="88"/>
      <c r="CN167" s="88"/>
      <c r="CO167" s="88"/>
      <c r="CP167" s="88"/>
      <c r="CQ167" s="88"/>
      <c r="CR167" s="88"/>
      <c r="CS167" s="88"/>
      <c r="CT167" s="88"/>
    </row>
    <row r="168" spans="1:98" ht="15" customHeight="1" x14ac:dyDescent="0.2">
      <c r="A168" s="335" t="s">
        <v>4</v>
      </c>
      <c r="B168" s="336">
        <f t="shared" si="11"/>
        <v>79</v>
      </c>
      <c r="C168" s="337">
        <f t="shared" si="12"/>
        <v>41</v>
      </c>
      <c r="D168" s="338">
        <f t="shared" si="12"/>
        <v>38</v>
      </c>
      <c r="E168" s="34">
        <v>0</v>
      </c>
      <c r="F168" s="58">
        <v>0</v>
      </c>
      <c r="G168" s="34">
        <v>0</v>
      </c>
      <c r="H168" s="35">
        <v>0</v>
      </c>
      <c r="I168" s="34">
        <v>1</v>
      </c>
      <c r="J168" s="35">
        <v>0</v>
      </c>
      <c r="K168" s="34">
        <v>0</v>
      </c>
      <c r="L168" s="35">
        <v>0</v>
      </c>
      <c r="M168" s="34">
        <v>0</v>
      </c>
      <c r="N168" s="35">
        <v>0</v>
      </c>
      <c r="O168" s="34">
        <v>1</v>
      </c>
      <c r="P168" s="35">
        <v>0</v>
      </c>
      <c r="Q168" s="34">
        <v>0</v>
      </c>
      <c r="R168" s="35">
        <v>1</v>
      </c>
      <c r="S168" s="34">
        <v>0</v>
      </c>
      <c r="T168" s="35">
        <v>0</v>
      </c>
      <c r="U168" s="34">
        <v>2</v>
      </c>
      <c r="V168" s="35">
        <v>0</v>
      </c>
      <c r="W168" s="34">
        <v>1</v>
      </c>
      <c r="X168" s="35">
        <v>1</v>
      </c>
      <c r="Y168" s="34">
        <v>0</v>
      </c>
      <c r="Z168" s="35">
        <v>0</v>
      </c>
      <c r="AA168" s="34">
        <v>1</v>
      </c>
      <c r="AB168" s="35">
        <v>1</v>
      </c>
      <c r="AC168" s="34">
        <v>4</v>
      </c>
      <c r="AD168" s="35">
        <v>5</v>
      </c>
      <c r="AE168" s="34">
        <v>4</v>
      </c>
      <c r="AF168" s="35">
        <v>3</v>
      </c>
      <c r="AG168" s="34">
        <v>6</v>
      </c>
      <c r="AH168" s="35">
        <v>1</v>
      </c>
      <c r="AI168" s="34">
        <v>4</v>
      </c>
      <c r="AJ168" s="35">
        <v>6</v>
      </c>
      <c r="AK168" s="34">
        <v>8</v>
      </c>
      <c r="AL168" s="35">
        <v>6</v>
      </c>
      <c r="AM168" s="34">
        <v>1</v>
      </c>
      <c r="AN168" s="35">
        <v>5</v>
      </c>
      <c r="AO168" s="117">
        <v>8</v>
      </c>
      <c r="AP168" s="42">
        <v>9</v>
      </c>
      <c r="AQ168" s="339">
        <v>13</v>
      </c>
      <c r="AR168" s="120">
        <v>16</v>
      </c>
      <c r="AS168" s="58">
        <v>50</v>
      </c>
      <c r="AT168" s="1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97"/>
      <c r="BG168" s="97"/>
      <c r="CA168" s="84" t="str">
        <f t="shared" si="13"/>
        <v/>
      </c>
      <c r="CG168" s="88">
        <f t="shared" si="14"/>
        <v>0</v>
      </c>
      <c r="CH168" s="88"/>
      <c r="CI168" s="88"/>
      <c r="CJ168" s="88"/>
      <c r="CK168" s="88"/>
      <c r="CL168" s="88"/>
      <c r="CM168" s="88"/>
      <c r="CN168" s="88"/>
      <c r="CO168" s="88"/>
      <c r="CP168" s="88"/>
      <c r="CQ168" s="88"/>
      <c r="CR168" s="88"/>
      <c r="CS168" s="88"/>
      <c r="CT168" s="88"/>
    </row>
    <row r="169" spans="1:98" ht="15" customHeight="1" x14ac:dyDescent="0.2">
      <c r="A169" s="340" t="s">
        <v>43</v>
      </c>
      <c r="B169" s="213">
        <f t="shared" ref="B169:AS169" si="15">SUM(B170:B174)</f>
        <v>183</v>
      </c>
      <c r="C169" s="214">
        <f t="shared" si="15"/>
        <v>101</v>
      </c>
      <c r="D169" s="317">
        <f t="shared" si="15"/>
        <v>82</v>
      </c>
      <c r="E169" s="341">
        <f>SUM(E170:E174)</f>
        <v>1</v>
      </c>
      <c r="F169" s="342">
        <f t="shared" si="15"/>
        <v>0</v>
      </c>
      <c r="G169" s="342">
        <f t="shared" si="15"/>
        <v>1</v>
      </c>
      <c r="H169" s="69">
        <f t="shared" si="15"/>
        <v>0</v>
      </c>
      <c r="I169" s="63">
        <f t="shared" si="15"/>
        <v>2</v>
      </c>
      <c r="J169" s="69">
        <f t="shared" si="15"/>
        <v>0</v>
      </c>
      <c r="K169" s="63">
        <f t="shared" si="15"/>
        <v>2</v>
      </c>
      <c r="L169" s="69">
        <f t="shared" si="15"/>
        <v>1</v>
      </c>
      <c r="M169" s="63">
        <f t="shared" si="15"/>
        <v>2</v>
      </c>
      <c r="N169" s="69">
        <f t="shared" si="15"/>
        <v>4</v>
      </c>
      <c r="O169" s="63">
        <f t="shared" si="15"/>
        <v>3</v>
      </c>
      <c r="P169" s="69">
        <f t="shared" si="15"/>
        <v>0</v>
      </c>
      <c r="Q169" s="63">
        <f t="shared" si="15"/>
        <v>2</v>
      </c>
      <c r="R169" s="69">
        <f t="shared" si="15"/>
        <v>3</v>
      </c>
      <c r="S169" s="63">
        <f t="shared" si="15"/>
        <v>1</v>
      </c>
      <c r="T169" s="69">
        <f t="shared" si="15"/>
        <v>1</v>
      </c>
      <c r="U169" s="63">
        <f t="shared" si="15"/>
        <v>1</v>
      </c>
      <c r="V169" s="69">
        <f t="shared" si="15"/>
        <v>3</v>
      </c>
      <c r="W169" s="63">
        <f t="shared" si="15"/>
        <v>6</v>
      </c>
      <c r="X169" s="69">
        <f t="shared" si="15"/>
        <v>1</v>
      </c>
      <c r="Y169" s="63">
        <f t="shared" si="15"/>
        <v>3</v>
      </c>
      <c r="Z169" s="69">
        <f t="shared" si="15"/>
        <v>5</v>
      </c>
      <c r="AA169" s="63">
        <f t="shared" si="15"/>
        <v>4</v>
      </c>
      <c r="AB169" s="69">
        <f t="shared" si="15"/>
        <v>9</v>
      </c>
      <c r="AC169" s="63">
        <f t="shared" si="15"/>
        <v>6</v>
      </c>
      <c r="AD169" s="69">
        <f t="shared" si="15"/>
        <v>9</v>
      </c>
      <c r="AE169" s="63">
        <f t="shared" si="15"/>
        <v>15</v>
      </c>
      <c r="AF169" s="69">
        <f t="shared" si="15"/>
        <v>7</v>
      </c>
      <c r="AG169" s="63">
        <f t="shared" si="15"/>
        <v>8</v>
      </c>
      <c r="AH169" s="69">
        <f t="shared" si="15"/>
        <v>6</v>
      </c>
      <c r="AI169" s="63">
        <f t="shared" si="15"/>
        <v>9</v>
      </c>
      <c r="AJ169" s="69">
        <f t="shared" si="15"/>
        <v>9</v>
      </c>
      <c r="AK169" s="63">
        <f t="shared" si="15"/>
        <v>13</v>
      </c>
      <c r="AL169" s="69">
        <f t="shared" si="15"/>
        <v>9</v>
      </c>
      <c r="AM169" s="63">
        <f t="shared" si="15"/>
        <v>4</v>
      </c>
      <c r="AN169" s="69">
        <f t="shared" si="15"/>
        <v>6</v>
      </c>
      <c r="AO169" s="68">
        <f t="shared" si="15"/>
        <v>18</v>
      </c>
      <c r="AP169" s="67">
        <f t="shared" si="15"/>
        <v>9</v>
      </c>
      <c r="AQ169" s="343">
        <f t="shared" si="15"/>
        <v>94</v>
      </c>
      <c r="AR169" s="62">
        <f t="shared" si="15"/>
        <v>22</v>
      </c>
      <c r="AS169" s="65">
        <f t="shared" si="15"/>
        <v>67</v>
      </c>
      <c r="AT169" s="344"/>
      <c r="AU169" s="96"/>
      <c r="AV169" s="96"/>
      <c r="AW169" s="96"/>
      <c r="AX169" s="96"/>
      <c r="AY169" s="96"/>
      <c r="AZ169" s="96"/>
      <c r="BA169" s="96"/>
      <c r="BB169" s="96"/>
      <c r="BC169" s="96"/>
      <c r="BD169" s="96"/>
      <c r="BE169" s="96"/>
      <c r="BF169" s="97"/>
      <c r="BG169" s="97"/>
      <c r="CG169" s="88"/>
      <c r="CH169" s="88"/>
      <c r="CI169" s="88"/>
      <c r="CJ169" s="88"/>
      <c r="CK169" s="88"/>
      <c r="CL169" s="88"/>
      <c r="CM169" s="88"/>
      <c r="CN169" s="88"/>
      <c r="CO169" s="88"/>
      <c r="CP169" s="88"/>
      <c r="CQ169" s="88"/>
      <c r="CR169" s="88"/>
      <c r="CS169" s="88"/>
      <c r="CT169" s="88"/>
    </row>
    <row r="170" spans="1:98" ht="15" customHeight="1" x14ac:dyDescent="0.2">
      <c r="A170" s="101" t="s">
        <v>44</v>
      </c>
      <c r="B170" s="345">
        <f>SUM(C170+D170)</f>
        <v>180</v>
      </c>
      <c r="C170" s="346">
        <f t="shared" ref="C170:D174" si="16">SUM(E170+G170+I170+K170+M170+O170+Q170+S170+U170+W170+Y170+AA170+AC170+AE170+AG170+AI170+AK170+AM170+AO170)</f>
        <v>98</v>
      </c>
      <c r="D170" s="347">
        <f t="shared" si="16"/>
        <v>82</v>
      </c>
      <c r="E170" s="123">
        <v>1</v>
      </c>
      <c r="F170" s="8">
        <v>0</v>
      </c>
      <c r="G170" s="123">
        <v>1</v>
      </c>
      <c r="H170" s="138">
        <v>0</v>
      </c>
      <c r="I170" s="123">
        <v>2</v>
      </c>
      <c r="J170" s="138">
        <v>0</v>
      </c>
      <c r="K170" s="123">
        <v>2</v>
      </c>
      <c r="L170" s="138">
        <v>1</v>
      </c>
      <c r="M170" s="123">
        <v>2</v>
      </c>
      <c r="N170" s="138">
        <v>4</v>
      </c>
      <c r="O170" s="123">
        <v>3</v>
      </c>
      <c r="P170" s="138">
        <v>0</v>
      </c>
      <c r="Q170" s="123">
        <v>2</v>
      </c>
      <c r="R170" s="138">
        <v>3</v>
      </c>
      <c r="S170" s="123">
        <v>1</v>
      </c>
      <c r="T170" s="138">
        <v>1</v>
      </c>
      <c r="U170" s="123">
        <v>1</v>
      </c>
      <c r="V170" s="138">
        <v>3</v>
      </c>
      <c r="W170" s="123">
        <v>6</v>
      </c>
      <c r="X170" s="138">
        <v>1</v>
      </c>
      <c r="Y170" s="123">
        <v>3</v>
      </c>
      <c r="Z170" s="138">
        <v>5</v>
      </c>
      <c r="AA170" s="123">
        <v>4</v>
      </c>
      <c r="AB170" s="138">
        <v>9</v>
      </c>
      <c r="AC170" s="123">
        <v>6</v>
      </c>
      <c r="AD170" s="138">
        <v>9</v>
      </c>
      <c r="AE170" s="123">
        <v>15</v>
      </c>
      <c r="AF170" s="138">
        <v>7</v>
      </c>
      <c r="AG170" s="123">
        <v>8</v>
      </c>
      <c r="AH170" s="138">
        <v>6</v>
      </c>
      <c r="AI170" s="123">
        <v>9</v>
      </c>
      <c r="AJ170" s="138">
        <v>9</v>
      </c>
      <c r="AK170" s="123">
        <v>12</v>
      </c>
      <c r="AL170" s="138">
        <v>9</v>
      </c>
      <c r="AM170" s="123">
        <v>4</v>
      </c>
      <c r="AN170" s="138">
        <v>6</v>
      </c>
      <c r="AO170" s="139">
        <v>16</v>
      </c>
      <c r="AP170" s="348">
        <v>9</v>
      </c>
      <c r="AQ170" s="119">
        <v>93</v>
      </c>
      <c r="AR170" s="138">
        <v>22</v>
      </c>
      <c r="AS170" s="138">
        <v>65</v>
      </c>
      <c r="AT170" s="344"/>
      <c r="AU170" s="96"/>
      <c r="AV170" s="96"/>
      <c r="AW170" s="96"/>
      <c r="AX170" s="96"/>
      <c r="AY170" s="96"/>
      <c r="AZ170" s="96"/>
      <c r="BA170" s="96"/>
      <c r="BB170" s="96"/>
      <c r="BC170" s="96"/>
      <c r="BD170" s="96"/>
      <c r="BE170" s="96"/>
      <c r="BF170" s="97"/>
      <c r="BG170" s="97"/>
      <c r="CG170" s="88"/>
      <c r="CH170" s="88"/>
      <c r="CI170" s="88"/>
      <c r="CJ170" s="88"/>
      <c r="CK170" s="88"/>
      <c r="CL170" s="88"/>
      <c r="CM170" s="88"/>
      <c r="CN170" s="88"/>
      <c r="CO170" s="88"/>
      <c r="CP170" s="88"/>
      <c r="CQ170" s="88"/>
      <c r="CR170" s="88"/>
      <c r="CS170" s="88"/>
      <c r="CT170" s="88"/>
    </row>
    <row r="171" spans="1:98" ht="15" customHeight="1" x14ac:dyDescent="0.2">
      <c r="A171" s="106" t="s">
        <v>45</v>
      </c>
      <c r="B171" s="332">
        <f>SUM(C171+D171)</f>
        <v>0</v>
      </c>
      <c r="C171" s="333">
        <f t="shared" si="16"/>
        <v>0</v>
      </c>
      <c r="D171" s="334">
        <f t="shared" si="16"/>
        <v>0</v>
      </c>
      <c r="E171" s="34">
        <v>0</v>
      </c>
      <c r="F171" s="12">
        <v>0</v>
      </c>
      <c r="G171" s="11">
        <v>0</v>
      </c>
      <c r="H171" s="43">
        <v>0</v>
      </c>
      <c r="I171" s="11">
        <v>0</v>
      </c>
      <c r="J171" s="12">
        <v>0</v>
      </c>
      <c r="K171" s="11">
        <v>0</v>
      </c>
      <c r="L171" s="12">
        <v>0</v>
      </c>
      <c r="M171" s="11">
        <v>0</v>
      </c>
      <c r="N171" s="12">
        <v>0</v>
      </c>
      <c r="O171" s="11">
        <v>0</v>
      </c>
      <c r="P171" s="12">
        <v>0</v>
      </c>
      <c r="Q171" s="11">
        <v>0</v>
      </c>
      <c r="R171" s="12">
        <v>0</v>
      </c>
      <c r="S171" s="11">
        <v>0</v>
      </c>
      <c r="T171" s="12">
        <v>0</v>
      </c>
      <c r="U171" s="11">
        <v>0</v>
      </c>
      <c r="V171" s="12">
        <v>0</v>
      </c>
      <c r="W171" s="11">
        <v>0</v>
      </c>
      <c r="X171" s="12">
        <v>0</v>
      </c>
      <c r="Y171" s="11">
        <v>0</v>
      </c>
      <c r="Z171" s="12">
        <v>0</v>
      </c>
      <c r="AA171" s="11">
        <v>0</v>
      </c>
      <c r="AB171" s="12">
        <v>0</v>
      </c>
      <c r="AC171" s="11">
        <v>0</v>
      </c>
      <c r="AD171" s="12">
        <v>0</v>
      </c>
      <c r="AE171" s="11">
        <v>0</v>
      </c>
      <c r="AF171" s="12">
        <v>0</v>
      </c>
      <c r="AG171" s="11">
        <v>0</v>
      </c>
      <c r="AH171" s="12">
        <v>0</v>
      </c>
      <c r="AI171" s="11">
        <v>0</v>
      </c>
      <c r="AJ171" s="12">
        <v>0</v>
      </c>
      <c r="AK171" s="11">
        <v>0</v>
      </c>
      <c r="AL171" s="12">
        <v>0</v>
      </c>
      <c r="AM171" s="11">
        <v>0</v>
      </c>
      <c r="AN171" s="12">
        <v>0</v>
      </c>
      <c r="AO171" s="111">
        <v>0</v>
      </c>
      <c r="AP171" s="51">
        <v>0</v>
      </c>
      <c r="AQ171" s="17">
        <v>0</v>
      </c>
      <c r="AR171" s="12">
        <v>0</v>
      </c>
      <c r="AS171" s="43">
        <v>0</v>
      </c>
      <c r="AT171" s="349"/>
      <c r="AU171" s="96"/>
      <c r="AV171" s="96"/>
      <c r="AW171" s="96"/>
      <c r="AX171" s="96"/>
      <c r="AY171" s="96"/>
      <c r="AZ171" s="96"/>
      <c r="BA171" s="96"/>
      <c r="BB171" s="96"/>
      <c r="BC171" s="96"/>
      <c r="BD171" s="96"/>
      <c r="BE171" s="96"/>
      <c r="BF171" s="97"/>
      <c r="BG171" s="97"/>
      <c r="CG171" s="88"/>
      <c r="CH171" s="88"/>
      <c r="CI171" s="88"/>
      <c r="CJ171" s="88"/>
      <c r="CK171" s="88"/>
      <c r="CL171" s="88"/>
      <c r="CM171" s="88"/>
      <c r="CN171" s="88"/>
      <c r="CO171" s="88"/>
      <c r="CP171" s="88"/>
      <c r="CQ171" s="88"/>
      <c r="CR171" s="88"/>
      <c r="CS171" s="88"/>
      <c r="CT171" s="88"/>
    </row>
    <row r="172" spans="1:98" ht="15" customHeight="1" x14ac:dyDescent="0.2">
      <c r="A172" s="136" t="s">
        <v>46</v>
      </c>
      <c r="B172" s="332">
        <f>SUM(C172+D172)</f>
        <v>3</v>
      </c>
      <c r="C172" s="333">
        <f t="shared" si="16"/>
        <v>3</v>
      </c>
      <c r="D172" s="334">
        <f t="shared" si="16"/>
        <v>0</v>
      </c>
      <c r="E172" s="11">
        <v>0</v>
      </c>
      <c r="F172" s="35">
        <v>0</v>
      </c>
      <c r="G172" s="34">
        <v>0</v>
      </c>
      <c r="H172" s="35">
        <v>0</v>
      </c>
      <c r="I172" s="123">
        <v>0</v>
      </c>
      <c r="J172" s="138">
        <v>0</v>
      </c>
      <c r="K172" s="123">
        <v>0</v>
      </c>
      <c r="L172" s="138">
        <v>0</v>
      </c>
      <c r="M172" s="123">
        <v>0</v>
      </c>
      <c r="N172" s="138">
        <v>0</v>
      </c>
      <c r="O172" s="123">
        <v>0</v>
      </c>
      <c r="P172" s="138">
        <v>0</v>
      </c>
      <c r="Q172" s="123">
        <v>0</v>
      </c>
      <c r="R172" s="138">
        <v>0</v>
      </c>
      <c r="S172" s="123">
        <v>0</v>
      </c>
      <c r="T172" s="138">
        <v>0</v>
      </c>
      <c r="U172" s="123">
        <v>0</v>
      </c>
      <c r="V172" s="138">
        <v>0</v>
      </c>
      <c r="W172" s="123">
        <v>0</v>
      </c>
      <c r="X172" s="138">
        <v>0</v>
      </c>
      <c r="Y172" s="123">
        <v>0</v>
      </c>
      <c r="Z172" s="138">
        <v>0</v>
      </c>
      <c r="AA172" s="123">
        <v>0</v>
      </c>
      <c r="AB172" s="138">
        <v>0</v>
      </c>
      <c r="AC172" s="123">
        <v>0</v>
      </c>
      <c r="AD172" s="138">
        <v>0</v>
      </c>
      <c r="AE172" s="123">
        <v>0</v>
      </c>
      <c r="AF172" s="138">
        <v>0</v>
      </c>
      <c r="AG172" s="123">
        <v>0</v>
      </c>
      <c r="AH172" s="138">
        <v>0</v>
      </c>
      <c r="AI172" s="123">
        <v>0</v>
      </c>
      <c r="AJ172" s="138">
        <v>0</v>
      </c>
      <c r="AK172" s="123">
        <v>1</v>
      </c>
      <c r="AL172" s="138">
        <v>0</v>
      </c>
      <c r="AM172" s="123">
        <v>0</v>
      </c>
      <c r="AN172" s="138">
        <v>0</v>
      </c>
      <c r="AO172" s="139">
        <v>2</v>
      </c>
      <c r="AP172" s="348">
        <v>0</v>
      </c>
      <c r="AQ172" s="119">
        <v>1</v>
      </c>
      <c r="AR172" s="138">
        <v>0</v>
      </c>
      <c r="AS172" s="138">
        <v>2</v>
      </c>
      <c r="AT172" s="344"/>
      <c r="AU172" s="96"/>
      <c r="AV172" s="96"/>
      <c r="AW172" s="96"/>
      <c r="AX172" s="96"/>
      <c r="AY172" s="96"/>
      <c r="AZ172" s="96"/>
      <c r="BA172" s="96"/>
      <c r="BB172" s="96"/>
      <c r="BC172" s="96"/>
      <c r="BD172" s="96"/>
      <c r="BE172" s="96"/>
      <c r="BF172" s="97"/>
      <c r="BG172" s="97"/>
      <c r="CG172" s="88"/>
      <c r="CH172" s="88"/>
      <c r="CI172" s="88"/>
      <c r="CJ172" s="88"/>
      <c r="CK172" s="88"/>
      <c r="CL172" s="88"/>
      <c r="CM172" s="88"/>
      <c r="CN172" s="88"/>
      <c r="CO172" s="88"/>
      <c r="CP172" s="88"/>
      <c r="CQ172" s="88"/>
      <c r="CR172" s="88"/>
      <c r="CS172" s="88"/>
      <c r="CT172" s="88"/>
    </row>
    <row r="173" spans="1:98" ht="15" customHeight="1" x14ac:dyDescent="0.2">
      <c r="A173" s="350" t="s">
        <v>174</v>
      </c>
      <c r="B173" s="332">
        <f>SUM(C173+D173)</f>
        <v>0</v>
      </c>
      <c r="C173" s="333">
        <f t="shared" si="16"/>
        <v>0</v>
      </c>
      <c r="D173" s="351">
        <f t="shared" si="16"/>
        <v>0</v>
      </c>
      <c r="E173" s="123">
        <v>0</v>
      </c>
      <c r="F173" s="12">
        <v>0</v>
      </c>
      <c r="G173" s="11">
        <v>0</v>
      </c>
      <c r="H173" s="12">
        <v>0</v>
      </c>
      <c r="I173" s="11">
        <v>0</v>
      </c>
      <c r="J173" s="12">
        <v>0</v>
      </c>
      <c r="K173" s="11">
        <v>0</v>
      </c>
      <c r="L173" s="12">
        <v>0</v>
      </c>
      <c r="M173" s="11">
        <v>0</v>
      </c>
      <c r="N173" s="12">
        <v>0</v>
      </c>
      <c r="O173" s="11">
        <v>0</v>
      </c>
      <c r="P173" s="12">
        <v>0</v>
      </c>
      <c r="Q173" s="11">
        <v>0</v>
      </c>
      <c r="R173" s="12">
        <v>0</v>
      </c>
      <c r="S173" s="11">
        <v>0</v>
      </c>
      <c r="T173" s="12">
        <v>0</v>
      </c>
      <c r="U173" s="11">
        <v>0</v>
      </c>
      <c r="V173" s="12">
        <v>0</v>
      </c>
      <c r="W173" s="11">
        <v>0</v>
      </c>
      <c r="X173" s="12">
        <v>0</v>
      </c>
      <c r="Y173" s="11">
        <v>0</v>
      </c>
      <c r="Z173" s="12">
        <v>0</v>
      </c>
      <c r="AA173" s="11">
        <v>0</v>
      </c>
      <c r="AB173" s="12">
        <v>0</v>
      </c>
      <c r="AC173" s="11">
        <v>0</v>
      </c>
      <c r="AD173" s="12">
        <v>0</v>
      </c>
      <c r="AE173" s="11">
        <v>0</v>
      </c>
      <c r="AF173" s="12">
        <v>0</v>
      </c>
      <c r="AG173" s="11">
        <v>0</v>
      </c>
      <c r="AH173" s="12">
        <v>0</v>
      </c>
      <c r="AI173" s="11">
        <v>0</v>
      </c>
      <c r="AJ173" s="12">
        <v>0</v>
      </c>
      <c r="AK173" s="11">
        <v>0</v>
      </c>
      <c r="AL173" s="12">
        <v>0</v>
      </c>
      <c r="AM173" s="11">
        <v>0</v>
      </c>
      <c r="AN173" s="12">
        <v>0</v>
      </c>
      <c r="AO173" s="111">
        <v>0</v>
      </c>
      <c r="AP173" s="51">
        <v>0</v>
      </c>
      <c r="AQ173" s="17">
        <v>0</v>
      </c>
      <c r="AR173" s="12">
        <v>0</v>
      </c>
      <c r="AS173" s="43">
        <v>0</v>
      </c>
      <c r="AT173" s="349"/>
      <c r="AU173" s="96"/>
      <c r="AV173" s="96"/>
      <c r="AW173" s="96"/>
      <c r="AX173" s="96"/>
      <c r="AY173" s="96"/>
      <c r="AZ173" s="96"/>
      <c r="BA173" s="96"/>
      <c r="BB173" s="96"/>
      <c r="BC173" s="96"/>
      <c r="BD173" s="96"/>
      <c r="BE173" s="96"/>
      <c r="BF173" s="97"/>
      <c r="BG173" s="97"/>
      <c r="CG173" s="88"/>
      <c r="CH173" s="88"/>
      <c r="CI173" s="88"/>
      <c r="CJ173" s="88"/>
      <c r="CK173" s="88"/>
      <c r="CL173" s="88"/>
      <c r="CM173" s="88"/>
      <c r="CN173" s="88"/>
      <c r="CO173" s="88"/>
      <c r="CP173" s="88"/>
      <c r="CQ173" s="88"/>
      <c r="CR173" s="88"/>
      <c r="CS173" s="88"/>
      <c r="CT173" s="88"/>
    </row>
    <row r="174" spans="1:98" ht="15" customHeight="1" x14ac:dyDescent="0.2">
      <c r="A174" s="352" t="s">
        <v>4</v>
      </c>
      <c r="B174" s="353">
        <f>SUM(C174+D174)</f>
        <v>0</v>
      </c>
      <c r="C174" s="354">
        <f t="shared" si="16"/>
        <v>0</v>
      </c>
      <c r="D174" s="355">
        <f t="shared" si="16"/>
        <v>0</v>
      </c>
      <c r="E174" s="30">
        <v>0</v>
      </c>
      <c r="F174" s="22">
        <v>0</v>
      </c>
      <c r="G174" s="38">
        <v>0</v>
      </c>
      <c r="H174" s="22">
        <v>0</v>
      </c>
      <c r="I174" s="38">
        <v>0</v>
      </c>
      <c r="J174" s="22">
        <v>0</v>
      </c>
      <c r="K174" s="38">
        <v>0</v>
      </c>
      <c r="L174" s="22">
        <v>0</v>
      </c>
      <c r="M174" s="38">
        <v>0</v>
      </c>
      <c r="N174" s="22">
        <v>0</v>
      </c>
      <c r="O174" s="38">
        <v>0</v>
      </c>
      <c r="P174" s="22">
        <v>0</v>
      </c>
      <c r="Q174" s="38">
        <v>0</v>
      </c>
      <c r="R174" s="22">
        <v>0</v>
      </c>
      <c r="S174" s="38">
        <v>0</v>
      </c>
      <c r="T174" s="22">
        <v>0</v>
      </c>
      <c r="U174" s="38">
        <v>0</v>
      </c>
      <c r="V174" s="22">
        <v>0</v>
      </c>
      <c r="W174" s="38">
        <v>0</v>
      </c>
      <c r="X174" s="22">
        <v>0</v>
      </c>
      <c r="Y174" s="38">
        <v>0</v>
      </c>
      <c r="Z174" s="22">
        <v>0</v>
      </c>
      <c r="AA174" s="38">
        <v>0</v>
      </c>
      <c r="AB174" s="22">
        <v>0</v>
      </c>
      <c r="AC174" s="38">
        <v>0</v>
      </c>
      <c r="AD174" s="22">
        <v>0</v>
      </c>
      <c r="AE174" s="38">
        <v>0</v>
      </c>
      <c r="AF174" s="22">
        <v>0</v>
      </c>
      <c r="AG174" s="38">
        <v>0</v>
      </c>
      <c r="AH174" s="22">
        <v>0</v>
      </c>
      <c r="AI174" s="38">
        <v>0</v>
      </c>
      <c r="AJ174" s="22">
        <v>0</v>
      </c>
      <c r="AK174" s="38">
        <v>0</v>
      </c>
      <c r="AL174" s="22">
        <v>0</v>
      </c>
      <c r="AM174" s="38">
        <v>0</v>
      </c>
      <c r="AN174" s="22">
        <v>0</v>
      </c>
      <c r="AO174" s="129">
        <v>0</v>
      </c>
      <c r="AP174" s="55">
        <v>0</v>
      </c>
      <c r="AQ174" s="39">
        <v>0</v>
      </c>
      <c r="AR174" s="22">
        <v>0</v>
      </c>
      <c r="AS174" s="22">
        <v>0</v>
      </c>
      <c r="AT174" s="344"/>
      <c r="AU174" s="96"/>
      <c r="AV174" s="96"/>
      <c r="AW174" s="96"/>
      <c r="AX174" s="96"/>
      <c r="AY174" s="96"/>
      <c r="AZ174" s="96"/>
      <c r="BA174" s="96"/>
      <c r="BB174" s="96"/>
      <c r="BC174" s="96"/>
      <c r="BD174" s="96"/>
      <c r="BE174" s="96"/>
      <c r="BF174" s="97"/>
      <c r="BG174" s="97"/>
      <c r="CG174" s="88"/>
      <c r="CH174" s="88"/>
      <c r="CI174" s="88"/>
      <c r="CJ174" s="88"/>
      <c r="CK174" s="88"/>
      <c r="CL174" s="88"/>
      <c r="CM174" s="88"/>
      <c r="CN174" s="88"/>
      <c r="CO174" s="88"/>
      <c r="CP174" s="88"/>
      <c r="CQ174" s="88"/>
      <c r="CR174" s="88"/>
      <c r="CS174" s="88"/>
      <c r="CT174" s="88"/>
    </row>
    <row r="175" spans="1:98" ht="31.9" customHeight="1" x14ac:dyDescent="0.2">
      <c r="A175" s="183" t="s">
        <v>175</v>
      </c>
      <c r="B175" s="183"/>
      <c r="C175" s="183"/>
      <c r="D175" s="183"/>
      <c r="E175" s="356"/>
      <c r="F175" s="356"/>
      <c r="G175" s="356"/>
      <c r="H175" s="356"/>
      <c r="I175" s="356"/>
      <c r="J175" s="356"/>
      <c r="K175" s="356"/>
      <c r="L175" s="356"/>
      <c r="M175" s="356"/>
      <c r="N175" s="356"/>
      <c r="O175" s="356"/>
      <c r="P175" s="356"/>
      <c r="Q175" s="356"/>
      <c r="R175" s="356"/>
      <c r="S175" s="356"/>
      <c r="T175" s="356"/>
      <c r="U175" s="356"/>
      <c r="V175" s="356"/>
      <c r="W175" s="356"/>
      <c r="X175" s="356"/>
      <c r="Y175" s="356"/>
      <c r="Z175" s="356"/>
      <c r="AA175" s="356"/>
      <c r="AB175" s="356"/>
      <c r="AC175" s="356"/>
      <c r="AD175" s="356"/>
      <c r="AE175" s="356"/>
      <c r="AF175" s="356"/>
      <c r="AG175" s="356"/>
      <c r="AH175" s="356"/>
      <c r="AI175" s="356"/>
      <c r="AJ175" s="356"/>
      <c r="AK175" s="356"/>
      <c r="AL175" s="356"/>
      <c r="AM175" s="356"/>
      <c r="AN175" s="356"/>
      <c r="AO175" s="356"/>
      <c r="AP175" s="356"/>
      <c r="AQ175" s="227"/>
      <c r="AR175" s="227"/>
      <c r="AS175" s="227"/>
      <c r="AT175" s="357"/>
      <c r="AU175" s="357"/>
      <c r="AV175" s="96"/>
      <c r="AW175" s="96"/>
      <c r="AX175" s="96"/>
      <c r="AY175" s="96"/>
      <c r="AZ175" s="96"/>
      <c r="BA175" s="96"/>
      <c r="BB175" s="96"/>
      <c r="BC175" s="96"/>
      <c r="BD175" s="96"/>
      <c r="BE175" s="96"/>
      <c r="BF175" s="97"/>
      <c r="BG175" s="97"/>
      <c r="CG175" s="88"/>
      <c r="CH175" s="88"/>
      <c r="CI175" s="88"/>
      <c r="CJ175" s="88"/>
      <c r="CK175" s="88"/>
      <c r="CL175" s="88"/>
      <c r="CM175" s="88"/>
      <c r="CN175" s="88"/>
      <c r="CO175" s="88"/>
      <c r="CP175" s="88"/>
      <c r="CQ175" s="88"/>
      <c r="CR175" s="88"/>
      <c r="CS175" s="88"/>
      <c r="CT175" s="88"/>
    </row>
    <row r="176" spans="1:98" ht="21" customHeight="1" x14ac:dyDescent="0.2">
      <c r="A176" s="487" t="s">
        <v>76</v>
      </c>
      <c r="B176" s="495" t="s">
        <v>77</v>
      </c>
      <c r="C176" s="496"/>
      <c r="D176" s="545"/>
      <c r="E176" s="514" t="s">
        <v>78</v>
      </c>
      <c r="F176" s="515"/>
      <c r="G176" s="515"/>
      <c r="H176" s="515"/>
      <c r="I176" s="515"/>
      <c r="J176" s="515"/>
      <c r="K176" s="515"/>
      <c r="L176" s="515"/>
      <c r="M176" s="515"/>
      <c r="N176" s="515"/>
      <c r="O176" s="515"/>
      <c r="P176" s="515"/>
      <c r="Q176" s="515"/>
      <c r="R176" s="515"/>
      <c r="S176" s="515"/>
      <c r="T176" s="515"/>
      <c r="U176" s="515"/>
      <c r="V176" s="515"/>
      <c r="W176" s="515"/>
      <c r="X176" s="515"/>
      <c r="Y176" s="515"/>
      <c r="Z176" s="515"/>
      <c r="AA176" s="515"/>
      <c r="AB176" s="515"/>
      <c r="AC176" s="515"/>
      <c r="AD176" s="515"/>
      <c r="AE176" s="515"/>
      <c r="AF176" s="515"/>
      <c r="AG176" s="515"/>
      <c r="AH176" s="515"/>
      <c r="AI176" s="515"/>
      <c r="AJ176" s="515"/>
      <c r="AK176" s="515"/>
      <c r="AL176" s="515"/>
      <c r="AM176" s="515"/>
      <c r="AN176" s="515"/>
      <c r="AO176" s="515"/>
      <c r="AP176" s="516"/>
      <c r="AQ176" s="546" t="s">
        <v>79</v>
      </c>
      <c r="AR176" s="476" t="s">
        <v>176</v>
      </c>
      <c r="AS176" s="227"/>
      <c r="AT176" s="357"/>
      <c r="AU176" s="357"/>
      <c r="AV176" s="96"/>
      <c r="AW176" s="96"/>
      <c r="AX176" s="96"/>
      <c r="AY176" s="96"/>
      <c r="AZ176" s="96"/>
      <c r="BA176" s="96"/>
      <c r="BB176" s="96"/>
      <c r="BC176" s="96"/>
      <c r="BD176" s="96"/>
      <c r="BE176" s="96"/>
      <c r="BF176" s="96"/>
      <c r="BG176" s="96"/>
      <c r="CG176" s="88"/>
      <c r="CH176" s="88"/>
      <c r="CI176" s="88"/>
      <c r="CJ176" s="88"/>
      <c r="CK176" s="88"/>
      <c r="CL176" s="88"/>
      <c r="CM176" s="88"/>
      <c r="CN176" s="88"/>
      <c r="CO176" s="88"/>
      <c r="CP176" s="88"/>
      <c r="CQ176" s="88"/>
      <c r="CR176" s="88"/>
      <c r="CS176" s="88"/>
      <c r="CT176" s="88"/>
    </row>
    <row r="177" spans="1:98" ht="21.75" customHeight="1" x14ac:dyDescent="0.2">
      <c r="A177" s="488"/>
      <c r="B177" s="497"/>
      <c r="C177" s="498"/>
      <c r="D177" s="498"/>
      <c r="E177" s="483" t="s">
        <v>21</v>
      </c>
      <c r="F177" s="484"/>
      <c r="G177" s="483" t="s">
        <v>22</v>
      </c>
      <c r="H177" s="484"/>
      <c r="I177" s="483" t="s">
        <v>23</v>
      </c>
      <c r="J177" s="484"/>
      <c r="K177" s="483" t="s">
        <v>24</v>
      </c>
      <c r="L177" s="484"/>
      <c r="M177" s="483" t="s">
        <v>25</v>
      </c>
      <c r="N177" s="484"/>
      <c r="O177" s="483" t="s">
        <v>26</v>
      </c>
      <c r="P177" s="484"/>
      <c r="Q177" s="483" t="s">
        <v>27</v>
      </c>
      <c r="R177" s="484"/>
      <c r="S177" s="483" t="s">
        <v>28</v>
      </c>
      <c r="T177" s="484"/>
      <c r="U177" s="483" t="s">
        <v>29</v>
      </c>
      <c r="V177" s="484"/>
      <c r="W177" s="483" t="s">
        <v>5</v>
      </c>
      <c r="X177" s="484"/>
      <c r="Y177" s="483" t="s">
        <v>6</v>
      </c>
      <c r="Z177" s="484"/>
      <c r="AA177" s="483" t="s">
        <v>30</v>
      </c>
      <c r="AB177" s="484"/>
      <c r="AC177" s="483" t="s">
        <v>7</v>
      </c>
      <c r="AD177" s="484"/>
      <c r="AE177" s="483" t="s">
        <v>8</v>
      </c>
      <c r="AF177" s="484"/>
      <c r="AG177" s="483" t="s">
        <v>9</v>
      </c>
      <c r="AH177" s="484"/>
      <c r="AI177" s="483" t="s">
        <v>10</v>
      </c>
      <c r="AJ177" s="484"/>
      <c r="AK177" s="483" t="s">
        <v>11</v>
      </c>
      <c r="AL177" s="484"/>
      <c r="AM177" s="483" t="s">
        <v>12</v>
      </c>
      <c r="AN177" s="484"/>
      <c r="AO177" s="480" t="s">
        <v>13</v>
      </c>
      <c r="AP177" s="482"/>
      <c r="AQ177" s="547"/>
      <c r="AR177" s="479"/>
      <c r="AS177" s="357"/>
      <c r="AT177" s="357"/>
      <c r="AU177" s="357"/>
      <c r="AV177" s="96"/>
      <c r="AW177" s="96"/>
      <c r="AX177" s="96"/>
      <c r="AY177" s="96"/>
      <c r="AZ177" s="96"/>
      <c r="BA177" s="96"/>
      <c r="BB177" s="96"/>
      <c r="BC177" s="96"/>
      <c r="BD177" s="96"/>
      <c r="BE177" s="96"/>
      <c r="BF177" s="149"/>
      <c r="BG177" s="149"/>
      <c r="CG177" s="88"/>
      <c r="CH177" s="88"/>
      <c r="CI177" s="88"/>
      <c r="CJ177" s="88"/>
      <c r="CK177" s="88"/>
      <c r="CL177" s="88"/>
      <c r="CM177" s="88"/>
      <c r="CN177" s="88"/>
      <c r="CO177" s="88"/>
      <c r="CP177" s="88"/>
      <c r="CQ177" s="88"/>
      <c r="CR177" s="88"/>
      <c r="CS177" s="88"/>
      <c r="CT177" s="88"/>
    </row>
    <row r="178" spans="1:98" ht="13.5" customHeight="1" x14ac:dyDescent="0.2">
      <c r="A178" s="544"/>
      <c r="B178" s="185" t="s">
        <v>34</v>
      </c>
      <c r="C178" s="71" t="s">
        <v>2</v>
      </c>
      <c r="D178" s="441" t="s">
        <v>3</v>
      </c>
      <c r="E178" s="70" t="s">
        <v>2</v>
      </c>
      <c r="F178" s="441" t="s">
        <v>3</v>
      </c>
      <c r="G178" s="70" t="s">
        <v>2</v>
      </c>
      <c r="H178" s="441" t="s">
        <v>3</v>
      </c>
      <c r="I178" s="70" t="s">
        <v>2</v>
      </c>
      <c r="J178" s="441" t="s">
        <v>3</v>
      </c>
      <c r="K178" s="70" t="s">
        <v>2</v>
      </c>
      <c r="L178" s="441" t="s">
        <v>3</v>
      </c>
      <c r="M178" s="70" t="s">
        <v>2</v>
      </c>
      <c r="N178" s="441" t="s">
        <v>3</v>
      </c>
      <c r="O178" s="70" t="s">
        <v>2</v>
      </c>
      <c r="P178" s="441" t="s">
        <v>3</v>
      </c>
      <c r="Q178" s="70" t="s">
        <v>2</v>
      </c>
      <c r="R178" s="441" t="s">
        <v>3</v>
      </c>
      <c r="S178" s="70" t="s">
        <v>2</v>
      </c>
      <c r="T178" s="441" t="s">
        <v>3</v>
      </c>
      <c r="U178" s="70" t="s">
        <v>2</v>
      </c>
      <c r="V178" s="441" t="s">
        <v>3</v>
      </c>
      <c r="W178" s="70" t="s">
        <v>2</v>
      </c>
      <c r="X178" s="441" t="s">
        <v>3</v>
      </c>
      <c r="Y178" s="70" t="s">
        <v>2</v>
      </c>
      <c r="Z178" s="441" t="s">
        <v>3</v>
      </c>
      <c r="AA178" s="70" t="s">
        <v>2</v>
      </c>
      <c r="AB178" s="441" t="s">
        <v>3</v>
      </c>
      <c r="AC178" s="70" t="s">
        <v>2</v>
      </c>
      <c r="AD178" s="441" t="s">
        <v>3</v>
      </c>
      <c r="AE178" s="70" t="s">
        <v>2</v>
      </c>
      <c r="AF178" s="441" t="s">
        <v>3</v>
      </c>
      <c r="AG178" s="70" t="s">
        <v>2</v>
      </c>
      <c r="AH178" s="441" t="s">
        <v>3</v>
      </c>
      <c r="AI178" s="70" t="s">
        <v>2</v>
      </c>
      <c r="AJ178" s="441" t="s">
        <v>3</v>
      </c>
      <c r="AK178" s="70" t="s">
        <v>2</v>
      </c>
      <c r="AL178" s="441" t="s">
        <v>3</v>
      </c>
      <c r="AM178" s="70" t="s">
        <v>2</v>
      </c>
      <c r="AN178" s="441" t="s">
        <v>3</v>
      </c>
      <c r="AO178" s="70" t="s">
        <v>2</v>
      </c>
      <c r="AP178" s="441" t="s">
        <v>3</v>
      </c>
      <c r="AQ178" s="548"/>
      <c r="AR178" s="517"/>
      <c r="AS178" s="358"/>
      <c r="AT178" s="357"/>
      <c r="AU178" s="96"/>
      <c r="AV178" s="96"/>
      <c r="AW178" s="96"/>
      <c r="AX178" s="96"/>
      <c r="AY178" s="96"/>
      <c r="AZ178" s="96"/>
      <c r="BA178" s="96"/>
      <c r="BB178" s="96"/>
      <c r="BC178" s="96"/>
      <c r="BD178" s="96"/>
      <c r="BE178" s="96"/>
      <c r="BF178" s="149"/>
      <c r="BG178" s="149"/>
      <c r="CG178" s="88"/>
      <c r="CH178" s="88"/>
      <c r="CI178" s="88"/>
      <c r="CJ178" s="88"/>
      <c r="CK178" s="88"/>
      <c r="CL178" s="88"/>
      <c r="CM178" s="88"/>
      <c r="CN178" s="88"/>
      <c r="CO178" s="88"/>
      <c r="CP178" s="88"/>
      <c r="CQ178" s="88"/>
      <c r="CR178" s="88"/>
      <c r="CS178" s="88"/>
      <c r="CT178" s="88"/>
    </row>
    <row r="179" spans="1:98" ht="15.6" customHeight="1" x14ac:dyDescent="0.2">
      <c r="A179" s="143" t="s">
        <v>81</v>
      </c>
      <c r="B179" s="345">
        <f>SUM(C179+D179)</f>
        <v>112</v>
      </c>
      <c r="C179" s="346">
        <f t="shared" ref="C179:D183" si="17">SUM(E179+G179+I179+K179+M179+O179+Q179+S179+U179+W179+Y179+AA179+AC179+AE179+AG179+AI179+AK179+AM179+AO179)</f>
        <v>53</v>
      </c>
      <c r="D179" s="347">
        <f t="shared" si="17"/>
        <v>59</v>
      </c>
      <c r="E179" s="6">
        <v>0</v>
      </c>
      <c r="F179" s="10">
        <v>0</v>
      </c>
      <c r="G179" s="6">
        <v>0</v>
      </c>
      <c r="H179" s="8">
        <v>0</v>
      </c>
      <c r="I179" s="6">
        <v>0</v>
      </c>
      <c r="J179" s="8">
        <v>0</v>
      </c>
      <c r="K179" s="6">
        <v>0</v>
      </c>
      <c r="L179" s="8">
        <v>0</v>
      </c>
      <c r="M179" s="6">
        <v>3</v>
      </c>
      <c r="N179" s="8">
        <v>1</v>
      </c>
      <c r="O179" s="6">
        <v>3</v>
      </c>
      <c r="P179" s="8">
        <v>0</v>
      </c>
      <c r="Q179" s="6">
        <v>0</v>
      </c>
      <c r="R179" s="8">
        <v>3</v>
      </c>
      <c r="S179" s="6">
        <v>1</v>
      </c>
      <c r="T179" s="8">
        <v>1</v>
      </c>
      <c r="U179" s="6">
        <v>1</v>
      </c>
      <c r="V179" s="8">
        <v>4</v>
      </c>
      <c r="W179" s="6">
        <v>2</v>
      </c>
      <c r="X179" s="8">
        <v>2</v>
      </c>
      <c r="Y179" s="105">
        <v>1</v>
      </c>
      <c r="Z179" s="8">
        <v>4</v>
      </c>
      <c r="AA179" s="105">
        <v>2</v>
      </c>
      <c r="AB179" s="8">
        <v>4</v>
      </c>
      <c r="AC179" s="105">
        <v>6</v>
      </c>
      <c r="AD179" s="8">
        <v>5</v>
      </c>
      <c r="AE179" s="105">
        <v>3</v>
      </c>
      <c r="AF179" s="8">
        <v>5</v>
      </c>
      <c r="AG179" s="105">
        <v>2</v>
      </c>
      <c r="AH179" s="8">
        <v>7</v>
      </c>
      <c r="AI179" s="105">
        <v>8</v>
      </c>
      <c r="AJ179" s="8">
        <v>5</v>
      </c>
      <c r="AK179" s="105">
        <v>7</v>
      </c>
      <c r="AL179" s="8">
        <v>5</v>
      </c>
      <c r="AM179" s="105">
        <v>4</v>
      </c>
      <c r="AN179" s="8">
        <v>5</v>
      </c>
      <c r="AO179" s="105">
        <v>10</v>
      </c>
      <c r="AP179" s="8">
        <v>8</v>
      </c>
      <c r="AQ179" s="359">
        <v>112</v>
      </c>
      <c r="AR179" s="360">
        <v>153</v>
      </c>
      <c r="AS179" s="1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97"/>
      <c r="CA179" s="84" t="str">
        <f>IF(B179=0,"",IF(AQ179="",IF(B179="",""," No olvide digitar la columna Beneficiarios."),""))</f>
        <v/>
      </c>
      <c r="CB179" s="84" t="str">
        <f>IF(B179&lt;AQ179,"* El número de Beneficiarios NO DEBE ser mayor que el Total. ","")</f>
        <v/>
      </c>
      <c r="CG179" s="88">
        <f>IF(B179&lt;AQ179,1,0)</f>
        <v>0</v>
      </c>
      <c r="CH179" s="88">
        <f>IF(B179=0,"",IF(AQ179="",IF(B179="","",1),0))</f>
        <v>0</v>
      </c>
      <c r="CI179" s="88"/>
      <c r="CJ179" s="88"/>
      <c r="CK179" s="88"/>
      <c r="CL179" s="88"/>
      <c r="CM179" s="88"/>
      <c r="CN179" s="88"/>
      <c r="CO179" s="88"/>
      <c r="CP179" s="88"/>
      <c r="CQ179" s="88"/>
      <c r="CR179" s="88"/>
      <c r="CS179" s="88"/>
      <c r="CT179" s="88"/>
    </row>
    <row r="180" spans="1:98" ht="15.6" customHeight="1" x14ac:dyDescent="0.2">
      <c r="A180" s="143" t="s">
        <v>82</v>
      </c>
      <c r="B180" s="332">
        <f>SUM(C180+D180)</f>
        <v>0</v>
      </c>
      <c r="C180" s="333">
        <f t="shared" si="17"/>
        <v>0</v>
      </c>
      <c r="D180" s="334">
        <f t="shared" si="17"/>
        <v>0</v>
      </c>
      <c r="E180" s="11"/>
      <c r="F180" s="17"/>
      <c r="G180" s="11"/>
      <c r="H180" s="12"/>
      <c r="I180" s="11"/>
      <c r="J180" s="12"/>
      <c r="K180" s="11"/>
      <c r="L180" s="12"/>
      <c r="M180" s="11"/>
      <c r="N180" s="12"/>
      <c r="O180" s="11"/>
      <c r="P180" s="12"/>
      <c r="Q180" s="11"/>
      <c r="R180" s="12"/>
      <c r="S180" s="11"/>
      <c r="T180" s="12"/>
      <c r="U180" s="11"/>
      <c r="V180" s="12"/>
      <c r="W180" s="11"/>
      <c r="X180" s="12"/>
      <c r="Y180" s="111"/>
      <c r="Z180" s="12"/>
      <c r="AA180" s="111"/>
      <c r="AB180" s="12"/>
      <c r="AC180" s="111"/>
      <c r="AD180" s="12"/>
      <c r="AE180" s="111"/>
      <c r="AF180" s="12"/>
      <c r="AG180" s="111"/>
      <c r="AH180" s="12"/>
      <c r="AI180" s="111"/>
      <c r="AJ180" s="12"/>
      <c r="AK180" s="111"/>
      <c r="AL180" s="12"/>
      <c r="AM180" s="111"/>
      <c r="AN180" s="12"/>
      <c r="AO180" s="111"/>
      <c r="AP180" s="12"/>
      <c r="AQ180" s="359"/>
      <c r="AR180" s="361"/>
      <c r="AS180" s="1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97"/>
      <c r="CA180" s="84" t="str">
        <f>IF(B180=0,"",IF(AQ180="",IF(B180="",""," No olvide digitar la columna Beneficiarios."),""))</f>
        <v/>
      </c>
      <c r="CB180" s="84" t="str">
        <f>IF(B180&lt;AQ180,"* El número de Beneficiarios NO DEBE ser mayor que el Total. ","")</f>
        <v/>
      </c>
      <c r="CG180" s="88">
        <f>IF(B180&lt;AQ180,1,0)</f>
        <v>0</v>
      </c>
      <c r="CH180" s="88" t="str">
        <f>IF(B180=0,"",IF(AQ180="",IF(B180="","",1),0))</f>
        <v/>
      </c>
      <c r="CI180" s="88"/>
      <c r="CJ180" s="88"/>
      <c r="CK180" s="88"/>
      <c r="CL180" s="88"/>
      <c r="CM180" s="88"/>
      <c r="CN180" s="88"/>
      <c r="CO180" s="88"/>
      <c r="CP180" s="88"/>
      <c r="CQ180" s="88"/>
      <c r="CR180" s="88"/>
      <c r="CS180" s="88"/>
      <c r="CT180" s="88"/>
    </row>
    <row r="181" spans="1:98" ht="15.6" customHeight="1" x14ac:dyDescent="0.2">
      <c r="A181" s="143" t="s">
        <v>83</v>
      </c>
      <c r="B181" s="332">
        <f>SUM(C181+D181)</f>
        <v>0</v>
      </c>
      <c r="C181" s="333">
        <f t="shared" si="17"/>
        <v>0</v>
      </c>
      <c r="D181" s="334">
        <f t="shared" si="17"/>
        <v>0</v>
      </c>
      <c r="E181" s="11"/>
      <c r="F181" s="17"/>
      <c r="G181" s="11"/>
      <c r="H181" s="12"/>
      <c r="I181" s="11"/>
      <c r="J181" s="12"/>
      <c r="K181" s="11"/>
      <c r="L181" s="12"/>
      <c r="M181" s="11"/>
      <c r="N181" s="12"/>
      <c r="O181" s="11"/>
      <c r="P181" s="12"/>
      <c r="Q181" s="11"/>
      <c r="R181" s="12"/>
      <c r="S181" s="11"/>
      <c r="T181" s="12"/>
      <c r="U181" s="11"/>
      <c r="V181" s="12"/>
      <c r="W181" s="11"/>
      <c r="X181" s="12"/>
      <c r="Y181" s="111"/>
      <c r="Z181" s="12"/>
      <c r="AA181" s="111"/>
      <c r="AB181" s="12"/>
      <c r="AC181" s="111"/>
      <c r="AD181" s="12"/>
      <c r="AE181" s="111"/>
      <c r="AF181" s="12"/>
      <c r="AG181" s="111"/>
      <c r="AH181" s="12"/>
      <c r="AI181" s="111"/>
      <c r="AJ181" s="12"/>
      <c r="AK181" s="111"/>
      <c r="AL181" s="12"/>
      <c r="AM181" s="111"/>
      <c r="AN181" s="12"/>
      <c r="AO181" s="111"/>
      <c r="AP181" s="12"/>
      <c r="AQ181" s="359"/>
      <c r="AR181" s="361"/>
      <c r="AS181" s="1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97"/>
      <c r="CA181" s="84" t="str">
        <f>IF(B181=0,"",IF(AQ181="",IF(B181="",""," No olvide digitar la columna Beneficiarios."),""))</f>
        <v/>
      </c>
      <c r="CB181" s="84" t="str">
        <f>IF(B181&lt;AQ181,"* El número de Beneficiarios NO DEBE ser mayor que el Total. ","")</f>
        <v/>
      </c>
      <c r="CG181" s="88">
        <f>IF(B181&lt;AQ181,1,0)</f>
        <v>0</v>
      </c>
      <c r="CH181" s="88" t="str">
        <f>IF(B181=0,"",IF(AQ181="",IF(B181="","",1),0))</f>
        <v/>
      </c>
      <c r="CI181" s="88"/>
      <c r="CJ181" s="88"/>
      <c r="CK181" s="88"/>
      <c r="CL181" s="88"/>
      <c r="CM181" s="88"/>
      <c r="CN181" s="88"/>
      <c r="CO181" s="88"/>
      <c r="CP181" s="88"/>
      <c r="CQ181" s="88"/>
      <c r="CR181" s="88"/>
      <c r="CS181" s="88"/>
      <c r="CT181" s="88"/>
    </row>
    <row r="182" spans="1:98" ht="15.6" customHeight="1" x14ac:dyDescent="0.2">
      <c r="A182" s="362" t="s">
        <v>84</v>
      </c>
      <c r="B182" s="332">
        <f>SUM(C182+D182)</f>
        <v>0</v>
      </c>
      <c r="C182" s="333">
        <f t="shared" si="17"/>
        <v>0</v>
      </c>
      <c r="D182" s="351">
        <f t="shared" si="17"/>
        <v>0</v>
      </c>
      <c r="E182" s="11"/>
      <c r="F182" s="17"/>
      <c r="G182" s="11"/>
      <c r="H182" s="12"/>
      <c r="I182" s="11"/>
      <c r="J182" s="12"/>
      <c r="K182" s="11"/>
      <c r="L182" s="12"/>
      <c r="M182" s="11"/>
      <c r="N182" s="12"/>
      <c r="O182" s="11"/>
      <c r="P182" s="12"/>
      <c r="Q182" s="11"/>
      <c r="R182" s="12"/>
      <c r="S182" s="11"/>
      <c r="T182" s="12"/>
      <c r="U182" s="11"/>
      <c r="V182" s="12"/>
      <c r="W182" s="11"/>
      <c r="X182" s="12"/>
      <c r="Y182" s="111"/>
      <c r="Z182" s="12"/>
      <c r="AA182" s="111"/>
      <c r="AB182" s="12"/>
      <c r="AC182" s="111"/>
      <c r="AD182" s="12"/>
      <c r="AE182" s="111"/>
      <c r="AF182" s="12"/>
      <c r="AG182" s="111"/>
      <c r="AH182" s="12"/>
      <c r="AI182" s="111"/>
      <c r="AJ182" s="12"/>
      <c r="AK182" s="111"/>
      <c r="AL182" s="12"/>
      <c r="AM182" s="111"/>
      <c r="AN182" s="12"/>
      <c r="AO182" s="111"/>
      <c r="AP182" s="12"/>
      <c r="AQ182" s="359"/>
      <c r="AR182" s="361"/>
      <c r="AS182" s="1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97"/>
      <c r="CA182" s="84" t="str">
        <f>IF(B182=0,"",IF(AQ182="",IF(B182="",""," No olvide digitar la columna Beneficiarios."),""))</f>
        <v/>
      </c>
      <c r="CB182" s="84" t="str">
        <f>IF(B182&lt;AQ182,"* El número de Beneficiarios NO DEBE ser mayor que el Total. ","")</f>
        <v/>
      </c>
      <c r="CG182" s="88">
        <f>IF(B182&lt;AQ182,1,0)</f>
        <v>0</v>
      </c>
      <c r="CH182" s="88" t="str">
        <f>IF(B182=0,"",IF(AQ182="",IF(B182="","",1),0))</f>
        <v/>
      </c>
      <c r="CI182" s="88"/>
      <c r="CJ182" s="88"/>
      <c r="CK182" s="88"/>
      <c r="CL182" s="88"/>
      <c r="CM182" s="88"/>
      <c r="CN182" s="88"/>
      <c r="CO182" s="88"/>
      <c r="CP182" s="88"/>
      <c r="CQ182" s="88"/>
      <c r="CR182" s="88"/>
      <c r="CS182" s="88"/>
      <c r="CT182" s="88"/>
    </row>
    <row r="183" spans="1:98" ht="15.6" customHeight="1" x14ac:dyDescent="0.2">
      <c r="A183" s="59" t="s">
        <v>108</v>
      </c>
      <c r="B183" s="353">
        <f>SUM(C183+D183)</f>
        <v>0</v>
      </c>
      <c r="C183" s="354">
        <f t="shared" si="17"/>
        <v>0</v>
      </c>
      <c r="D183" s="355">
        <f t="shared" si="17"/>
        <v>0</v>
      </c>
      <c r="E183" s="30"/>
      <c r="F183" s="23"/>
      <c r="G183" s="30"/>
      <c r="H183" s="205"/>
      <c r="I183" s="30"/>
      <c r="J183" s="205"/>
      <c r="K183" s="30"/>
      <c r="L183" s="205"/>
      <c r="M183" s="30"/>
      <c r="N183" s="205"/>
      <c r="O183" s="30"/>
      <c r="P183" s="205"/>
      <c r="Q183" s="30"/>
      <c r="R183" s="205"/>
      <c r="S183" s="30"/>
      <c r="T183" s="205"/>
      <c r="U183" s="30"/>
      <c r="V183" s="205"/>
      <c r="W183" s="30"/>
      <c r="X183" s="205"/>
      <c r="Y183" s="206"/>
      <c r="Z183" s="205"/>
      <c r="AA183" s="206"/>
      <c r="AB183" s="205"/>
      <c r="AC183" s="206"/>
      <c r="AD183" s="205"/>
      <c r="AE183" s="206"/>
      <c r="AF183" s="205"/>
      <c r="AG183" s="206"/>
      <c r="AH183" s="205"/>
      <c r="AI183" s="206"/>
      <c r="AJ183" s="205"/>
      <c r="AK183" s="206"/>
      <c r="AL183" s="205"/>
      <c r="AM183" s="206"/>
      <c r="AN183" s="205"/>
      <c r="AO183" s="206"/>
      <c r="AP183" s="205"/>
      <c r="AQ183" s="363"/>
      <c r="AR183" s="364"/>
      <c r="AS183" s="1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97"/>
      <c r="CA183" s="84" t="str">
        <f>IF(B183=0,"",IF(AQ183="",IF(B183="",""," No olvide digitar la columna Beneficiarios."),""))</f>
        <v/>
      </c>
      <c r="CB183" s="84" t="str">
        <f>IF(B183&lt;AQ183,"* El número de Beneficiarios NO DEBE ser mayor que el Total. ","")</f>
        <v/>
      </c>
      <c r="CG183" s="88">
        <f>IF(B183&lt;AQ183,1,0)</f>
        <v>0</v>
      </c>
      <c r="CH183" s="88" t="str">
        <f>IF(B183=0,"",IF(AQ183="",IF(B183="","",1),0))</f>
        <v/>
      </c>
      <c r="CI183" s="88"/>
      <c r="CJ183" s="88"/>
      <c r="CK183" s="88"/>
      <c r="CL183" s="88"/>
      <c r="CM183" s="88"/>
      <c r="CN183" s="88"/>
      <c r="CO183" s="88"/>
      <c r="CP183" s="88"/>
      <c r="CQ183" s="88"/>
      <c r="CR183" s="88"/>
      <c r="CS183" s="88"/>
      <c r="CT183" s="88"/>
    </row>
    <row r="184" spans="1:98" ht="15.6" customHeight="1" x14ac:dyDescent="0.2">
      <c r="A184" s="316" t="s">
        <v>1</v>
      </c>
      <c r="B184" s="63">
        <f t="shared" ref="B184:AR184" si="18">SUM(B179:B183)</f>
        <v>112</v>
      </c>
      <c r="C184" s="64">
        <f t="shared" si="18"/>
        <v>53</v>
      </c>
      <c r="D184" s="66">
        <f t="shared" si="18"/>
        <v>59</v>
      </c>
      <c r="E184" s="63">
        <f t="shared" si="18"/>
        <v>0</v>
      </c>
      <c r="F184" s="65">
        <f t="shared" si="18"/>
        <v>0</v>
      </c>
      <c r="G184" s="63">
        <f t="shared" si="18"/>
        <v>0</v>
      </c>
      <c r="H184" s="69">
        <f t="shared" si="18"/>
        <v>0</v>
      </c>
      <c r="I184" s="63">
        <f t="shared" si="18"/>
        <v>0</v>
      </c>
      <c r="J184" s="69">
        <f t="shared" si="18"/>
        <v>0</v>
      </c>
      <c r="K184" s="63">
        <f t="shared" si="18"/>
        <v>0</v>
      </c>
      <c r="L184" s="69">
        <f t="shared" si="18"/>
        <v>0</v>
      </c>
      <c r="M184" s="63">
        <f t="shared" si="18"/>
        <v>3</v>
      </c>
      <c r="N184" s="69">
        <f t="shared" si="18"/>
        <v>1</v>
      </c>
      <c r="O184" s="63">
        <f t="shared" si="18"/>
        <v>3</v>
      </c>
      <c r="P184" s="69">
        <f t="shared" si="18"/>
        <v>0</v>
      </c>
      <c r="Q184" s="63">
        <f t="shared" si="18"/>
        <v>0</v>
      </c>
      <c r="R184" s="69">
        <f t="shared" si="18"/>
        <v>3</v>
      </c>
      <c r="S184" s="63">
        <f t="shared" si="18"/>
        <v>1</v>
      </c>
      <c r="T184" s="69">
        <f t="shared" si="18"/>
        <v>1</v>
      </c>
      <c r="U184" s="63">
        <f t="shared" si="18"/>
        <v>1</v>
      </c>
      <c r="V184" s="69">
        <f t="shared" si="18"/>
        <v>4</v>
      </c>
      <c r="W184" s="63">
        <f t="shared" si="18"/>
        <v>2</v>
      </c>
      <c r="X184" s="69">
        <f t="shared" si="18"/>
        <v>2</v>
      </c>
      <c r="Y184" s="63">
        <f t="shared" si="18"/>
        <v>1</v>
      </c>
      <c r="Z184" s="69">
        <f t="shared" si="18"/>
        <v>4</v>
      </c>
      <c r="AA184" s="63">
        <f t="shared" si="18"/>
        <v>2</v>
      </c>
      <c r="AB184" s="69">
        <f t="shared" si="18"/>
        <v>4</v>
      </c>
      <c r="AC184" s="63">
        <f t="shared" si="18"/>
        <v>6</v>
      </c>
      <c r="AD184" s="69">
        <f t="shared" si="18"/>
        <v>5</v>
      </c>
      <c r="AE184" s="63">
        <f t="shared" si="18"/>
        <v>3</v>
      </c>
      <c r="AF184" s="69">
        <f t="shared" si="18"/>
        <v>5</v>
      </c>
      <c r="AG184" s="63">
        <f t="shared" si="18"/>
        <v>2</v>
      </c>
      <c r="AH184" s="69">
        <f t="shared" si="18"/>
        <v>7</v>
      </c>
      <c r="AI184" s="63">
        <f t="shared" si="18"/>
        <v>8</v>
      </c>
      <c r="AJ184" s="69">
        <f t="shared" si="18"/>
        <v>5</v>
      </c>
      <c r="AK184" s="63">
        <f t="shared" si="18"/>
        <v>7</v>
      </c>
      <c r="AL184" s="69">
        <f t="shared" si="18"/>
        <v>5</v>
      </c>
      <c r="AM184" s="63">
        <f t="shared" si="18"/>
        <v>4</v>
      </c>
      <c r="AN184" s="69">
        <f t="shared" si="18"/>
        <v>5</v>
      </c>
      <c r="AO184" s="68">
        <f t="shared" si="18"/>
        <v>10</v>
      </c>
      <c r="AP184" s="69">
        <f t="shared" si="18"/>
        <v>8</v>
      </c>
      <c r="AQ184" s="343">
        <f t="shared" si="18"/>
        <v>112</v>
      </c>
      <c r="AR184" s="365">
        <f t="shared" si="18"/>
        <v>153</v>
      </c>
      <c r="AS184" s="358"/>
      <c r="AT184" s="357"/>
      <c r="AU184" s="96"/>
      <c r="AV184" s="96"/>
      <c r="AW184" s="96"/>
      <c r="AX184" s="96"/>
      <c r="AY184" s="96"/>
      <c r="AZ184" s="96"/>
      <c r="BA184" s="96"/>
      <c r="BB184" s="96"/>
      <c r="BC184" s="96"/>
      <c r="BD184" s="96"/>
      <c r="BE184" s="96"/>
      <c r="BF184" s="149"/>
      <c r="BG184" s="149"/>
      <c r="CG184" s="88"/>
      <c r="CH184" s="88"/>
      <c r="CI184" s="88"/>
      <c r="CJ184" s="88"/>
      <c r="CK184" s="88"/>
      <c r="CL184" s="88"/>
      <c r="CM184" s="88"/>
      <c r="CN184" s="88"/>
      <c r="CO184" s="88"/>
      <c r="CP184" s="88"/>
      <c r="CQ184" s="88"/>
      <c r="CR184" s="88"/>
      <c r="CS184" s="88"/>
      <c r="CT184" s="88"/>
    </row>
    <row r="185" spans="1:98" ht="31.9" customHeight="1" x14ac:dyDescent="0.2">
      <c r="A185" s="366" t="s">
        <v>177</v>
      </c>
      <c r="B185" s="92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W185" s="149"/>
      <c r="X185" s="149"/>
      <c r="Y185" s="149"/>
      <c r="Z185" s="149"/>
      <c r="AA185" s="149"/>
      <c r="AB185" s="149"/>
      <c r="AC185" s="149"/>
      <c r="AD185" s="149"/>
      <c r="AE185" s="149"/>
      <c r="AF185" s="149"/>
      <c r="AG185" s="149"/>
      <c r="AH185" s="149"/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96"/>
      <c r="AT185" s="96"/>
      <c r="AU185" s="96"/>
      <c r="AV185" s="96"/>
      <c r="AW185" s="96"/>
      <c r="AX185" s="96"/>
      <c r="AY185" s="96"/>
      <c r="AZ185" s="96"/>
      <c r="BA185" s="96"/>
      <c r="BB185" s="96"/>
      <c r="BC185" s="96"/>
      <c r="BD185" s="96"/>
      <c r="BE185" s="96"/>
      <c r="BF185" s="149"/>
      <c r="BG185" s="149"/>
      <c r="CG185" s="88"/>
      <c r="CH185" s="88"/>
      <c r="CI185" s="88"/>
      <c r="CJ185" s="88"/>
      <c r="CK185" s="88"/>
      <c r="CL185" s="88"/>
      <c r="CM185" s="88"/>
      <c r="CN185" s="88"/>
      <c r="CO185" s="88"/>
      <c r="CP185" s="88"/>
      <c r="CQ185" s="88"/>
      <c r="CR185" s="88"/>
      <c r="CS185" s="88"/>
      <c r="CT185" s="88"/>
    </row>
    <row r="186" spans="1:98" x14ac:dyDescent="0.2">
      <c r="A186" s="447" t="s">
        <v>76</v>
      </c>
      <c r="B186" s="4" t="s">
        <v>77</v>
      </c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AD186" s="149"/>
      <c r="AE186" s="149"/>
      <c r="AF186" s="149"/>
      <c r="AG186" s="149"/>
      <c r="AH186" s="149"/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96"/>
      <c r="AT186" s="96"/>
      <c r="AU186" s="96"/>
      <c r="AV186" s="96"/>
      <c r="AW186" s="96"/>
      <c r="AX186" s="96"/>
      <c r="AY186" s="96"/>
      <c r="AZ186" s="96"/>
      <c r="BA186" s="96"/>
      <c r="BB186" s="96"/>
      <c r="BC186" s="96"/>
      <c r="BD186" s="96"/>
      <c r="BE186" s="96"/>
      <c r="BF186" s="149"/>
      <c r="BG186" s="149"/>
      <c r="CG186" s="88"/>
      <c r="CH186" s="88"/>
      <c r="CI186" s="88"/>
      <c r="CJ186" s="88"/>
      <c r="CK186" s="88"/>
      <c r="CL186" s="88"/>
      <c r="CM186" s="88"/>
      <c r="CN186" s="88"/>
      <c r="CO186" s="88"/>
      <c r="CP186" s="88"/>
      <c r="CQ186" s="88"/>
      <c r="CR186" s="88"/>
      <c r="CS186" s="88"/>
      <c r="CT186" s="88"/>
    </row>
    <row r="187" spans="1:98" ht="15" customHeight="1" x14ac:dyDescent="0.2">
      <c r="A187" s="228" t="s">
        <v>81</v>
      </c>
      <c r="B187" s="281">
        <v>293</v>
      </c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AD187" s="149"/>
      <c r="AE187" s="149"/>
      <c r="AF187" s="149"/>
      <c r="AG187" s="149"/>
      <c r="AH187" s="149"/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  <c r="BC187" s="149"/>
      <c r="BD187" s="149"/>
      <c r="BE187" s="149"/>
      <c r="CG187" s="88"/>
      <c r="CH187" s="88"/>
      <c r="CI187" s="88"/>
      <c r="CJ187" s="88"/>
      <c r="CK187" s="88"/>
      <c r="CL187" s="88"/>
      <c r="CM187" s="88"/>
      <c r="CN187" s="88"/>
      <c r="CO187" s="88"/>
      <c r="CP187" s="88"/>
      <c r="CQ187" s="88"/>
      <c r="CR187" s="88"/>
      <c r="CS187" s="88"/>
      <c r="CT187" s="88"/>
    </row>
    <row r="188" spans="1:98" ht="15" customHeight="1" x14ac:dyDescent="0.2">
      <c r="A188" s="143" t="s">
        <v>82</v>
      </c>
      <c r="B188" s="135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AD188" s="149"/>
      <c r="AE188" s="149"/>
      <c r="AF188" s="149"/>
      <c r="AG188" s="149"/>
      <c r="AH188" s="149"/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CG188" s="88"/>
      <c r="CH188" s="88"/>
      <c r="CI188" s="88"/>
      <c r="CJ188" s="88"/>
      <c r="CK188" s="88"/>
      <c r="CL188" s="88"/>
      <c r="CM188" s="88"/>
      <c r="CN188" s="88"/>
      <c r="CO188" s="88"/>
      <c r="CP188" s="88"/>
      <c r="CQ188" s="88"/>
      <c r="CR188" s="88"/>
      <c r="CS188" s="88"/>
      <c r="CT188" s="88"/>
    </row>
    <row r="189" spans="1:98" ht="15" customHeight="1" x14ac:dyDescent="0.2">
      <c r="A189" s="143" t="s">
        <v>83</v>
      </c>
      <c r="B189" s="135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AD189" s="149"/>
      <c r="AE189" s="149"/>
      <c r="AF189" s="149"/>
      <c r="AG189" s="149"/>
      <c r="AH189" s="149"/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49"/>
      <c r="CG189" s="88"/>
      <c r="CH189" s="88"/>
      <c r="CI189" s="88"/>
      <c r="CJ189" s="88"/>
      <c r="CK189" s="88"/>
      <c r="CL189" s="88"/>
      <c r="CM189" s="88"/>
      <c r="CN189" s="88"/>
      <c r="CO189" s="88"/>
      <c r="CP189" s="88"/>
      <c r="CQ189" s="88"/>
      <c r="CR189" s="88"/>
      <c r="CS189" s="88"/>
      <c r="CT189" s="88"/>
    </row>
    <row r="190" spans="1:98" ht="15" customHeight="1" x14ac:dyDescent="0.2">
      <c r="A190" s="201" t="s">
        <v>84</v>
      </c>
      <c r="B190" s="130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AD190" s="149"/>
      <c r="AE190" s="149"/>
      <c r="AF190" s="149"/>
      <c r="AG190" s="149"/>
      <c r="AH190" s="149"/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  <c r="BC190" s="149"/>
      <c r="BD190" s="149"/>
      <c r="BE190" s="149"/>
      <c r="CG190" s="88"/>
      <c r="CH190" s="88"/>
      <c r="CI190" s="88"/>
      <c r="CJ190" s="88"/>
      <c r="CK190" s="88"/>
      <c r="CL190" s="88"/>
      <c r="CM190" s="88"/>
      <c r="CN190" s="88"/>
      <c r="CO190" s="88"/>
      <c r="CP190" s="88"/>
      <c r="CQ190" s="88"/>
      <c r="CR190" s="88"/>
      <c r="CS190" s="88"/>
      <c r="CT190" s="88"/>
    </row>
    <row r="191" spans="1:98" ht="15" customHeight="1" x14ac:dyDescent="0.2">
      <c r="A191" s="316" t="s">
        <v>1</v>
      </c>
      <c r="B191" s="29">
        <f>SUM(B187:B190)</f>
        <v>293</v>
      </c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AD191" s="149"/>
      <c r="AE191" s="149"/>
      <c r="AF191" s="149"/>
      <c r="AG191" s="149"/>
      <c r="AH191" s="149"/>
      <c r="AI191" s="149"/>
      <c r="AJ191" s="149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49"/>
      <c r="BA191" s="149"/>
      <c r="BB191" s="149"/>
      <c r="BC191" s="149"/>
      <c r="BD191" s="149"/>
      <c r="BE191" s="149"/>
      <c r="CG191" s="88"/>
      <c r="CH191" s="88"/>
      <c r="CI191" s="88"/>
      <c r="CJ191" s="88"/>
      <c r="CK191" s="88"/>
      <c r="CL191" s="88"/>
      <c r="CM191" s="88"/>
      <c r="CN191" s="88"/>
      <c r="CO191" s="88"/>
      <c r="CP191" s="88"/>
      <c r="CQ191" s="88"/>
      <c r="CR191" s="88"/>
      <c r="CS191" s="88"/>
      <c r="CT191" s="88"/>
    </row>
    <row r="192" spans="1:98" ht="31.9" customHeight="1" x14ac:dyDescent="0.2">
      <c r="A192" s="225" t="s">
        <v>178</v>
      </c>
      <c r="B192" s="225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AD192" s="149"/>
      <c r="AE192" s="149"/>
      <c r="AF192" s="149"/>
      <c r="AG192" s="149"/>
      <c r="AH192" s="149"/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9"/>
      <c r="AZ192" s="149"/>
      <c r="BA192" s="149"/>
      <c r="BB192" s="149"/>
      <c r="BC192" s="149"/>
      <c r="BD192" s="149"/>
      <c r="BE192" s="149"/>
      <c r="CG192" s="88"/>
      <c r="CH192" s="88"/>
      <c r="CI192" s="88"/>
      <c r="CJ192" s="88"/>
      <c r="CK192" s="88"/>
      <c r="CL192" s="88"/>
      <c r="CM192" s="88"/>
      <c r="CN192" s="88"/>
      <c r="CO192" s="88"/>
      <c r="CP192" s="88"/>
      <c r="CQ192" s="88"/>
      <c r="CR192" s="88"/>
      <c r="CS192" s="88"/>
      <c r="CT192" s="88"/>
    </row>
    <row r="193" spans="1:98" x14ac:dyDescent="0.2">
      <c r="A193" s="447" t="s">
        <v>76</v>
      </c>
      <c r="B193" s="226" t="s">
        <v>77</v>
      </c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AD193" s="149"/>
      <c r="AE193" s="149"/>
      <c r="AF193" s="149"/>
      <c r="AG193" s="149"/>
      <c r="AH193" s="149"/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  <c r="BC193" s="149"/>
      <c r="BD193" s="149"/>
      <c r="BE193" s="149"/>
      <c r="CG193" s="88"/>
      <c r="CH193" s="88"/>
      <c r="CI193" s="88"/>
      <c r="CJ193" s="88"/>
      <c r="CK193" s="88"/>
      <c r="CL193" s="88"/>
      <c r="CM193" s="88"/>
      <c r="CN193" s="88"/>
      <c r="CO193" s="88"/>
      <c r="CP193" s="88"/>
      <c r="CQ193" s="88"/>
      <c r="CR193" s="88"/>
      <c r="CS193" s="88"/>
      <c r="CT193" s="88"/>
    </row>
    <row r="194" spans="1:98" ht="15" customHeight="1" x14ac:dyDescent="0.2">
      <c r="A194" s="228" t="s">
        <v>81</v>
      </c>
      <c r="B194" s="229">
        <v>1283</v>
      </c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  <c r="BC194" s="149"/>
      <c r="BD194" s="149"/>
      <c r="BE194" s="149"/>
      <c r="CG194" s="88"/>
      <c r="CH194" s="88"/>
      <c r="CI194" s="88"/>
      <c r="CJ194" s="88"/>
      <c r="CK194" s="88"/>
      <c r="CL194" s="88"/>
      <c r="CM194" s="88"/>
      <c r="CN194" s="88"/>
      <c r="CO194" s="88"/>
      <c r="CP194" s="88"/>
      <c r="CQ194" s="88"/>
      <c r="CR194" s="88"/>
      <c r="CS194" s="88"/>
      <c r="CT194" s="88"/>
    </row>
    <row r="195" spans="1:98" ht="15" customHeight="1" x14ac:dyDescent="0.2">
      <c r="A195" s="143" t="s">
        <v>82</v>
      </c>
      <c r="B195" s="135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CG195" s="88"/>
      <c r="CH195" s="88"/>
      <c r="CI195" s="88"/>
      <c r="CJ195" s="88"/>
      <c r="CK195" s="88"/>
      <c r="CL195" s="88"/>
      <c r="CM195" s="88"/>
      <c r="CN195" s="88"/>
      <c r="CO195" s="88"/>
      <c r="CP195" s="88"/>
      <c r="CQ195" s="88"/>
      <c r="CR195" s="88"/>
      <c r="CS195" s="88"/>
      <c r="CT195" s="88"/>
    </row>
    <row r="196" spans="1:98" ht="15" customHeight="1" x14ac:dyDescent="0.2">
      <c r="A196" s="143" t="s">
        <v>83</v>
      </c>
      <c r="B196" s="135"/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  <c r="CG196" s="88"/>
      <c r="CH196" s="88"/>
      <c r="CI196" s="88"/>
      <c r="CJ196" s="88"/>
      <c r="CK196" s="88"/>
      <c r="CL196" s="88"/>
      <c r="CM196" s="88"/>
      <c r="CN196" s="88"/>
      <c r="CO196" s="88"/>
      <c r="CP196" s="88"/>
      <c r="CQ196" s="88"/>
      <c r="CR196" s="88"/>
      <c r="CS196" s="88"/>
      <c r="CT196" s="88"/>
    </row>
    <row r="197" spans="1:98" ht="15" customHeight="1" x14ac:dyDescent="0.2">
      <c r="A197" s="201" t="s">
        <v>84</v>
      </c>
      <c r="B197" s="130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CG197" s="88"/>
      <c r="CH197" s="88"/>
      <c r="CI197" s="88"/>
      <c r="CJ197" s="88"/>
      <c r="CK197" s="88"/>
      <c r="CL197" s="88"/>
      <c r="CM197" s="88"/>
      <c r="CN197" s="88"/>
      <c r="CO197" s="88"/>
      <c r="CP197" s="88"/>
      <c r="CQ197" s="88"/>
      <c r="CR197" s="88"/>
      <c r="CS197" s="88"/>
      <c r="CT197" s="88"/>
    </row>
    <row r="198" spans="1:98" ht="15" customHeight="1" x14ac:dyDescent="0.2">
      <c r="A198" s="316" t="s">
        <v>1</v>
      </c>
      <c r="B198" s="29">
        <f>SUM(B194:B197)</f>
        <v>1283</v>
      </c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  <c r="CG198" s="88"/>
      <c r="CH198" s="88"/>
      <c r="CI198" s="88"/>
      <c r="CJ198" s="88"/>
      <c r="CK198" s="88"/>
      <c r="CL198" s="88"/>
      <c r="CM198" s="88"/>
      <c r="CN198" s="88"/>
      <c r="CO198" s="88"/>
      <c r="CP198" s="88"/>
      <c r="CQ198" s="88"/>
      <c r="CR198" s="88"/>
      <c r="CS198" s="88"/>
      <c r="CT198" s="88"/>
    </row>
    <row r="199" spans="1:98" ht="31.9" customHeight="1" x14ac:dyDescent="0.2">
      <c r="A199" s="90" t="s">
        <v>179</v>
      </c>
      <c r="B199" s="367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CG199" s="88"/>
      <c r="CH199" s="88"/>
      <c r="CI199" s="88"/>
      <c r="CJ199" s="88"/>
      <c r="CK199" s="88"/>
      <c r="CL199" s="88"/>
      <c r="CM199" s="88"/>
      <c r="CN199" s="88"/>
      <c r="CO199" s="88"/>
      <c r="CP199" s="88"/>
      <c r="CQ199" s="88"/>
      <c r="CR199" s="88"/>
      <c r="CS199" s="88"/>
      <c r="CT199" s="88"/>
    </row>
    <row r="200" spans="1:98" x14ac:dyDescent="0.2">
      <c r="A200" s="73" t="s">
        <v>180</v>
      </c>
      <c r="B200" s="226" t="s">
        <v>77</v>
      </c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  <c r="CG200" s="88"/>
      <c r="CH200" s="88"/>
      <c r="CI200" s="88"/>
      <c r="CJ200" s="88"/>
      <c r="CK200" s="88"/>
      <c r="CL200" s="88"/>
      <c r="CM200" s="88"/>
      <c r="CN200" s="88"/>
      <c r="CO200" s="88"/>
      <c r="CP200" s="88"/>
      <c r="CQ200" s="88"/>
      <c r="CR200" s="88"/>
      <c r="CS200" s="88"/>
      <c r="CT200" s="88"/>
    </row>
    <row r="201" spans="1:98" ht="15" customHeight="1" x14ac:dyDescent="0.2">
      <c r="A201" s="368" t="s">
        <v>181</v>
      </c>
      <c r="B201" s="22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CG201" s="88"/>
      <c r="CH201" s="88"/>
      <c r="CI201" s="88"/>
      <c r="CJ201" s="88"/>
      <c r="CK201" s="88"/>
      <c r="CL201" s="88"/>
      <c r="CM201" s="88"/>
      <c r="CN201" s="88"/>
      <c r="CO201" s="88"/>
      <c r="CP201" s="88"/>
      <c r="CQ201" s="88"/>
      <c r="CR201" s="88"/>
      <c r="CS201" s="88"/>
      <c r="CT201" s="88"/>
    </row>
    <row r="202" spans="1:98" ht="15" customHeight="1" x14ac:dyDescent="0.2">
      <c r="A202" s="369" t="s">
        <v>182</v>
      </c>
      <c r="B202" s="135"/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  <c r="CG202" s="88"/>
      <c r="CH202" s="88"/>
      <c r="CI202" s="88"/>
      <c r="CJ202" s="88"/>
      <c r="CK202" s="88"/>
      <c r="CL202" s="88"/>
      <c r="CM202" s="88"/>
      <c r="CN202" s="88"/>
      <c r="CO202" s="88"/>
      <c r="CP202" s="88"/>
      <c r="CQ202" s="88"/>
      <c r="CR202" s="88"/>
      <c r="CS202" s="88"/>
      <c r="CT202" s="88"/>
    </row>
    <row r="203" spans="1:98" ht="15" customHeight="1" x14ac:dyDescent="0.2">
      <c r="A203" s="370" t="s">
        <v>183</v>
      </c>
      <c r="B203" s="130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CG203" s="88"/>
      <c r="CH203" s="88"/>
      <c r="CI203" s="88"/>
      <c r="CJ203" s="88"/>
      <c r="CK203" s="88"/>
      <c r="CL203" s="88"/>
      <c r="CM203" s="88"/>
      <c r="CN203" s="88"/>
      <c r="CO203" s="88"/>
      <c r="CP203" s="88"/>
      <c r="CQ203" s="88"/>
      <c r="CR203" s="88"/>
      <c r="CS203" s="88"/>
      <c r="CT203" s="88"/>
    </row>
    <row r="204" spans="1:98" ht="31.9" customHeight="1" x14ac:dyDescent="0.2">
      <c r="A204" s="371" t="s">
        <v>184</v>
      </c>
      <c r="B204" s="146"/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  <c r="CG204" s="88"/>
      <c r="CH204" s="88"/>
      <c r="CI204" s="88"/>
      <c r="CJ204" s="88"/>
      <c r="CK204" s="88"/>
      <c r="CL204" s="88"/>
      <c r="CM204" s="88"/>
      <c r="CN204" s="88"/>
      <c r="CO204" s="88"/>
      <c r="CP204" s="88"/>
      <c r="CQ204" s="88"/>
      <c r="CR204" s="88"/>
      <c r="CS204" s="88"/>
      <c r="CT204" s="88"/>
    </row>
    <row r="205" spans="1:98" x14ac:dyDescent="0.2">
      <c r="A205" s="440" t="s">
        <v>88</v>
      </c>
      <c r="B205" s="226" t="s">
        <v>1</v>
      </c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CG205" s="88"/>
      <c r="CH205" s="88"/>
      <c r="CI205" s="88"/>
      <c r="CJ205" s="88"/>
      <c r="CK205" s="88"/>
      <c r="CL205" s="88"/>
      <c r="CM205" s="88"/>
      <c r="CN205" s="88"/>
      <c r="CO205" s="88"/>
      <c r="CP205" s="88"/>
      <c r="CQ205" s="88"/>
      <c r="CR205" s="88"/>
      <c r="CS205" s="88"/>
      <c r="CT205" s="88"/>
    </row>
    <row r="206" spans="1:98" ht="15" customHeight="1" x14ac:dyDescent="0.2">
      <c r="A206" s="372" t="s">
        <v>92</v>
      </c>
      <c r="B206" s="281">
        <v>707</v>
      </c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CG206" s="88"/>
      <c r="CH206" s="88"/>
      <c r="CI206" s="88"/>
      <c r="CJ206" s="88"/>
      <c r="CK206" s="88"/>
      <c r="CL206" s="88"/>
      <c r="CM206" s="88"/>
      <c r="CN206" s="88"/>
      <c r="CO206" s="88"/>
      <c r="CP206" s="88"/>
      <c r="CQ206" s="88"/>
      <c r="CR206" s="88"/>
      <c r="CS206" s="88"/>
      <c r="CT206" s="88"/>
    </row>
    <row r="207" spans="1:98" ht="15" customHeight="1" x14ac:dyDescent="0.2">
      <c r="A207" s="373" t="s">
        <v>103</v>
      </c>
      <c r="B207" s="22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CG207" s="88"/>
      <c r="CH207" s="88"/>
      <c r="CI207" s="88"/>
      <c r="CJ207" s="88"/>
      <c r="CK207" s="88"/>
      <c r="CL207" s="88"/>
      <c r="CM207" s="88"/>
      <c r="CN207" s="88"/>
      <c r="CO207" s="88"/>
      <c r="CP207" s="88"/>
      <c r="CQ207" s="88"/>
      <c r="CR207" s="88"/>
      <c r="CS207" s="88"/>
      <c r="CT207" s="88"/>
    </row>
    <row r="208" spans="1:98" ht="15" customHeight="1" x14ac:dyDescent="0.2">
      <c r="A208" s="239" t="s">
        <v>93</v>
      </c>
      <c r="B208" s="135">
        <v>799</v>
      </c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CG208" s="88"/>
      <c r="CH208" s="88"/>
      <c r="CI208" s="88"/>
      <c r="CJ208" s="88"/>
      <c r="CK208" s="88"/>
      <c r="CL208" s="88"/>
      <c r="CM208" s="88"/>
      <c r="CN208" s="88"/>
      <c r="CO208" s="88"/>
      <c r="CP208" s="88"/>
      <c r="CQ208" s="88"/>
      <c r="CR208" s="88"/>
      <c r="CS208" s="88"/>
      <c r="CT208" s="88"/>
    </row>
    <row r="209" spans="1:98" ht="15" customHeight="1" x14ac:dyDescent="0.2">
      <c r="A209" s="239" t="s">
        <v>185</v>
      </c>
      <c r="B209" s="135">
        <v>81</v>
      </c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CG209" s="88"/>
      <c r="CH209" s="88"/>
      <c r="CI209" s="88"/>
      <c r="CJ209" s="88"/>
      <c r="CK209" s="88"/>
      <c r="CL209" s="88"/>
      <c r="CM209" s="88"/>
      <c r="CN209" s="88"/>
      <c r="CO209" s="88"/>
      <c r="CP209" s="88"/>
      <c r="CQ209" s="88"/>
      <c r="CR209" s="88"/>
      <c r="CS209" s="88"/>
      <c r="CT209" s="88"/>
    </row>
    <row r="210" spans="1:98" ht="15" customHeight="1" x14ac:dyDescent="0.2">
      <c r="A210" s="374" t="s">
        <v>186</v>
      </c>
      <c r="B210" s="135">
        <v>3072</v>
      </c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CG210" s="88"/>
      <c r="CH210" s="88"/>
      <c r="CI210" s="88"/>
      <c r="CJ210" s="88"/>
      <c r="CK210" s="88"/>
      <c r="CL210" s="88"/>
      <c r="CM210" s="88"/>
      <c r="CN210" s="88"/>
      <c r="CO210" s="88"/>
      <c r="CP210" s="88"/>
      <c r="CQ210" s="88"/>
      <c r="CR210" s="88"/>
      <c r="CS210" s="88"/>
      <c r="CT210" s="88"/>
    </row>
    <row r="211" spans="1:98" ht="15" customHeight="1" x14ac:dyDescent="0.2">
      <c r="A211" s="239" t="s">
        <v>187</v>
      </c>
      <c r="B211" s="135">
        <v>0</v>
      </c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CG211" s="88"/>
      <c r="CH211" s="88"/>
      <c r="CI211" s="88"/>
      <c r="CJ211" s="88"/>
      <c r="CK211" s="88"/>
      <c r="CL211" s="88"/>
      <c r="CM211" s="88"/>
      <c r="CN211" s="88"/>
      <c r="CO211" s="88"/>
      <c r="CP211" s="88"/>
      <c r="CQ211" s="88"/>
      <c r="CR211" s="88"/>
      <c r="CS211" s="88"/>
      <c r="CT211" s="88"/>
    </row>
    <row r="212" spans="1:98" ht="15" customHeight="1" x14ac:dyDescent="0.2">
      <c r="A212" s="239" t="s">
        <v>188</v>
      </c>
      <c r="B212" s="135">
        <v>0</v>
      </c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CG212" s="88"/>
      <c r="CH212" s="88"/>
      <c r="CI212" s="88"/>
      <c r="CJ212" s="88"/>
      <c r="CK212" s="88"/>
      <c r="CL212" s="88"/>
      <c r="CM212" s="88"/>
      <c r="CN212" s="88"/>
      <c r="CO212" s="88"/>
      <c r="CP212" s="88"/>
      <c r="CQ212" s="88"/>
      <c r="CR212" s="88"/>
      <c r="CS212" s="88"/>
      <c r="CT212" s="88"/>
    </row>
    <row r="213" spans="1:98" ht="15" customHeight="1" x14ac:dyDescent="0.2">
      <c r="A213" s="239" t="s">
        <v>189</v>
      </c>
      <c r="B213" s="135">
        <v>0</v>
      </c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CG213" s="88"/>
      <c r="CH213" s="88"/>
      <c r="CI213" s="88"/>
      <c r="CJ213" s="88"/>
      <c r="CK213" s="88"/>
      <c r="CL213" s="88"/>
      <c r="CM213" s="88"/>
      <c r="CN213" s="88"/>
      <c r="CO213" s="88"/>
      <c r="CP213" s="88"/>
      <c r="CQ213" s="88"/>
      <c r="CR213" s="88"/>
      <c r="CS213" s="88"/>
      <c r="CT213" s="88"/>
    </row>
    <row r="214" spans="1:98" ht="15" customHeight="1" x14ac:dyDescent="0.2">
      <c r="A214" s="239" t="s">
        <v>190</v>
      </c>
      <c r="B214" s="135">
        <v>0</v>
      </c>
      <c r="C214" s="149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CG214" s="88"/>
      <c r="CH214" s="88"/>
      <c r="CI214" s="88"/>
      <c r="CJ214" s="88"/>
      <c r="CK214" s="88"/>
      <c r="CL214" s="88"/>
      <c r="CM214" s="88"/>
      <c r="CN214" s="88"/>
      <c r="CO214" s="88"/>
      <c r="CP214" s="88"/>
      <c r="CQ214" s="88"/>
      <c r="CR214" s="88"/>
      <c r="CS214" s="88"/>
      <c r="CT214" s="88"/>
    </row>
    <row r="215" spans="1:98" ht="15" customHeight="1" x14ac:dyDescent="0.2">
      <c r="A215" s="375" t="s">
        <v>95</v>
      </c>
      <c r="B215" s="135">
        <v>1466</v>
      </c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CG215" s="88"/>
      <c r="CH215" s="88"/>
      <c r="CI215" s="88"/>
      <c r="CJ215" s="88"/>
      <c r="CK215" s="88"/>
      <c r="CL215" s="88"/>
      <c r="CM215" s="88"/>
      <c r="CN215" s="88"/>
      <c r="CO215" s="88"/>
      <c r="CP215" s="88"/>
      <c r="CQ215" s="88"/>
      <c r="CR215" s="88"/>
      <c r="CS215" s="88"/>
      <c r="CT215" s="88"/>
    </row>
    <row r="216" spans="1:98" ht="15" customHeight="1" x14ac:dyDescent="0.2">
      <c r="A216" s="374" t="s">
        <v>191</v>
      </c>
      <c r="B216" s="135">
        <v>0</v>
      </c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CG216" s="88"/>
      <c r="CH216" s="88"/>
      <c r="CI216" s="88"/>
      <c r="CJ216" s="88"/>
      <c r="CK216" s="88"/>
      <c r="CL216" s="88"/>
      <c r="CM216" s="88"/>
      <c r="CN216" s="88"/>
      <c r="CO216" s="88"/>
      <c r="CP216" s="88"/>
      <c r="CQ216" s="88"/>
      <c r="CR216" s="88"/>
      <c r="CS216" s="88"/>
      <c r="CT216" s="88"/>
    </row>
    <row r="217" spans="1:98" ht="15" customHeight="1" x14ac:dyDescent="0.2">
      <c r="A217" s="374" t="s">
        <v>192</v>
      </c>
      <c r="B217" s="135">
        <v>0</v>
      </c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CG217" s="88"/>
      <c r="CH217" s="88"/>
      <c r="CI217" s="88"/>
      <c r="CJ217" s="88"/>
      <c r="CK217" s="88"/>
      <c r="CL217" s="88"/>
      <c r="CM217" s="88"/>
      <c r="CN217" s="88"/>
      <c r="CO217" s="88"/>
      <c r="CP217" s="88"/>
      <c r="CQ217" s="88"/>
      <c r="CR217" s="88"/>
      <c r="CS217" s="88"/>
      <c r="CT217" s="88"/>
    </row>
    <row r="218" spans="1:98" ht="15" customHeight="1" x14ac:dyDescent="0.2">
      <c r="A218" s="239" t="s">
        <v>193</v>
      </c>
      <c r="B218" s="135">
        <v>0</v>
      </c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CG218" s="88"/>
      <c r="CH218" s="88"/>
      <c r="CI218" s="88"/>
      <c r="CJ218" s="88"/>
      <c r="CK218" s="88"/>
      <c r="CL218" s="88"/>
      <c r="CM218" s="88"/>
      <c r="CN218" s="88"/>
      <c r="CO218" s="88"/>
      <c r="CP218" s="88"/>
      <c r="CQ218" s="88"/>
      <c r="CR218" s="88"/>
      <c r="CS218" s="88"/>
      <c r="CT218" s="88"/>
    </row>
    <row r="219" spans="1:98" ht="15" customHeight="1" x14ac:dyDescent="0.2">
      <c r="A219" s="375" t="s">
        <v>194</v>
      </c>
      <c r="B219" s="135">
        <v>0</v>
      </c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CG219" s="88"/>
      <c r="CH219" s="88"/>
      <c r="CI219" s="88"/>
      <c r="CJ219" s="88"/>
      <c r="CK219" s="88"/>
      <c r="CL219" s="88"/>
      <c r="CM219" s="88"/>
      <c r="CN219" s="88"/>
      <c r="CO219" s="88"/>
      <c r="CP219" s="88"/>
      <c r="CQ219" s="88"/>
      <c r="CR219" s="88"/>
      <c r="CS219" s="88"/>
      <c r="CT219" s="88"/>
    </row>
    <row r="220" spans="1:98" ht="24" customHeight="1" x14ac:dyDescent="0.2">
      <c r="A220" s="374" t="s">
        <v>195</v>
      </c>
      <c r="B220" s="135">
        <v>0</v>
      </c>
      <c r="C220" s="149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CG220" s="88"/>
      <c r="CH220" s="88"/>
      <c r="CI220" s="88"/>
      <c r="CJ220" s="88"/>
      <c r="CK220" s="88"/>
      <c r="CL220" s="88"/>
      <c r="CM220" s="88"/>
      <c r="CN220" s="88"/>
      <c r="CO220" s="88"/>
      <c r="CP220" s="88"/>
      <c r="CQ220" s="88"/>
      <c r="CR220" s="88"/>
      <c r="CS220" s="88"/>
      <c r="CT220" s="88"/>
    </row>
    <row r="221" spans="1:98" ht="15" customHeight="1" x14ac:dyDescent="0.2">
      <c r="A221" s="375" t="s">
        <v>196</v>
      </c>
      <c r="B221" s="135">
        <v>0</v>
      </c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CG221" s="88"/>
      <c r="CH221" s="88"/>
      <c r="CI221" s="88"/>
      <c r="CJ221" s="88"/>
      <c r="CK221" s="88"/>
      <c r="CL221" s="88"/>
      <c r="CM221" s="88"/>
      <c r="CN221" s="88"/>
      <c r="CO221" s="88"/>
      <c r="CP221" s="88"/>
      <c r="CQ221" s="88"/>
      <c r="CR221" s="88"/>
      <c r="CS221" s="88"/>
      <c r="CT221" s="88"/>
    </row>
    <row r="222" spans="1:98" ht="15" customHeight="1" x14ac:dyDescent="0.2">
      <c r="A222" s="376" t="s">
        <v>197</v>
      </c>
      <c r="B222" s="135">
        <v>0</v>
      </c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CG222" s="88"/>
      <c r="CH222" s="88"/>
      <c r="CI222" s="88"/>
      <c r="CJ222" s="88"/>
      <c r="CK222" s="88"/>
      <c r="CL222" s="88"/>
      <c r="CM222" s="88"/>
      <c r="CN222" s="88"/>
      <c r="CO222" s="88"/>
      <c r="CP222" s="88"/>
      <c r="CQ222" s="88"/>
      <c r="CR222" s="88"/>
      <c r="CS222" s="88"/>
      <c r="CT222" s="88"/>
    </row>
    <row r="223" spans="1:98" ht="15" customHeight="1" x14ac:dyDescent="0.2">
      <c r="A223" s="239" t="s">
        <v>97</v>
      </c>
      <c r="B223" s="135">
        <v>0</v>
      </c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CG223" s="88"/>
      <c r="CH223" s="88"/>
      <c r="CI223" s="88"/>
      <c r="CJ223" s="88"/>
      <c r="CK223" s="88"/>
      <c r="CL223" s="88"/>
      <c r="CM223" s="88"/>
      <c r="CN223" s="88"/>
      <c r="CO223" s="88"/>
      <c r="CP223" s="88"/>
      <c r="CQ223" s="88"/>
      <c r="CR223" s="88"/>
      <c r="CS223" s="88"/>
      <c r="CT223" s="88"/>
    </row>
    <row r="224" spans="1:98" ht="26.45" customHeight="1" x14ac:dyDescent="0.2">
      <c r="A224" s="374" t="s">
        <v>198</v>
      </c>
      <c r="B224" s="135">
        <v>0</v>
      </c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CG224" s="88"/>
      <c r="CH224" s="88"/>
      <c r="CI224" s="88"/>
      <c r="CJ224" s="88"/>
      <c r="CK224" s="88"/>
      <c r="CL224" s="88"/>
      <c r="CM224" s="88"/>
      <c r="CN224" s="88"/>
      <c r="CO224" s="88"/>
      <c r="CP224" s="88"/>
      <c r="CQ224" s="88"/>
      <c r="CR224" s="88"/>
      <c r="CS224" s="88"/>
      <c r="CT224" s="88"/>
    </row>
    <row r="225" spans="1:98" ht="15" customHeight="1" x14ac:dyDescent="0.2">
      <c r="A225" s="239" t="s">
        <v>199</v>
      </c>
      <c r="B225" s="135">
        <v>0</v>
      </c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CG225" s="88"/>
      <c r="CH225" s="88"/>
      <c r="CI225" s="88"/>
      <c r="CJ225" s="88"/>
      <c r="CK225" s="88"/>
      <c r="CL225" s="88"/>
      <c r="CM225" s="88"/>
      <c r="CN225" s="88"/>
      <c r="CO225" s="88"/>
      <c r="CP225" s="88"/>
      <c r="CQ225" s="88"/>
      <c r="CR225" s="88"/>
      <c r="CS225" s="88"/>
      <c r="CT225" s="88"/>
    </row>
    <row r="226" spans="1:98" ht="15" customHeight="1" x14ac:dyDescent="0.2">
      <c r="A226" s="374" t="s">
        <v>200</v>
      </c>
      <c r="B226" s="135">
        <v>0</v>
      </c>
      <c r="C226" s="149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CG226" s="88"/>
      <c r="CH226" s="88"/>
      <c r="CI226" s="88"/>
      <c r="CJ226" s="88"/>
      <c r="CK226" s="88"/>
      <c r="CL226" s="88"/>
      <c r="CM226" s="88"/>
      <c r="CN226" s="88"/>
      <c r="CO226" s="88"/>
      <c r="CP226" s="88"/>
      <c r="CQ226" s="88"/>
      <c r="CR226" s="88"/>
      <c r="CS226" s="88"/>
      <c r="CT226" s="88"/>
    </row>
    <row r="227" spans="1:98" ht="15" customHeight="1" x14ac:dyDescent="0.2">
      <c r="A227" s="239" t="s">
        <v>100</v>
      </c>
      <c r="B227" s="135">
        <v>0</v>
      </c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CG227" s="88"/>
      <c r="CH227" s="88"/>
      <c r="CI227" s="88"/>
      <c r="CJ227" s="88"/>
      <c r="CK227" s="88"/>
      <c r="CL227" s="88"/>
      <c r="CM227" s="88"/>
      <c r="CN227" s="88"/>
      <c r="CO227" s="88"/>
      <c r="CP227" s="88"/>
      <c r="CQ227" s="88"/>
      <c r="CR227" s="88"/>
      <c r="CS227" s="88"/>
      <c r="CT227" s="88"/>
    </row>
    <row r="228" spans="1:98" ht="15" customHeight="1" x14ac:dyDescent="0.2">
      <c r="A228" s="239" t="s">
        <v>101</v>
      </c>
      <c r="B228" s="135">
        <v>0</v>
      </c>
      <c r="C228" s="149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CG228" s="88"/>
      <c r="CH228" s="88"/>
      <c r="CI228" s="88"/>
      <c r="CJ228" s="88"/>
      <c r="CK228" s="88"/>
      <c r="CL228" s="88"/>
      <c r="CM228" s="88"/>
      <c r="CN228" s="88"/>
      <c r="CO228" s="88"/>
      <c r="CP228" s="88"/>
      <c r="CQ228" s="88"/>
      <c r="CR228" s="88"/>
      <c r="CS228" s="88"/>
      <c r="CT228" s="88"/>
    </row>
    <row r="229" spans="1:98" ht="15" customHeight="1" x14ac:dyDescent="0.2">
      <c r="A229" s="375" t="s">
        <v>201</v>
      </c>
      <c r="B229" s="135">
        <v>0</v>
      </c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CG229" s="88"/>
      <c r="CH229" s="88"/>
      <c r="CI229" s="88"/>
      <c r="CJ229" s="88"/>
      <c r="CK229" s="88"/>
      <c r="CL229" s="88"/>
      <c r="CM229" s="88"/>
      <c r="CN229" s="88"/>
      <c r="CO229" s="88"/>
      <c r="CP229" s="88"/>
      <c r="CQ229" s="88"/>
      <c r="CR229" s="88"/>
      <c r="CS229" s="88"/>
      <c r="CT229" s="88"/>
    </row>
    <row r="230" spans="1:98" ht="15" customHeight="1" x14ac:dyDescent="0.2">
      <c r="A230" s="377" t="s">
        <v>202</v>
      </c>
      <c r="B230" s="130">
        <v>0</v>
      </c>
      <c r="C230" s="149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CG230" s="88"/>
      <c r="CH230" s="88"/>
      <c r="CI230" s="88"/>
      <c r="CJ230" s="88"/>
      <c r="CK230" s="88"/>
      <c r="CL230" s="88"/>
      <c r="CM230" s="88"/>
      <c r="CN230" s="88"/>
      <c r="CO230" s="88"/>
      <c r="CP230" s="88"/>
      <c r="CQ230" s="88"/>
      <c r="CR230" s="88"/>
      <c r="CS230" s="88"/>
      <c r="CT230" s="88"/>
    </row>
    <row r="231" spans="1:98" ht="15" customHeight="1" x14ac:dyDescent="0.2">
      <c r="A231" s="316" t="s">
        <v>1</v>
      </c>
      <c r="B231" s="29">
        <f>SUM(B206:B230)</f>
        <v>6125</v>
      </c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CG231" s="88"/>
      <c r="CH231" s="88"/>
      <c r="CI231" s="88"/>
      <c r="CJ231" s="88"/>
      <c r="CK231" s="88"/>
      <c r="CL231" s="88"/>
      <c r="CM231" s="88"/>
      <c r="CN231" s="88"/>
      <c r="CO231" s="88"/>
      <c r="CP231" s="88"/>
      <c r="CQ231" s="88"/>
      <c r="CR231" s="88"/>
      <c r="CS231" s="88"/>
      <c r="CT231" s="88"/>
    </row>
    <row r="232" spans="1:98" x14ac:dyDescent="0.2">
      <c r="C232" s="149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CG232" s="88"/>
      <c r="CH232" s="88"/>
      <c r="CI232" s="88"/>
      <c r="CJ232" s="88"/>
      <c r="CK232" s="88"/>
      <c r="CL232" s="88"/>
      <c r="CM232" s="88"/>
      <c r="CN232" s="88"/>
      <c r="CO232" s="88"/>
      <c r="CP232" s="88"/>
      <c r="CQ232" s="88"/>
      <c r="CR232" s="88"/>
      <c r="CS232" s="88"/>
      <c r="CT232" s="88"/>
    </row>
    <row r="233" spans="1:98" x14ac:dyDescent="0.2"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CG233" s="88"/>
      <c r="CH233" s="88"/>
      <c r="CI233" s="88"/>
      <c r="CJ233" s="88"/>
      <c r="CK233" s="88"/>
      <c r="CL233" s="88"/>
      <c r="CM233" s="88"/>
      <c r="CN233" s="88"/>
      <c r="CO233" s="88"/>
      <c r="CP233" s="88"/>
      <c r="CQ233" s="88"/>
      <c r="CR233" s="88"/>
      <c r="CS233" s="88"/>
      <c r="CT233" s="88"/>
    </row>
    <row r="234" spans="1:98" x14ac:dyDescent="0.2">
      <c r="C234" s="149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CG234" s="88"/>
      <c r="CH234" s="88"/>
      <c r="CI234" s="88"/>
      <c r="CJ234" s="88"/>
      <c r="CK234" s="88"/>
      <c r="CL234" s="88"/>
      <c r="CM234" s="88"/>
      <c r="CN234" s="88"/>
      <c r="CO234" s="88"/>
      <c r="CP234" s="88"/>
      <c r="CQ234" s="88"/>
      <c r="CR234" s="88"/>
      <c r="CS234" s="88"/>
      <c r="CT234" s="88"/>
    </row>
    <row r="235" spans="1:98" x14ac:dyDescent="0.2"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CG235" s="88"/>
      <c r="CH235" s="88"/>
      <c r="CI235" s="88"/>
      <c r="CJ235" s="88"/>
      <c r="CK235" s="88"/>
      <c r="CL235" s="88"/>
      <c r="CM235" s="88"/>
      <c r="CN235" s="88"/>
      <c r="CO235" s="88"/>
      <c r="CP235" s="88"/>
      <c r="CQ235" s="88"/>
      <c r="CR235" s="88"/>
      <c r="CS235" s="88"/>
      <c r="CT235" s="88"/>
    </row>
    <row r="236" spans="1:98" x14ac:dyDescent="0.2">
      <c r="C236" s="149"/>
      <c r="D236" s="149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CG236" s="88"/>
      <c r="CH236" s="88"/>
      <c r="CI236" s="88"/>
      <c r="CJ236" s="88"/>
      <c r="CK236" s="88"/>
      <c r="CL236" s="88"/>
      <c r="CM236" s="88"/>
      <c r="CN236" s="88"/>
      <c r="CO236" s="88"/>
      <c r="CP236" s="88"/>
      <c r="CQ236" s="88"/>
      <c r="CR236" s="88"/>
      <c r="CS236" s="88"/>
      <c r="CT236" s="88"/>
    </row>
    <row r="237" spans="1:98" x14ac:dyDescent="0.2">
      <c r="CG237" s="88"/>
      <c r="CH237" s="88"/>
      <c r="CI237" s="88"/>
      <c r="CJ237" s="88"/>
      <c r="CK237" s="88"/>
      <c r="CL237" s="88"/>
      <c r="CM237" s="88"/>
      <c r="CN237" s="88"/>
      <c r="CO237" s="88"/>
      <c r="CP237" s="88"/>
      <c r="CQ237" s="88"/>
      <c r="CR237" s="88"/>
      <c r="CS237" s="88"/>
      <c r="CT237" s="88"/>
    </row>
    <row r="238" spans="1:98" x14ac:dyDescent="0.2">
      <c r="CG238" s="88"/>
      <c r="CH238" s="88"/>
      <c r="CI238" s="88"/>
      <c r="CJ238" s="88"/>
      <c r="CK238" s="88"/>
      <c r="CL238" s="88"/>
      <c r="CM238" s="88"/>
      <c r="CN238" s="88"/>
      <c r="CO238" s="88"/>
      <c r="CP238" s="88"/>
      <c r="CQ238" s="88"/>
      <c r="CR238" s="88"/>
      <c r="CS238" s="88"/>
      <c r="CT238" s="88"/>
    </row>
    <row r="239" spans="1:98" x14ac:dyDescent="0.2">
      <c r="CG239" s="88"/>
      <c r="CH239" s="88"/>
      <c r="CI239" s="88"/>
      <c r="CJ239" s="88"/>
      <c r="CK239" s="88"/>
      <c r="CL239" s="88"/>
      <c r="CM239" s="88"/>
      <c r="CN239" s="88"/>
      <c r="CO239" s="88"/>
      <c r="CP239" s="88"/>
      <c r="CQ239" s="88"/>
      <c r="CR239" s="88"/>
      <c r="CS239" s="88"/>
      <c r="CT239" s="88"/>
    </row>
    <row r="240" spans="1:98" x14ac:dyDescent="0.2">
      <c r="CG240" s="88"/>
      <c r="CH240" s="88"/>
      <c r="CI240" s="88"/>
      <c r="CJ240" s="88"/>
      <c r="CK240" s="88"/>
      <c r="CL240" s="88"/>
      <c r="CM240" s="88"/>
      <c r="CN240" s="88"/>
      <c r="CO240" s="88"/>
      <c r="CP240" s="88"/>
      <c r="CQ240" s="88"/>
      <c r="CR240" s="88"/>
      <c r="CS240" s="88"/>
      <c r="CT240" s="88"/>
    </row>
    <row r="241" spans="85:98" x14ac:dyDescent="0.2">
      <c r="CG241" s="88"/>
      <c r="CH241" s="88"/>
      <c r="CI241" s="88"/>
      <c r="CJ241" s="88"/>
      <c r="CK241" s="88"/>
      <c r="CL241" s="88"/>
      <c r="CM241" s="88"/>
      <c r="CN241" s="88"/>
      <c r="CO241" s="88"/>
      <c r="CP241" s="88"/>
      <c r="CQ241" s="88"/>
      <c r="CR241" s="88"/>
      <c r="CS241" s="88"/>
      <c r="CT241" s="88"/>
    </row>
    <row r="294" spans="1:104" ht="16.899999999999999" customHeight="1" x14ac:dyDescent="0.2"/>
    <row r="295" spans="1:104" s="378" customFormat="1" ht="16.899999999999999" hidden="1" customHeight="1" x14ac:dyDescent="0.2">
      <c r="A295" s="378">
        <f>SUM(B13:B27,D30,B60,B67,B74,B92:E92,B100:E100,B108:E108,C112:C113,D117:D118,B122:B124,B150,B170:B174,B184,B191,B198,B231,C128:J144,B169:AS169,D31:D50,B201:B203,B151,B152:B168)</f>
        <v>9258</v>
      </c>
      <c r="B295" s="378">
        <f>SUM(CG6:CT241)</f>
        <v>0</v>
      </c>
      <c r="BY295" s="379"/>
      <c r="BZ295" s="379"/>
      <c r="CA295" s="379"/>
      <c r="CB295" s="379"/>
      <c r="CC295" s="379"/>
      <c r="CD295" s="379"/>
      <c r="CE295" s="379"/>
      <c r="CF295" s="379"/>
      <c r="CG295" s="379"/>
      <c r="CH295" s="379"/>
      <c r="CI295" s="379"/>
      <c r="CJ295" s="379"/>
      <c r="CK295" s="379"/>
      <c r="CL295" s="379"/>
      <c r="CM295" s="379"/>
      <c r="CN295" s="379"/>
      <c r="CO295" s="379"/>
      <c r="CP295" s="379"/>
      <c r="CQ295" s="379"/>
      <c r="CR295" s="379"/>
      <c r="CS295" s="379"/>
      <c r="CT295" s="379"/>
      <c r="CU295" s="379"/>
      <c r="CV295" s="379"/>
      <c r="CW295" s="379"/>
      <c r="CX295" s="379"/>
      <c r="CY295" s="379"/>
      <c r="CZ295" s="379"/>
    </row>
    <row r="296" spans="1:104" ht="16.899999999999999" customHeight="1" x14ac:dyDescent="0.2"/>
  </sheetData>
  <mergeCells count="158">
    <mergeCell ref="AO177:AP177"/>
    <mergeCell ref="AE177:AF177"/>
    <mergeCell ref="AG177:AH177"/>
    <mergeCell ref="AI177:AJ177"/>
    <mergeCell ref="AK177:AL177"/>
    <mergeCell ref="AM177:AN177"/>
    <mergeCell ref="U177:V177"/>
    <mergeCell ref="W177:X177"/>
    <mergeCell ref="Y177:Z177"/>
    <mergeCell ref="AA177:AB177"/>
    <mergeCell ref="AC177:AD177"/>
    <mergeCell ref="AO148:AP148"/>
    <mergeCell ref="AQ148:AQ149"/>
    <mergeCell ref="AR148:AS148"/>
    <mergeCell ref="A176:A178"/>
    <mergeCell ref="B176:D177"/>
    <mergeCell ref="E176:AP176"/>
    <mergeCell ref="AQ176:AQ178"/>
    <mergeCell ref="AR176:AR178"/>
    <mergeCell ref="E177:F177"/>
    <mergeCell ref="G177:H177"/>
    <mergeCell ref="I177:J177"/>
    <mergeCell ref="K177:L177"/>
    <mergeCell ref="M177:N177"/>
    <mergeCell ref="O177:P177"/>
    <mergeCell ref="Q177:R177"/>
    <mergeCell ref="S177:T177"/>
    <mergeCell ref="AE148:AF148"/>
    <mergeCell ref="AG148:AH148"/>
    <mergeCell ref="AI148:AJ148"/>
    <mergeCell ref="AK148:AL148"/>
    <mergeCell ref="AM148:AN148"/>
    <mergeCell ref="B147:D148"/>
    <mergeCell ref="E147:AP147"/>
    <mergeCell ref="AQ147:AS147"/>
    <mergeCell ref="W148:X148"/>
    <mergeCell ref="Y148:Z148"/>
    <mergeCell ref="AA148:AB148"/>
    <mergeCell ref="AC148:AD148"/>
    <mergeCell ref="A128:A131"/>
    <mergeCell ref="A132:A136"/>
    <mergeCell ref="A137:A142"/>
    <mergeCell ref="A143:A144"/>
    <mergeCell ref="A147:A149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H120:J120"/>
    <mergeCell ref="K120:K121"/>
    <mergeCell ref="L120:L121"/>
    <mergeCell ref="A126:A127"/>
    <mergeCell ref="B126:B127"/>
    <mergeCell ref="C126:D126"/>
    <mergeCell ref="E126:F126"/>
    <mergeCell ref="G126:H126"/>
    <mergeCell ref="I126:J126"/>
    <mergeCell ref="A120:A121"/>
    <mergeCell ref="B120:B121"/>
    <mergeCell ref="C120:E120"/>
    <mergeCell ref="F120:F121"/>
    <mergeCell ref="G120:G121"/>
    <mergeCell ref="AC53:AD53"/>
    <mergeCell ref="AE53:AF53"/>
    <mergeCell ref="AG53:AH53"/>
    <mergeCell ref="AI53:AJ53"/>
    <mergeCell ref="AK53:AL53"/>
    <mergeCell ref="A113:B113"/>
    <mergeCell ref="A115:C116"/>
    <mergeCell ref="D115:D116"/>
    <mergeCell ref="E115:G115"/>
    <mergeCell ref="H115:H116"/>
    <mergeCell ref="A110:B111"/>
    <mergeCell ref="C110:C111"/>
    <mergeCell ref="D110:F110"/>
    <mergeCell ref="G110:G111"/>
    <mergeCell ref="A112:B112"/>
    <mergeCell ref="B41:C41"/>
    <mergeCell ref="B42:C42"/>
    <mergeCell ref="B43:C43"/>
    <mergeCell ref="E52:AP52"/>
    <mergeCell ref="AQ52:AQ54"/>
    <mergeCell ref="AR52:AT52"/>
    <mergeCell ref="AU52:AU54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B53"/>
    <mergeCell ref="AM53:AN53"/>
    <mergeCell ref="AO53:AP53"/>
    <mergeCell ref="AR53:AR54"/>
    <mergeCell ref="AS53:AS54"/>
    <mergeCell ref="AT53:AT54"/>
    <mergeCell ref="AQ10:AS10"/>
    <mergeCell ref="AT10:AT12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Q11:AQ12"/>
    <mergeCell ref="AR11:AR12"/>
    <mergeCell ref="AS11:AS12"/>
    <mergeCell ref="B47:C47"/>
    <mergeCell ref="A44:A46"/>
    <mergeCell ref="B44:C44"/>
    <mergeCell ref="B45:C45"/>
    <mergeCell ref="B46:C46"/>
    <mergeCell ref="A47:A49"/>
    <mergeCell ref="A52:A54"/>
    <mergeCell ref="B52:D53"/>
    <mergeCell ref="B29:C29"/>
    <mergeCell ref="B40:C40"/>
    <mergeCell ref="B32:C32"/>
    <mergeCell ref="B33:C33"/>
    <mergeCell ref="B34:C34"/>
    <mergeCell ref="B35:C35"/>
    <mergeCell ref="B39:C39"/>
    <mergeCell ref="B48:C48"/>
    <mergeCell ref="B49:C49"/>
    <mergeCell ref="B50:C50"/>
    <mergeCell ref="A30:C30"/>
    <mergeCell ref="A31:A43"/>
    <mergeCell ref="B31:C31"/>
    <mergeCell ref="B36:C36"/>
    <mergeCell ref="B37:C37"/>
    <mergeCell ref="B38:C38"/>
    <mergeCell ref="A6:N6"/>
    <mergeCell ref="A10:A12"/>
    <mergeCell ref="B10:D11"/>
    <mergeCell ref="E10:AP10"/>
    <mergeCell ref="AG11:AH11"/>
    <mergeCell ref="AI11:AJ11"/>
    <mergeCell ref="AK11:AL11"/>
    <mergeCell ref="AM11:AN11"/>
    <mergeCell ref="AO11:AP11"/>
  </mergeCells>
  <dataValidations count="2">
    <dataValidation allowBlank="1" showInputMessage="1" showErrorMessage="1" errorTitle="ERROR" error="Por Favor ingrese solo Números." sqref="AT150:AT168 J30 AV55:AV59 M122:M124 AS179:AS183 AU13:AU20 AU22:AU27" xr:uid="{A3BCEB62-0226-41DB-9F58-1FA4D2EBF997}"/>
    <dataValidation type="whole" allowBlank="1" showInputMessage="1" showErrorMessage="1" errorTitle="Error de ingreso" error="Debe ingresar sólo números enteros positivos." sqref="E13:AT20 E22:AT27 E30:I50 E55:AU59 B63:B66 B70:B73 B77:E91 B95:E99 B103:E107 D112:G113 E117:H118 C122:L124 C128:J144 E150:AS168 E170:AS174 E179:AR183 B187:B190 B194:B197 B201:B203 B206:B230" xr:uid="{D06F74A8-E795-470C-8F35-5199301F71C9}">
      <formula1>0</formula1>
      <formula2>1000000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Z296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9.85546875" style="82" customWidth="1"/>
    <col min="2" max="2" width="29.7109375" style="82" customWidth="1"/>
    <col min="3" max="3" width="18.7109375" style="82" customWidth="1"/>
    <col min="4" max="4" width="17.28515625" style="82" customWidth="1"/>
    <col min="5" max="5" width="16.140625" style="82" customWidth="1"/>
    <col min="6" max="6" width="15.42578125" style="82" customWidth="1"/>
    <col min="7" max="11" width="14.7109375" style="82" customWidth="1"/>
    <col min="12" max="12" width="16.42578125" style="82" customWidth="1"/>
    <col min="13" max="39" width="11.42578125" style="82"/>
    <col min="40" max="40" width="12.7109375" style="82" customWidth="1"/>
    <col min="41" max="41" width="11.42578125" style="82"/>
    <col min="42" max="42" width="13" style="82" customWidth="1"/>
    <col min="43" max="43" width="15.85546875" style="82" customWidth="1"/>
    <col min="44" max="44" width="12.42578125" style="82" customWidth="1"/>
    <col min="45" max="45" width="11.42578125" style="82"/>
    <col min="46" max="46" width="13.28515625" style="82" customWidth="1"/>
    <col min="47" max="47" width="11.42578125" style="82"/>
    <col min="48" max="48" width="14.5703125" style="82" customWidth="1"/>
    <col min="49" max="73" width="11.42578125" style="82"/>
    <col min="74" max="76" width="11" style="82" customWidth="1"/>
    <col min="77" max="77" width="11" style="83" customWidth="1"/>
    <col min="78" max="78" width="13.28515625" style="83" customWidth="1"/>
    <col min="79" max="104" width="13.28515625" style="84" hidden="1" customWidth="1"/>
    <col min="105" max="105" width="13.28515625" style="82" customWidth="1"/>
    <col min="106" max="16384" width="11.42578125" style="82"/>
  </cols>
  <sheetData>
    <row r="1" spans="1:98" ht="16.149999999999999" customHeight="1" x14ac:dyDescent="0.2">
      <c r="A1" s="81" t="s">
        <v>0</v>
      </c>
    </row>
    <row r="2" spans="1:98" ht="16.149999999999999" customHeight="1" x14ac:dyDescent="0.2">
      <c r="A2" s="81" t="str">
        <f>CONCATENATE("COMUNA: ",[12]NOMBRE!B2," - ","( ",[12]NOMBRE!C2,[12]NOMBRE!D2,[12]NOMBRE!E2,[12]NOMBRE!F2,[12]NOMBRE!G2," )")</f>
        <v>COMUNA: LINARES - ( 07401 )</v>
      </c>
    </row>
    <row r="3" spans="1:98" ht="16.149999999999999" customHeight="1" x14ac:dyDescent="0.2">
      <c r="A3" s="81" t="str">
        <f>CONCATENATE("ESTABLECIMIENTO/ESTRATEGIA: ",[12]NOMBRE!B3," - ","( ",[12]NOMBRE!C3,[12]NOMBRE!D3,[12]NOMBRE!E3,[12]NOMBRE!F3,[12]NOMBRE!G3,[12]NOMBRE!H3," )")</f>
        <v>ESTABLECIMIENTO/ESTRATEGIA: HOSPITAL PRESIDENTE CARLOS IBAÑEZ DEL CAMPO - ( 116108 )</v>
      </c>
    </row>
    <row r="4" spans="1:98" ht="16.149999999999999" customHeight="1" x14ac:dyDescent="0.2">
      <c r="A4" s="81" t="str">
        <f>CONCATENATE("MES: ",[12]NOMBRE!B6," - ","( ",[12]NOMBRE!C6,[12]NOMBRE!D6," )")</f>
        <v>MES: NOVIEMBRE - ( 11 )</v>
      </c>
    </row>
    <row r="5" spans="1:98" ht="16.149999999999999" customHeight="1" x14ac:dyDescent="0.2">
      <c r="A5" s="81" t="str">
        <f>CONCATENATE("AÑO: ",[12]NOMBRE!B7)</f>
        <v>AÑO: 2018</v>
      </c>
    </row>
    <row r="6" spans="1:98" ht="15" x14ac:dyDescent="0.2">
      <c r="A6" s="470" t="s">
        <v>14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85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7"/>
      <c r="AN6" s="87"/>
      <c r="AO6" s="87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</row>
    <row r="7" spans="1:98" x14ac:dyDescent="0.2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7"/>
      <c r="AN7" s="87"/>
      <c r="AO7" s="87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</row>
    <row r="8" spans="1:98" ht="31.9" customHeight="1" x14ac:dyDescent="0.2">
      <c r="A8" s="90" t="s">
        <v>15</v>
      </c>
      <c r="B8" s="89"/>
      <c r="C8" s="89"/>
      <c r="D8" s="89"/>
      <c r="E8" s="89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</row>
    <row r="9" spans="1:98" ht="31.9" customHeight="1" x14ac:dyDescent="0.2">
      <c r="A9" s="91" t="s">
        <v>16</v>
      </c>
      <c r="B9" s="91"/>
      <c r="C9" s="92"/>
      <c r="AQ9" s="93"/>
      <c r="AR9" s="93"/>
      <c r="AS9" s="93"/>
      <c r="AT9" s="93"/>
      <c r="AU9" s="94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</row>
    <row r="10" spans="1:98" ht="14.25" customHeight="1" x14ac:dyDescent="0.2">
      <c r="A10" s="471" t="s">
        <v>17</v>
      </c>
      <c r="B10" s="474" t="s">
        <v>1</v>
      </c>
      <c r="C10" s="475"/>
      <c r="D10" s="476"/>
      <c r="E10" s="480" t="s">
        <v>18</v>
      </c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1"/>
      <c r="V10" s="481"/>
      <c r="W10" s="481"/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1"/>
      <c r="AI10" s="481"/>
      <c r="AJ10" s="481"/>
      <c r="AK10" s="481"/>
      <c r="AL10" s="481"/>
      <c r="AM10" s="481"/>
      <c r="AN10" s="481"/>
      <c r="AO10" s="481"/>
      <c r="AP10" s="482"/>
      <c r="AQ10" s="480" t="s">
        <v>19</v>
      </c>
      <c r="AR10" s="481"/>
      <c r="AS10" s="481"/>
      <c r="AT10" s="471" t="s">
        <v>20</v>
      </c>
      <c r="AU10" s="95"/>
      <c r="AV10" s="96"/>
      <c r="AW10" s="96"/>
      <c r="AX10" s="96"/>
      <c r="AY10" s="96"/>
      <c r="AZ10" s="96"/>
      <c r="BA10" s="97"/>
      <c r="BB10" s="97"/>
      <c r="BC10" s="97"/>
      <c r="BD10" s="97"/>
      <c r="BE10" s="97"/>
      <c r="BF10" s="97"/>
      <c r="BG10" s="97"/>
      <c r="BH10" s="97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</row>
    <row r="11" spans="1:98" x14ac:dyDescent="0.2">
      <c r="A11" s="472"/>
      <c r="B11" s="477"/>
      <c r="C11" s="478"/>
      <c r="D11" s="479"/>
      <c r="E11" s="483" t="s">
        <v>21</v>
      </c>
      <c r="F11" s="484"/>
      <c r="G11" s="483" t="s">
        <v>22</v>
      </c>
      <c r="H11" s="484"/>
      <c r="I11" s="483" t="s">
        <v>23</v>
      </c>
      <c r="J11" s="484"/>
      <c r="K11" s="483" t="s">
        <v>24</v>
      </c>
      <c r="L11" s="484"/>
      <c r="M11" s="483" t="s">
        <v>25</v>
      </c>
      <c r="N11" s="484"/>
      <c r="O11" s="483" t="s">
        <v>26</v>
      </c>
      <c r="P11" s="484"/>
      <c r="Q11" s="483" t="s">
        <v>27</v>
      </c>
      <c r="R11" s="484"/>
      <c r="S11" s="483" t="s">
        <v>28</v>
      </c>
      <c r="T11" s="484"/>
      <c r="U11" s="483" t="s">
        <v>29</v>
      </c>
      <c r="V11" s="484"/>
      <c r="W11" s="483" t="s">
        <v>5</v>
      </c>
      <c r="X11" s="484"/>
      <c r="Y11" s="483" t="s">
        <v>6</v>
      </c>
      <c r="Z11" s="484"/>
      <c r="AA11" s="483" t="s">
        <v>30</v>
      </c>
      <c r="AB11" s="484"/>
      <c r="AC11" s="483" t="s">
        <v>7</v>
      </c>
      <c r="AD11" s="484"/>
      <c r="AE11" s="483" t="s">
        <v>8</v>
      </c>
      <c r="AF11" s="484"/>
      <c r="AG11" s="483" t="s">
        <v>9</v>
      </c>
      <c r="AH11" s="484"/>
      <c r="AI11" s="483" t="s">
        <v>10</v>
      </c>
      <c r="AJ11" s="484"/>
      <c r="AK11" s="483" t="s">
        <v>11</v>
      </c>
      <c r="AL11" s="484"/>
      <c r="AM11" s="483" t="s">
        <v>12</v>
      </c>
      <c r="AN11" s="484"/>
      <c r="AO11" s="480" t="s">
        <v>13</v>
      </c>
      <c r="AP11" s="482"/>
      <c r="AQ11" s="508" t="s">
        <v>31</v>
      </c>
      <c r="AR11" s="510" t="s">
        <v>32</v>
      </c>
      <c r="AS11" s="512" t="s">
        <v>33</v>
      </c>
      <c r="AT11" s="472"/>
      <c r="AU11" s="96"/>
      <c r="AV11" s="96"/>
      <c r="AW11" s="96"/>
      <c r="AX11" s="96"/>
      <c r="AY11" s="96"/>
      <c r="AZ11" s="96"/>
      <c r="BA11" s="97"/>
      <c r="BB11" s="97"/>
      <c r="BC11" s="97"/>
      <c r="BD11" s="97"/>
      <c r="BE11" s="97"/>
      <c r="BF11" s="97"/>
      <c r="BG11" s="97"/>
      <c r="BH11" s="97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</row>
    <row r="12" spans="1:98" ht="21" customHeight="1" x14ac:dyDescent="0.2">
      <c r="A12" s="473"/>
      <c r="B12" s="70" t="s">
        <v>34</v>
      </c>
      <c r="C12" s="71" t="s">
        <v>2</v>
      </c>
      <c r="D12" s="454" t="s">
        <v>3</v>
      </c>
      <c r="E12" s="70" t="s">
        <v>2</v>
      </c>
      <c r="F12" s="454" t="s">
        <v>3</v>
      </c>
      <c r="G12" s="70" t="s">
        <v>2</v>
      </c>
      <c r="H12" s="454" t="s">
        <v>3</v>
      </c>
      <c r="I12" s="70" t="s">
        <v>2</v>
      </c>
      <c r="J12" s="454" t="s">
        <v>3</v>
      </c>
      <c r="K12" s="70" t="s">
        <v>2</v>
      </c>
      <c r="L12" s="454" t="s">
        <v>3</v>
      </c>
      <c r="M12" s="70" t="s">
        <v>2</v>
      </c>
      <c r="N12" s="454" t="s">
        <v>3</v>
      </c>
      <c r="O12" s="70" t="s">
        <v>2</v>
      </c>
      <c r="P12" s="454" t="s">
        <v>3</v>
      </c>
      <c r="Q12" s="70" t="s">
        <v>2</v>
      </c>
      <c r="R12" s="454" t="s">
        <v>3</v>
      </c>
      <c r="S12" s="70" t="s">
        <v>2</v>
      </c>
      <c r="T12" s="454" t="s">
        <v>3</v>
      </c>
      <c r="U12" s="70" t="s">
        <v>2</v>
      </c>
      <c r="V12" s="454" t="s">
        <v>3</v>
      </c>
      <c r="W12" s="70" t="s">
        <v>2</v>
      </c>
      <c r="X12" s="454" t="s">
        <v>3</v>
      </c>
      <c r="Y12" s="70" t="s">
        <v>2</v>
      </c>
      <c r="Z12" s="454" t="s">
        <v>3</v>
      </c>
      <c r="AA12" s="70" t="s">
        <v>2</v>
      </c>
      <c r="AB12" s="454" t="s">
        <v>3</v>
      </c>
      <c r="AC12" s="70" t="s">
        <v>2</v>
      </c>
      <c r="AD12" s="454" t="s">
        <v>3</v>
      </c>
      <c r="AE12" s="70" t="s">
        <v>2</v>
      </c>
      <c r="AF12" s="454" t="s">
        <v>3</v>
      </c>
      <c r="AG12" s="70" t="s">
        <v>2</v>
      </c>
      <c r="AH12" s="454" t="s">
        <v>3</v>
      </c>
      <c r="AI12" s="70" t="s">
        <v>2</v>
      </c>
      <c r="AJ12" s="454" t="s">
        <v>3</v>
      </c>
      <c r="AK12" s="70" t="s">
        <v>2</v>
      </c>
      <c r="AL12" s="454" t="s">
        <v>3</v>
      </c>
      <c r="AM12" s="70" t="s">
        <v>2</v>
      </c>
      <c r="AN12" s="454" t="s">
        <v>3</v>
      </c>
      <c r="AO12" s="70" t="s">
        <v>2</v>
      </c>
      <c r="AP12" s="454" t="s">
        <v>3</v>
      </c>
      <c r="AQ12" s="509"/>
      <c r="AR12" s="511"/>
      <c r="AS12" s="513"/>
      <c r="AT12" s="473"/>
      <c r="AU12" s="96"/>
      <c r="AV12" s="96"/>
      <c r="AW12" s="96"/>
      <c r="AX12" s="96"/>
      <c r="AY12" s="96"/>
      <c r="AZ12" s="96"/>
      <c r="BA12" s="97"/>
      <c r="BB12" s="97"/>
      <c r="BC12" s="97"/>
      <c r="BD12" s="97"/>
      <c r="BE12" s="97"/>
      <c r="BF12" s="97"/>
      <c r="BG12" s="97"/>
      <c r="BH12" s="97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</row>
    <row r="13" spans="1:98" ht="14.45" customHeight="1" x14ac:dyDescent="0.2">
      <c r="A13" s="62" t="s">
        <v>35</v>
      </c>
      <c r="B13" s="63">
        <f t="shared" ref="B13:B27" si="0">SUM(C13+D13)</f>
        <v>0</v>
      </c>
      <c r="C13" s="64">
        <f t="shared" ref="C13:D19" si="1">SUM(E13+G13+I13+K13+M13+O13+Q13+S13+U13+W13+Y13+AA13+AC13+AE13+AG13+AI13+AK13+AM13+AO13)</f>
        <v>0</v>
      </c>
      <c r="D13" s="65">
        <f t="shared" si="1"/>
        <v>0</v>
      </c>
      <c r="E13" s="26"/>
      <c r="F13" s="98"/>
      <c r="G13" s="26"/>
      <c r="H13" s="99"/>
      <c r="I13" s="26"/>
      <c r="J13" s="99"/>
      <c r="K13" s="26"/>
      <c r="L13" s="99"/>
      <c r="M13" s="26"/>
      <c r="N13" s="99"/>
      <c r="O13" s="26"/>
      <c r="P13" s="99"/>
      <c r="Q13" s="26"/>
      <c r="R13" s="99"/>
      <c r="S13" s="26"/>
      <c r="T13" s="99"/>
      <c r="U13" s="26"/>
      <c r="V13" s="99"/>
      <c r="W13" s="26"/>
      <c r="X13" s="99"/>
      <c r="Y13" s="26"/>
      <c r="Z13" s="99"/>
      <c r="AA13" s="26"/>
      <c r="AB13" s="99"/>
      <c r="AC13" s="26"/>
      <c r="AD13" s="99"/>
      <c r="AE13" s="26"/>
      <c r="AF13" s="99"/>
      <c r="AG13" s="26"/>
      <c r="AH13" s="99"/>
      <c r="AI13" s="26"/>
      <c r="AJ13" s="99"/>
      <c r="AK13" s="26"/>
      <c r="AL13" s="99"/>
      <c r="AM13" s="26"/>
      <c r="AN13" s="99"/>
      <c r="AO13" s="100"/>
      <c r="AP13" s="99"/>
      <c r="AQ13" s="26"/>
      <c r="AR13" s="27"/>
      <c r="AS13" s="98"/>
      <c r="AT13" s="99"/>
      <c r="AU13" s="1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97"/>
      <c r="BH13" s="97"/>
      <c r="CA13" s="84" t="str">
        <f t="shared" ref="CA13:CA20" si="2">IF(B13&lt;&gt;(AQ13+ AR13 + AS13 + AT13),"* Total Ingresos debe ser igual que Tipo de Estrategia más Otros. ","")</f>
        <v/>
      </c>
      <c r="CG13" s="88" t="str">
        <f t="shared" ref="CG13:CG20" si="3">IF(B13&lt;&gt;(AQ13+ AR13 + AS13 + AT13),1,"")</f>
        <v/>
      </c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</row>
    <row r="14" spans="1:98" ht="14.45" customHeight="1" x14ac:dyDescent="0.2">
      <c r="A14" s="101" t="s">
        <v>36</v>
      </c>
      <c r="B14" s="102">
        <f t="shared" si="0"/>
        <v>0</v>
      </c>
      <c r="C14" s="103">
        <f t="shared" si="1"/>
        <v>0</v>
      </c>
      <c r="D14" s="104">
        <f t="shared" si="1"/>
        <v>0</v>
      </c>
      <c r="E14" s="6"/>
      <c r="F14" s="10"/>
      <c r="G14" s="6"/>
      <c r="H14" s="8"/>
      <c r="I14" s="6"/>
      <c r="J14" s="8"/>
      <c r="K14" s="6"/>
      <c r="L14" s="8"/>
      <c r="M14" s="6"/>
      <c r="N14" s="8"/>
      <c r="O14" s="6"/>
      <c r="P14" s="8"/>
      <c r="Q14" s="6"/>
      <c r="R14" s="8"/>
      <c r="S14" s="6"/>
      <c r="T14" s="8"/>
      <c r="U14" s="6"/>
      <c r="V14" s="8"/>
      <c r="W14" s="6"/>
      <c r="X14" s="8"/>
      <c r="Y14" s="6"/>
      <c r="Z14" s="8"/>
      <c r="AA14" s="6"/>
      <c r="AB14" s="8"/>
      <c r="AC14" s="6"/>
      <c r="AD14" s="8"/>
      <c r="AE14" s="6"/>
      <c r="AF14" s="8"/>
      <c r="AG14" s="6"/>
      <c r="AH14" s="8"/>
      <c r="AI14" s="6"/>
      <c r="AJ14" s="8"/>
      <c r="AK14" s="6"/>
      <c r="AL14" s="8"/>
      <c r="AM14" s="6"/>
      <c r="AN14" s="8"/>
      <c r="AO14" s="105"/>
      <c r="AP14" s="8"/>
      <c r="AQ14" s="6"/>
      <c r="AR14" s="9"/>
      <c r="AS14" s="10"/>
      <c r="AT14" s="8"/>
      <c r="AU14" s="1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97"/>
      <c r="BH14" s="97"/>
      <c r="CA14" s="84" t="str">
        <f t="shared" si="2"/>
        <v/>
      </c>
      <c r="CG14" s="88" t="str">
        <f t="shared" si="3"/>
        <v/>
      </c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</row>
    <row r="15" spans="1:98" ht="24.6" customHeight="1" x14ac:dyDescent="0.2">
      <c r="A15" s="106" t="s">
        <v>37</v>
      </c>
      <c r="B15" s="107">
        <f t="shared" si="0"/>
        <v>0</v>
      </c>
      <c r="C15" s="108">
        <f t="shared" si="1"/>
        <v>0</v>
      </c>
      <c r="D15" s="109">
        <f t="shared" si="1"/>
        <v>0</v>
      </c>
      <c r="E15" s="16"/>
      <c r="F15" s="15"/>
      <c r="G15" s="16"/>
      <c r="H15" s="110"/>
      <c r="I15" s="16"/>
      <c r="J15" s="110"/>
      <c r="K15" s="16"/>
      <c r="L15" s="110"/>
      <c r="M15" s="16"/>
      <c r="N15" s="110"/>
      <c r="O15" s="16"/>
      <c r="P15" s="110"/>
      <c r="Q15" s="11"/>
      <c r="R15" s="12"/>
      <c r="S15" s="11"/>
      <c r="T15" s="12"/>
      <c r="U15" s="11"/>
      <c r="V15" s="12"/>
      <c r="W15" s="11"/>
      <c r="X15" s="12"/>
      <c r="Y15" s="11"/>
      <c r="Z15" s="12"/>
      <c r="AA15" s="11"/>
      <c r="AB15" s="12"/>
      <c r="AC15" s="11"/>
      <c r="AD15" s="12"/>
      <c r="AE15" s="11"/>
      <c r="AF15" s="12"/>
      <c r="AG15" s="11"/>
      <c r="AH15" s="12"/>
      <c r="AI15" s="11"/>
      <c r="AJ15" s="12"/>
      <c r="AK15" s="11"/>
      <c r="AL15" s="12"/>
      <c r="AM15" s="11"/>
      <c r="AN15" s="12"/>
      <c r="AO15" s="111"/>
      <c r="AP15" s="12"/>
      <c r="AQ15" s="11"/>
      <c r="AR15" s="14"/>
      <c r="AS15" s="17"/>
      <c r="AT15" s="12"/>
      <c r="AU15" s="1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97"/>
      <c r="BH15" s="97"/>
      <c r="CA15" s="84" t="str">
        <f t="shared" si="2"/>
        <v/>
      </c>
      <c r="CG15" s="88" t="str">
        <f t="shared" si="3"/>
        <v/>
      </c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</row>
    <row r="16" spans="1:98" ht="14.45" customHeight="1" x14ac:dyDescent="0.2">
      <c r="A16" s="112" t="s">
        <v>38</v>
      </c>
      <c r="B16" s="113">
        <f t="shared" si="0"/>
        <v>0</v>
      </c>
      <c r="C16" s="114">
        <f t="shared" si="1"/>
        <v>0</v>
      </c>
      <c r="D16" s="115">
        <f t="shared" si="1"/>
        <v>0</v>
      </c>
      <c r="E16" s="11"/>
      <c r="F16" s="17"/>
      <c r="G16" s="11"/>
      <c r="H16" s="12"/>
      <c r="I16" s="11"/>
      <c r="J16" s="12"/>
      <c r="K16" s="11"/>
      <c r="L16" s="12"/>
      <c r="M16" s="11"/>
      <c r="N16" s="12"/>
      <c r="O16" s="11"/>
      <c r="P16" s="12"/>
      <c r="Q16" s="11"/>
      <c r="R16" s="12"/>
      <c r="S16" s="11"/>
      <c r="T16" s="12"/>
      <c r="U16" s="11"/>
      <c r="V16" s="12"/>
      <c r="W16" s="11"/>
      <c r="X16" s="12"/>
      <c r="Y16" s="11"/>
      <c r="Z16" s="12"/>
      <c r="AA16" s="11"/>
      <c r="AB16" s="12"/>
      <c r="AC16" s="11"/>
      <c r="AD16" s="12"/>
      <c r="AE16" s="11"/>
      <c r="AF16" s="12"/>
      <c r="AG16" s="11"/>
      <c r="AH16" s="12"/>
      <c r="AI16" s="11"/>
      <c r="AJ16" s="12"/>
      <c r="AK16" s="11"/>
      <c r="AL16" s="12"/>
      <c r="AM16" s="11"/>
      <c r="AN16" s="12"/>
      <c r="AO16" s="111"/>
      <c r="AP16" s="12"/>
      <c r="AQ16" s="11"/>
      <c r="AR16" s="14"/>
      <c r="AS16" s="17"/>
      <c r="AT16" s="12"/>
      <c r="AU16" s="1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97"/>
      <c r="BH16" s="97"/>
      <c r="CA16" s="84" t="str">
        <f t="shared" si="2"/>
        <v/>
      </c>
      <c r="CG16" s="88" t="str">
        <f t="shared" si="3"/>
        <v/>
      </c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</row>
    <row r="17" spans="1:98" ht="14.45" customHeight="1" x14ac:dyDescent="0.2">
      <c r="A17" s="112" t="s">
        <v>39</v>
      </c>
      <c r="B17" s="116">
        <f t="shared" si="0"/>
        <v>0</v>
      </c>
      <c r="C17" s="114">
        <f t="shared" si="1"/>
        <v>0</v>
      </c>
      <c r="D17" s="115">
        <f t="shared" si="1"/>
        <v>0</v>
      </c>
      <c r="E17" s="34"/>
      <c r="F17" s="58"/>
      <c r="G17" s="34"/>
      <c r="H17" s="35"/>
      <c r="I17" s="34"/>
      <c r="J17" s="35"/>
      <c r="K17" s="34"/>
      <c r="L17" s="35"/>
      <c r="M17" s="34"/>
      <c r="N17" s="35"/>
      <c r="O17" s="34"/>
      <c r="P17" s="35"/>
      <c r="Q17" s="34"/>
      <c r="R17" s="35"/>
      <c r="S17" s="34"/>
      <c r="T17" s="35"/>
      <c r="U17" s="34"/>
      <c r="V17" s="35"/>
      <c r="W17" s="34"/>
      <c r="X17" s="35"/>
      <c r="Y17" s="34"/>
      <c r="Z17" s="35"/>
      <c r="AA17" s="34"/>
      <c r="AB17" s="35"/>
      <c r="AC17" s="34"/>
      <c r="AD17" s="35"/>
      <c r="AE17" s="34"/>
      <c r="AF17" s="35"/>
      <c r="AG17" s="34"/>
      <c r="AH17" s="35"/>
      <c r="AI17" s="34"/>
      <c r="AJ17" s="35"/>
      <c r="AK17" s="34"/>
      <c r="AL17" s="35"/>
      <c r="AM17" s="34"/>
      <c r="AN17" s="35"/>
      <c r="AO17" s="117"/>
      <c r="AP17" s="35"/>
      <c r="AQ17" s="34"/>
      <c r="AR17" s="41"/>
      <c r="AS17" s="17"/>
      <c r="AT17" s="35"/>
      <c r="AU17" s="1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97"/>
      <c r="BH17" s="97"/>
      <c r="CA17" s="84" t="str">
        <f t="shared" si="2"/>
        <v/>
      </c>
      <c r="CG17" s="88" t="str">
        <f t="shared" si="3"/>
        <v/>
      </c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</row>
    <row r="18" spans="1:98" ht="14.45" customHeight="1" x14ac:dyDescent="0.2">
      <c r="A18" s="106" t="s">
        <v>40</v>
      </c>
      <c r="B18" s="118">
        <f t="shared" si="0"/>
        <v>0</v>
      </c>
      <c r="C18" s="114">
        <f t="shared" si="1"/>
        <v>0</v>
      </c>
      <c r="D18" s="109">
        <f t="shared" si="1"/>
        <v>0</v>
      </c>
      <c r="E18" s="13"/>
      <c r="F18" s="17"/>
      <c r="G18" s="11"/>
      <c r="H18" s="12"/>
      <c r="I18" s="11"/>
      <c r="J18" s="12"/>
      <c r="K18" s="11"/>
      <c r="L18" s="12"/>
      <c r="M18" s="11"/>
      <c r="N18" s="12"/>
      <c r="O18" s="11"/>
      <c r="P18" s="12"/>
      <c r="Q18" s="11"/>
      <c r="R18" s="12"/>
      <c r="S18" s="11"/>
      <c r="T18" s="12"/>
      <c r="U18" s="11"/>
      <c r="V18" s="12"/>
      <c r="W18" s="11"/>
      <c r="X18" s="12"/>
      <c r="Y18" s="11"/>
      <c r="Z18" s="12"/>
      <c r="AA18" s="11"/>
      <c r="AB18" s="12"/>
      <c r="AC18" s="11"/>
      <c r="AD18" s="12"/>
      <c r="AE18" s="11"/>
      <c r="AF18" s="12"/>
      <c r="AG18" s="11"/>
      <c r="AH18" s="12"/>
      <c r="AI18" s="11"/>
      <c r="AJ18" s="12"/>
      <c r="AK18" s="11"/>
      <c r="AL18" s="12"/>
      <c r="AM18" s="11"/>
      <c r="AN18" s="12"/>
      <c r="AO18" s="111"/>
      <c r="AP18" s="12"/>
      <c r="AQ18" s="11"/>
      <c r="AR18" s="41"/>
      <c r="AS18" s="119"/>
      <c r="AT18" s="120"/>
      <c r="AU18" s="1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97"/>
      <c r="BH18" s="97"/>
      <c r="CA18" s="84" t="str">
        <f t="shared" si="2"/>
        <v/>
      </c>
      <c r="CG18" s="88" t="str">
        <f t="shared" si="3"/>
        <v/>
      </c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</row>
    <row r="19" spans="1:98" ht="14.45" customHeight="1" x14ac:dyDescent="0.2">
      <c r="A19" s="106" t="s">
        <v>41</v>
      </c>
      <c r="B19" s="118">
        <f t="shared" si="0"/>
        <v>0</v>
      </c>
      <c r="C19" s="121">
        <f t="shared" si="1"/>
        <v>0</v>
      </c>
      <c r="D19" s="122">
        <f t="shared" si="1"/>
        <v>0</v>
      </c>
      <c r="E19" s="123"/>
      <c r="F19" s="12"/>
      <c r="G19" s="11"/>
      <c r="H19" s="12"/>
      <c r="I19" s="11"/>
      <c r="J19" s="12"/>
      <c r="K19" s="11"/>
      <c r="L19" s="12"/>
      <c r="M19" s="11"/>
      <c r="N19" s="12"/>
      <c r="O19" s="11"/>
      <c r="P19" s="12"/>
      <c r="Q19" s="11"/>
      <c r="R19" s="12"/>
      <c r="S19" s="11"/>
      <c r="T19" s="12"/>
      <c r="U19" s="11"/>
      <c r="V19" s="12"/>
      <c r="W19" s="11"/>
      <c r="X19" s="12"/>
      <c r="Y19" s="11"/>
      <c r="Z19" s="12"/>
      <c r="AA19" s="11"/>
      <c r="AB19" s="12"/>
      <c r="AC19" s="11"/>
      <c r="AD19" s="12"/>
      <c r="AE19" s="11"/>
      <c r="AF19" s="12"/>
      <c r="AG19" s="11"/>
      <c r="AH19" s="12"/>
      <c r="AI19" s="11"/>
      <c r="AJ19" s="12"/>
      <c r="AK19" s="11"/>
      <c r="AL19" s="12"/>
      <c r="AM19" s="11"/>
      <c r="AN19" s="12"/>
      <c r="AO19" s="111"/>
      <c r="AP19" s="12"/>
      <c r="AQ19" s="11"/>
      <c r="AR19" s="14"/>
      <c r="AS19" s="17"/>
      <c r="AT19" s="120"/>
      <c r="AU19" s="1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97"/>
      <c r="BH19" s="97"/>
      <c r="CA19" s="84" t="str">
        <f t="shared" si="2"/>
        <v/>
      </c>
      <c r="CG19" s="88" t="str">
        <f t="shared" si="3"/>
        <v/>
      </c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</row>
    <row r="20" spans="1:98" ht="14.45" customHeight="1" x14ac:dyDescent="0.2">
      <c r="A20" s="106" t="s">
        <v>42</v>
      </c>
      <c r="B20" s="124">
        <f t="shared" si="0"/>
        <v>0</v>
      </c>
      <c r="C20" s="125">
        <f>SUM(O20+Q20+S20+U20+W20+Y20+AA20+AC20+AE20+AG20+AI20+AK20+AM20+AO20)</f>
        <v>0</v>
      </c>
      <c r="D20" s="126">
        <f>SUM(P20+R20+T20+V20+X20+Z20+AB20+AD20+AF20+AH20+AJ20+AL20+AN20+AP20)</f>
        <v>0</v>
      </c>
      <c r="E20" s="18"/>
      <c r="F20" s="61"/>
      <c r="G20" s="127"/>
      <c r="H20" s="128"/>
      <c r="I20" s="127"/>
      <c r="J20" s="128"/>
      <c r="K20" s="127"/>
      <c r="L20" s="128"/>
      <c r="M20" s="127"/>
      <c r="N20" s="128"/>
      <c r="O20" s="38"/>
      <c r="P20" s="22"/>
      <c r="Q20" s="38"/>
      <c r="R20" s="22"/>
      <c r="S20" s="38"/>
      <c r="T20" s="22"/>
      <c r="U20" s="38"/>
      <c r="V20" s="22"/>
      <c r="W20" s="38"/>
      <c r="X20" s="22"/>
      <c r="Y20" s="38"/>
      <c r="Z20" s="22"/>
      <c r="AA20" s="38"/>
      <c r="AB20" s="22"/>
      <c r="AC20" s="38"/>
      <c r="AD20" s="22"/>
      <c r="AE20" s="38"/>
      <c r="AF20" s="22"/>
      <c r="AG20" s="38"/>
      <c r="AH20" s="22"/>
      <c r="AI20" s="38"/>
      <c r="AJ20" s="22"/>
      <c r="AK20" s="38"/>
      <c r="AL20" s="22"/>
      <c r="AM20" s="38"/>
      <c r="AN20" s="22"/>
      <c r="AO20" s="129"/>
      <c r="AP20" s="22"/>
      <c r="AQ20" s="38"/>
      <c r="AR20" s="54"/>
      <c r="AS20" s="23"/>
      <c r="AT20" s="130"/>
      <c r="AU20" s="1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97"/>
      <c r="BH20" s="97"/>
      <c r="CA20" s="84" t="str">
        <f t="shared" si="2"/>
        <v/>
      </c>
      <c r="CG20" s="88" t="str">
        <f t="shared" si="3"/>
        <v/>
      </c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</row>
    <row r="21" spans="1:98" ht="14.45" customHeight="1" x14ac:dyDescent="0.2">
      <c r="A21" s="62" t="s">
        <v>43</v>
      </c>
      <c r="B21" s="124">
        <f t="shared" si="0"/>
        <v>0</v>
      </c>
      <c r="C21" s="131">
        <f>SUM(C22+C23+C24+C25)</f>
        <v>0</v>
      </c>
      <c r="D21" s="65">
        <f>SUM(D22+D23+D24+D25)</f>
        <v>0</v>
      </c>
      <c r="E21" s="63">
        <f>SUM(E22:E25)</f>
        <v>0</v>
      </c>
      <c r="F21" s="65">
        <f t="shared" ref="F21:AT21" si="4">SUM(F22:F25)</f>
        <v>0</v>
      </c>
      <c r="G21" s="63">
        <f t="shared" si="4"/>
        <v>0</v>
      </c>
      <c r="H21" s="69">
        <f t="shared" si="4"/>
        <v>0</v>
      </c>
      <c r="I21" s="63">
        <f t="shared" si="4"/>
        <v>0</v>
      </c>
      <c r="J21" s="69">
        <f t="shared" si="4"/>
        <v>0</v>
      </c>
      <c r="K21" s="63">
        <f t="shared" si="4"/>
        <v>0</v>
      </c>
      <c r="L21" s="69">
        <f t="shared" si="4"/>
        <v>0</v>
      </c>
      <c r="M21" s="63">
        <f t="shared" si="4"/>
        <v>0</v>
      </c>
      <c r="N21" s="69">
        <f t="shared" si="4"/>
        <v>0</v>
      </c>
      <c r="O21" s="63">
        <f t="shared" si="4"/>
        <v>0</v>
      </c>
      <c r="P21" s="69">
        <f t="shared" si="4"/>
        <v>0</v>
      </c>
      <c r="Q21" s="63">
        <f t="shared" si="4"/>
        <v>0</v>
      </c>
      <c r="R21" s="69">
        <f t="shared" si="4"/>
        <v>0</v>
      </c>
      <c r="S21" s="63">
        <f t="shared" si="4"/>
        <v>0</v>
      </c>
      <c r="T21" s="69">
        <f t="shared" si="4"/>
        <v>0</v>
      </c>
      <c r="U21" s="63">
        <f t="shared" si="4"/>
        <v>0</v>
      </c>
      <c r="V21" s="69">
        <f t="shared" si="4"/>
        <v>0</v>
      </c>
      <c r="W21" s="63">
        <f t="shared" si="4"/>
        <v>0</v>
      </c>
      <c r="X21" s="69">
        <f t="shared" si="4"/>
        <v>0</v>
      </c>
      <c r="Y21" s="63">
        <f t="shared" si="4"/>
        <v>0</v>
      </c>
      <c r="Z21" s="69">
        <f t="shared" si="4"/>
        <v>0</v>
      </c>
      <c r="AA21" s="63">
        <f>SUM(AA22:AA25)</f>
        <v>0</v>
      </c>
      <c r="AB21" s="69">
        <f t="shared" si="4"/>
        <v>0</v>
      </c>
      <c r="AC21" s="63">
        <f t="shared" si="4"/>
        <v>0</v>
      </c>
      <c r="AD21" s="69">
        <f t="shared" si="4"/>
        <v>0</v>
      </c>
      <c r="AE21" s="63">
        <f t="shared" si="4"/>
        <v>0</v>
      </c>
      <c r="AF21" s="69">
        <f t="shared" si="4"/>
        <v>0</v>
      </c>
      <c r="AG21" s="63">
        <f t="shared" si="4"/>
        <v>0</v>
      </c>
      <c r="AH21" s="69">
        <f t="shared" si="4"/>
        <v>0</v>
      </c>
      <c r="AI21" s="63">
        <f t="shared" si="4"/>
        <v>0</v>
      </c>
      <c r="AJ21" s="69">
        <f t="shared" si="4"/>
        <v>0</v>
      </c>
      <c r="AK21" s="63">
        <f t="shared" si="4"/>
        <v>0</v>
      </c>
      <c r="AL21" s="69">
        <f t="shared" si="4"/>
        <v>0</v>
      </c>
      <c r="AM21" s="63">
        <f t="shared" si="4"/>
        <v>0</v>
      </c>
      <c r="AN21" s="69">
        <f t="shared" si="4"/>
        <v>0</v>
      </c>
      <c r="AO21" s="68">
        <f t="shared" si="4"/>
        <v>0</v>
      </c>
      <c r="AP21" s="69">
        <f t="shared" si="4"/>
        <v>0</v>
      </c>
      <c r="AQ21" s="63">
        <f t="shared" si="4"/>
        <v>0</v>
      </c>
      <c r="AR21" s="64">
        <f t="shared" si="4"/>
        <v>0</v>
      </c>
      <c r="AS21" s="65">
        <f t="shared" si="4"/>
        <v>0</v>
      </c>
      <c r="AT21" s="69">
        <f t="shared" si="4"/>
        <v>0</v>
      </c>
      <c r="AU21" s="96"/>
      <c r="AV21" s="96"/>
      <c r="AW21" s="96"/>
      <c r="AX21" s="96"/>
      <c r="AY21" s="96"/>
      <c r="AZ21" s="96"/>
      <c r="BA21" s="97"/>
      <c r="BB21" s="97"/>
      <c r="BC21" s="97"/>
      <c r="BD21" s="97"/>
      <c r="BE21" s="97"/>
      <c r="BF21" s="97"/>
      <c r="BG21" s="97"/>
      <c r="BH21" s="97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</row>
    <row r="22" spans="1:98" ht="14.45" customHeight="1" x14ac:dyDescent="0.2">
      <c r="A22" s="132" t="s">
        <v>44</v>
      </c>
      <c r="B22" s="118">
        <f t="shared" si="0"/>
        <v>0</v>
      </c>
      <c r="C22" s="114">
        <f t="shared" ref="C22:D27" si="5">SUM(E22+G22+I22+K22+M22+O22+Q22+S22+U22+W22+Y22+AA22+AC22+AE22+AG22+AI22+AK22+AM22+AO22)</f>
        <v>0</v>
      </c>
      <c r="D22" s="133">
        <f t="shared" si="5"/>
        <v>0</v>
      </c>
      <c r="E22" s="34"/>
      <c r="F22" s="58"/>
      <c r="G22" s="34"/>
      <c r="H22" s="35"/>
      <c r="I22" s="34"/>
      <c r="J22" s="35"/>
      <c r="K22" s="34"/>
      <c r="L22" s="35"/>
      <c r="M22" s="34"/>
      <c r="N22" s="35"/>
      <c r="O22" s="34"/>
      <c r="P22" s="35"/>
      <c r="Q22" s="34"/>
      <c r="R22" s="35"/>
      <c r="S22" s="34"/>
      <c r="T22" s="35"/>
      <c r="U22" s="34"/>
      <c r="V22" s="35"/>
      <c r="W22" s="34"/>
      <c r="X22" s="35"/>
      <c r="Y22" s="34"/>
      <c r="Z22" s="35"/>
      <c r="AA22" s="34"/>
      <c r="AB22" s="35"/>
      <c r="AC22" s="34"/>
      <c r="AD22" s="35"/>
      <c r="AE22" s="34"/>
      <c r="AF22" s="35"/>
      <c r="AG22" s="34"/>
      <c r="AH22" s="35"/>
      <c r="AI22" s="34"/>
      <c r="AJ22" s="35"/>
      <c r="AK22" s="34"/>
      <c r="AL22" s="35"/>
      <c r="AM22" s="34"/>
      <c r="AN22" s="35"/>
      <c r="AO22" s="117"/>
      <c r="AP22" s="35"/>
      <c r="AQ22" s="34"/>
      <c r="AR22" s="41"/>
      <c r="AS22" s="58"/>
      <c r="AT22" s="134"/>
      <c r="AU22" s="1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97"/>
      <c r="BH22" s="97"/>
      <c r="CA22" s="84" t="str">
        <f t="shared" ref="CA22:CA27" si="6">IF(B22&lt;&gt;(AQ22+ AR22 + AS22 + AT22),"* Total Egresos debe ser igual que Tipo de Estrategia más Otros. ","")</f>
        <v/>
      </c>
      <c r="CG22" s="88" t="str">
        <f t="shared" ref="CG22:CG27" si="7">IF(B22&lt;&gt;(AQ22+ AR22 + AS22 + AT22),1,"")</f>
        <v/>
      </c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</row>
    <row r="23" spans="1:98" ht="14.45" customHeight="1" x14ac:dyDescent="0.2">
      <c r="A23" s="106" t="s">
        <v>45</v>
      </c>
      <c r="B23" s="113">
        <f t="shared" si="0"/>
        <v>0</v>
      </c>
      <c r="C23" s="121">
        <f t="shared" si="5"/>
        <v>0</v>
      </c>
      <c r="D23" s="109">
        <f t="shared" si="5"/>
        <v>0</v>
      </c>
      <c r="E23" s="11"/>
      <c r="F23" s="17"/>
      <c r="G23" s="11"/>
      <c r="H23" s="12"/>
      <c r="I23" s="11"/>
      <c r="J23" s="12"/>
      <c r="K23" s="11"/>
      <c r="L23" s="12"/>
      <c r="M23" s="11"/>
      <c r="N23" s="12"/>
      <c r="O23" s="11"/>
      <c r="P23" s="12"/>
      <c r="Q23" s="11"/>
      <c r="R23" s="12"/>
      <c r="S23" s="11"/>
      <c r="T23" s="12"/>
      <c r="U23" s="11"/>
      <c r="V23" s="12"/>
      <c r="W23" s="11"/>
      <c r="X23" s="12"/>
      <c r="Y23" s="11"/>
      <c r="Z23" s="12"/>
      <c r="AA23" s="11"/>
      <c r="AB23" s="12"/>
      <c r="AC23" s="11"/>
      <c r="AD23" s="12"/>
      <c r="AE23" s="11"/>
      <c r="AF23" s="12"/>
      <c r="AG23" s="11"/>
      <c r="AH23" s="12"/>
      <c r="AI23" s="11"/>
      <c r="AJ23" s="12"/>
      <c r="AK23" s="11"/>
      <c r="AL23" s="12"/>
      <c r="AM23" s="11"/>
      <c r="AN23" s="12"/>
      <c r="AO23" s="111"/>
      <c r="AP23" s="12"/>
      <c r="AQ23" s="11"/>
      <c r="AR23" s="14"/>
      <c r="AS23" s="17"/>
      <c r="AT23" s="135"/>
      <c r="AU23" s="1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97"/>
      <c r="BH23" s="97"/>
      <c r="CA23" s="84" t="str">
        <f t="shared" si="6"/>
        <v/>
      </c>
      <c r="CG23" s="88" t="str">
        <f t="shared" si="7"/>
        <v/>
      </c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</row>
    <row r="24" spans="1:98" ht="14.45" customHeight="1" x14ac:dyDescent="0.2">
      <c r="A24" s="136" t="s">
        <v>46</v>
      </c>
      <c r="B24" s="116">
        <f t="shared" si="0"/>
        <v>0</v>
      </c>
      <c r="C24" s="137">
        <f t="shared" si="5"/>
        <v>0</v>
      </c>
      <c r="D24" s="122">
        <f t="shared" si="5"/>
        <v>0</v>
      </c>
      <c r="E24" s="123"/>
      <c r="F24" s="119"/>
      <c r="G24" s="123"/>
      <c r="H24" s="138"/>
      <c r="I24" s="123"/>
      <c r="J24" s="138"/>
      <c r="K24" s="123"/>
      <c r="L24" s="138"/>
      <c r="M24" s="123"/>
      <c r="N24" s="138"/>
      <c r="O24" s="123"/>
      <c r="P24" s="138"/>
      <c r="Q24" s="123"/>
      <c r="R24" s="138"/>
      <c r="S24" s="123"/>
      <c r="T24" s="138"/>
      <c r="U24" s="123"/>
      <c r="V24" s="138"/>
      <c r="W24" s="123"/>
      <c r="X24" s="138"/>
      <c r="Y24" s="123"/>
      <c r="Z24" s="138"/>
      <c r="AA24" s="123"/>
      <c r="AB24" s="138"/>
      <c r="AC24" s="123"/>
      <c r="AD24" s="138"/>
      <c r="AE24" s="123"/>
      <c r="AF24" s="138"/>
      <c r="AG24" s="123"/>
      <c r="AH24" s="138"/>
      <c r="AI24" s="123"/>
      <c r="AJ24" s="138"/>
      <c r="AK24" s="123"/>
      <c r="AL24" s="138"/>
      <c r="AM24" s="123"/>
      <c r="AN24" s="138"/>
      <c r="AO24" s="139"/>
      <c r="AP24" s="138"/>
      <c r="AQ24" s="123"/>
      <c r="AR24" s="140"/>
      <c r="AS24" s="119"/>
      <c r="AT24" s="141"/>
      <c r="AU24" s="1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97"/>
      <c r="BH24" s="97"/>
      <c r="CA24" s="84" t="str">
        <f t="shared" si="6"/>
        <v/>
      </c>
      <c r="CG24" s="88" t="str">
        <f t="shared" si="7"/>
        <v/>
      </c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</row>
    <row r="25" spans="1:98" ht="14.45" customHeight="1" x14ac:dyDescent="0.2">
      <c r="A25" s="142" t="s">
        <v>47</v>
      </c>
      <c r="B25" s="113">
        <f t="shared" si="0"/>
        <v>0</v>
      </c>
      <c r="C25" s="121">
        <f t="shared" si="5"/>
        <v>0</v>
      </c>
      <c r="D25" s="109">
        <f t="shared" si="5"/>
        <v>0</v>
      </c>
      <c r="E25" s="11"/>
      <c r="F25" s="17"/>
      <c r="G25" s="11"/>
      <c r="H25" s="12"/>
      <c r="I25" s="11"/>
      <c r="J25" s="12"/>
      <c r="K25" s="11"/>
      <c r="L25" s="12"/>
      <c r="M25" s="11"/>
      <c r="N25" s="12"/>
      <c r="O25" s="11"/>
      <c r="P25" s="12"/>
      <c r="Q25" s="11"/>
      <c r="R25" s="12"/>
      <c r="S25" s="11"/>
      <c r="T25" s="12"/>
      <c r="U25" s="11"/>
      <c r="V25" s="12"/>
      <c r="W25" s="11"/>
      <c r="X25" s="12"/>
      <c r="Y25" s="11"/>
      <c r="Z25" s="12"/>
      <c r="AA25" s="11"/>
      <c r="AB25" s="12"/>
      <c r="AC25" s="11"/>
      <c r="AD25" s="12"/>
      <c r="AE25" s="11"/>
      <c r="AF25" s="12"/>
      <c r="AG25" s="11"/>
      <c r="AH25" s="12"/>
      <c r="AI25" s="11"/>
      <c r="AJ25" s="12"/>
      <c r="AK25" s="11"/>
      <c r="AL25" s="12"/>
      <c r="AM25" s="11"/>
      <c r="AN25" s="12"/>
      <c r="AO25" s="111"/>
      <c r="AP25" s="12"/>
      <c r="AQ25" s="11"/>
      <c r="AR25" s="14"/>
      <c r="AS25" s="17"/>
      <c r="AT25" s="135"/>
      <c r="AU25" s="1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97"/>
      <c r="BH25" s="97"/>
      <c r="CA25" s="84" t="str">
        <f t="shared" si="6"/>
        <v/>
      </c>
      <c r="CG25" s="88" t="str">
        <f t="shared" si="7"/>
        <v/>
      </c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</row>
    <row r="26" spans="1:98" ht="14.45" customHeight="1" x14ac:dyDescent="0.2">
      <c r="A26" s="143" t="s">
        <v>48</v>
      </c>
      <c r="B26" s="113">
        <f t="shared" si="0"/>
        <v>0</v>
      </c>
      <c r="C26" s="121">
        <f t="shared" si="5"/>
        <v>0</v>
      </c>
      <c r="D26" s="109">
        <f t="shared" si="5"/>
        <v>0</v>
      </c>
      <c r="E26" s="11"/>
      <c r="F26" s="17"/>
      <c r="G26" s="11"/>
      <c r="H26" s="12"/>
      <c r="I26" s="11"/>
      <c r="J26" s="12"/>
      <c r="K26" s="11"/>
      <c r="L26" s="12"/>
      <c r="M26" s="11"/>
      <c r="N26" s="12"/>
      <c r="O26" s="11"/>
      <c r="P26" s="12"/>
      <c r="Q26" s="11"/>
      <c r="R26" s="12"/>
      <c r="S26" s="11"/>
      <c r="T26" s="12"/>
      <c r="U26" s="11"/>
      <c r="V26" s="12"/>
      <c r="W26" s="11"/>
      <c r="X26" s="12"/>
      <c r="Y26" s="11"/>
      <c r="Z26" s="12"/>
      <c r="AA26" s="11"/>
      <c r="AB26" s="12"/>
      <c r="AC26" s="11"/>
      <c r="AD26" s="12"/>
      <c r="AE26" s="11"/>
      <c r="AF26" s="12"/>
      <c r="AG26" s="11"/>
      <c r="AH26" s="12"/>
      <c r="AI26" s="11"/>
      <c r="AJ26" s="12"/>
      <c r="AK26" s="11"/>
      <c r="AL26" s="12"/>
      <c r="AM26" s="11"/>
      <c r="AN26" s="12"/>
      <c r="AO26" s="111"/>
      <c r="AP26" s="12"/>
      <c r="AQ26" s="11"/>
      <c r="AR26" s="14"/>
      <c r="AS26" s="17"/>
      <c r="AT26" s="135"/>
      <c r="AU26" s="1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97"/>
      <c r="BH26" s="97"/>
      <c r="CA26" s="84" t="str">
        <f t="shared" si="6"/>
        <v/>
      </c>
      <c r="CG26" s="88" t="str">
        <f t="shared" si="7"/>
        <v/>
      </c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</row>
    <row r="27" spans="1:98" ht="14.45" customHeight="1" x14ac:dyDescent="0.2">
      <c r="A27" s="144" t="s">
        <v>49</v>
      </c>
      <c r="B27" s="124">
        <f t="shared" si="0"/>
        <v>0</v>
      </c>
      <c r="C27" s="131">
        <f t="shared" si="5"/>
        <v>0</v>
      </c>
      <c r="D27" s="145">
        <f t="shared" si="5"/>
        <v>0</v>
      </c>
      <c r="E27" s="38"/>
      <c r="F27" s="39"/>
      <c r="G27" s="38"/>
      <c r="H27" s="22"/>
      <c r="I27" s="38"/>
      <c r="J27" s="22"/>
      <c r="K27" s="38"/>
      <c r="L27" s="22"/>
      <c r="M27" s="38"/>
      <c r="N27" s="22"/>
      <c r="O27" s="38"/>
      <c r="P27" s="22"/>
      <c r="Q27" s="38"/>
      <c r="R27" s="22"/>
      <c r="S27" s="38"/>
      <c r="T27" s="22"/>
      <c r="U27" s="38"/>
      <c r="V27" s="22"/>
      <c r="W27" s="38"/>
      <c r="X27" s="22"/>
      <c r="Y27" s="38"/>
      <c r="Z27" s="22"/>
      <c r="AA27" s="38"/>
      <c r="AB27" s="22"/>
      <c r="AC27" s="38"/>
      <c r="AD27" s="22"/>
      <c r="AE27" s="38"/>
      <c r="AF27" s="22"/>
      <c r="AG27" s="38"/>
      <c r="AH27" s="22"/>
      <c r="AI27" s="38"/>
      <c r="AJ27" s="22"/>
      <c r="AK27" s="38"/>
      <c r="AL27" s="22"/>
      <c r="AM27" s="38"/>
      <c r="AN27" s="22"/>
      <c r="AO27" s="129"/>
      <c r="AP27" s="22"/>
      <c r="AQ27" s="38"/>
      <c r="AR27" s="54"/>
      <c r="AS27" s="39"/>
      <c r="AT27" s="22"/>
      <c r="AU27" s="1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97"/>
      <c r="BH27" s="97"/>
      <c r="CA27" s="84" t="str">
        <f t="shared" si="6"/>
        <v/>
      </c>
      <c r="CG27" s="88" t="str">
        <f t="shared" si="7"/>
        <v/>
      </c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</row>
    <row r="28" spans="1:98" ht="31.9" customHeight="1" x14ac:dyDescent="0.2">
      <c r="A28" s="146" t="s">
        <v>50</v>
      </c>
      <c r="B28" s="147"/>
      <c r="C28" s="148"/>
      <c r="D28" s="147"/>
      <c r="E28" s="147"/>
      <c r="F28" s="148"/>
      <c r="G28" s="148"/>
      <c r="H28" s="148"/>
      <c r="I28" s="148"/>
      <c r="J28" s="96"/>
      <c r="K28" s="96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</row>
    <row r="29" spans="1:98" ht="28.9" customHeight="1" x14ac:dyDescent="0.2">
      <c r="A29" s="458" t="s">
        <v>51</v>
      </c>
      <c r="B29" s="483" t="s">
        <v>52</v>
      </c>
      <c r="C29" s="484"/>
      <c r="D29" s="450" t="s">
        <v>1</v>
      </c>
      <c r="E29" s="151" t="s">
        <v>31</v>
      </c>
      <c r="F29" s="152" t="s">
        <v>53</v>
      </c>
      <c r="G29" s="152" t="s">
        <v>33</v>
      </c>
      <c r="H29" s="48" t="s">
        <v>20</v>
      </c>
      <c r="I29" s="451" t="s">
        <v>54</v>
      </c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</row>
    <row r="30" spans="1:98" ht="15.6" customHeight="1" x14ac:dyDescent="0.2">
      <c r="A30" s="505" t="s">
        <v>55</v>
      </c>
      <c r="B30" s="506"/>
      <c r="C30" s="507"/>
      <c r="D30" s="153">
        <f t="shared" ref="D30:D50" si="8">SUM(E30:H30)</f>
        <v>0</v>
      </c>
      <c r="E30" s="154"/>
      <c r="F30" s="155"/>
      <c r="G30" s="155"/>
      <c r="H30" s="156"/>
      <c r="I30" s="157"/>
      <c r="J30" s="1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</row>
    <row r="31" spans="1:98" ht="15.6" customHeight="1" x14ac:dyDescent="0.2">
      <c r="A31" s="487" t="s">
        <v>56</v>
      </c>
      <c r="B31" s="485" t="s">
        <v>57</v>
      </c>
      <c r="C31" s="486"/>
      <c r="D31" s="158">
        <f t="shared" si="8"/>
        <v>0</v>
      </c>
      <c r="E31" s="159"/>
      <c r="F31" s="160"/>
      <c r="G31" s="160"/>
      <c r="H31" s="161"/>
      <c r="I31" s="162"/>
      <c r="J31" s="24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CA31" s="84" t="str">
        <f>IF(D30&lt;&gt;B13,"* EL NÚMERO DE INGRESOS NO DEBE SER DISTINTO AL TOTAL DE INGRESOS DE LA SECCION A.1. ","")</f>
        <v/>
      </c>
      <c r="CG31" s="88" t="str">
        <f>IF(D30&lt;&gt;B13,1,"")</f>
        <v/>
      </c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</row>
    <row r="32" spans="1:98" ht="15.6" customHeight="1" x14ac:dyDescent="0.2">
      <c r="A32" s="488"/>
      <c r="B32" s="489" t="s">
        <v>58</v>
      </c>
      <c r="C32" s="490"/>
      <c r="D32" s="163">
        <f t="shared" si="8"/>
        <v>0</v>
      </c>
      <c r="E32" s="159"/>
      <c r="F32" s="160"/>
      <c r="G32" s="160"/>
      <c r="H32" s="161"/>
      <c r="I32" s="162"/>
      <c r="J32" s="24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</row>
    <row r="33" spans="1:98" ht="15.6" customHeight="1" x14ac:dyDescent="0.2">
      <c r="A33" s="488"/>
      <c r="B33" s="499" t="s">
        <v>59</v>
      </c>
      <c r="C33" s="500"/>
      <c r="D33" s="163">
        <f t="shared" si="8"/>
        <v>0</v>
      </c>
      <c r="E33" s="159"/>
      <c r="F33" s="160"/>
      <c r="G33" s="160"/>
      <c r="H33" s="161"/>
      <c r="I33" s="162"/>
      <c r="J33" s="24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</row>
    <row r="34" spans="1:98" ht="15.6" customHeight="1" x14ac:dyDescent="0.2">
      <c r="A34" s="488"/>
      <c r="B34" s="489" t="s">
        <v>60</v>
      </c>
      <c r="C34" s="490"/>
      <c r="D34" s="163">
        <f t="shared" si="8"/>
        <v>0</v>
      </c>
      <c r="E34" s="159"/>
      <c r="F34" s="160"/>
      <c r="G34" s="160"/>
      <c r="H34" s="161"/>
      <c r="I34" s="162"/>
      <c r="J34" s="24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</row>
    <row r="35" spans="1:98" ht="15.6" customHeight="1" x14ac:dyDescent="0.2">
      <c r="A35" s="488"/>
      <c r="B35" s="489" t="s">
        <v>61</v>
      </c>
      <c r="C35" s="490"/>
      <c r="D35" s="163">
        <f t="shared" si="8"/>
        <v>0</v>
      </c>
      <c r="E35" s="159"/>
      <c r="F35" s="160"/>
      <c r="G35" s="160"/>
      <c r="H35" s="161"/>
      <c r="I35" s="162"/>
      <c r="J35" s="24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</row>
    <row r="36" spans="1:98" ht="15.6" customHeight="1" x14ac:dyDescent="0.2">
      <c r="A36" s="488"/>
      <c r="B36" s="489" t="s">
        <v>62</v>
      </c>
      <c r="C36" s="490"/>
      <c r="D36" s="163">
        <f t="shared" si="8"/>
        <v>0</v>
      </c>
      <c r="E36" s="159"/>
      <c r="F36" s="160"/>
      <c r="G36" s="160"/>
      <c r="H36" s="161"/>
      <c r="I36" s="162"/>
      <c r="J36" s="2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</row>
    <row r="37" spans="1:98" ht="15.6" customHeight="1" x14ac:dyDescent="0.2">
      <c r="A37" s="488"/>
      <c r="B37" s="489" t="s">
        <v>63</v>
      </c>
      <c r="C37" s="490"/>
      <c r="D37" s="163">
        <f t="shared" si="8"/>
        <v>0</v>
      </c>
      <c r="E37" s="159"/>
      <c r="F37" s="160"/>
      <c r="G37" s="160"/>
      <c r="H37" s="161"/>
      <c r="I37" s="162"/>
      <c r="J37" s="2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</row>
    <row r="38" spans="1:98" ht="15.6" customHeight="1" x14ac:dyDescent="0.2">
      <c r="A38" s="488"/>
      <c r="B38" s="489" t="s">
        <v>64</v>
      </c>
      <c r="C38" s="490"/>
      <c r="D38" s="163">
        <f t="shared" si="8"/>
        <v>0</v>
      </c>
      <c r="E38" s="159"/>
      <c r="F38" s="160"/>
      <c r="G38" s="160"/>
      <c r="H38" s="161"/>
      <c r="I38" s="162"/>
      <c r="J38" s="2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</row>
    <row r="39" spans="1:98" ht="26.45" customHeight="1" x14ac:dyDescent="0.2">
      <c r="A39" s="488"/>
      <c r="B39" s="489" t="s">
        <v>65</v>
      </c>
      <c r="C39" s="490"/>
      <c r="D39" s="163">
        <f t="shared" si="8"/>
        <v>0</v>
      </c>
      <c r="E39" s="159"/>
      <c r="F39" s="160"/>
      <c r="G39" s="160"/>
      <c r="H39" s="161"/>
      <c r="I39" s="162"/>
      <c r="J39" s="2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</row>
    <row r="40" spans="1:98" ht="26.45" customHeight="1" x14ac:dyDescent="0.2">
      <c r="A40" s="488"/>
      <c r="B40" s="489" t="s">
        <v>66</v>
      </c>
      <c r="C40" s="490"/>
      <c r="D40" s="163">
        <f t="shared" si="8"/>
        <v>0</v>
      </c>
      <c r="E40" s="159"/>
      <c r="F40" s="160"/>
      <c r="G40" s="160"/>
      <c r="H40" s="161"/>
      <c r="I40" s="162"/>
      <c r="J40" s="2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</row>
    <row r="41" spans="1:98" ht="26.45" customHeight="1" x14ac:dyDescent="0.2">
      <c r="A41" s="488"/>
      <c r="B41" s="489" t="s">
        <v>67</v>
      </c>
      <c r="C41" s="490"/>
      <c r="D41" s="163">
        <f t="shared" si="8"/>
        <v>0</v>
      </c>
      <c r="E41" s="159"/>
      <c r="F41" s="160"/>
      <c r="G41" s="160"/>
      <c r="H41" s="161"/>
      <c r="I41" s="162"/>
      <c r="J41" s="2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</row>
    <row r="42" spans="1:98" ht="15.6" customHeight="1" x14ac:dyDescent="0.2">
      <c r="A42" s="488"/>
      <c r="B42" s="489" t="s">
        <v>68</v>
      </c>
      <c r="C42" s="490"/>
      <c r="D42" s="163">
        <f t="shared" si="8"/>
        <v>0</v>
      </c>
      <c r="E42" s="159"/>
      <c r="F42" s="160"/>
      <c r="G42" s="160"/>
      <c r="H42" s="161"/>
      <c r="I42" s="162"/>
      <c r="J42" s="2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</row>
    <row r="43" spans="1:98" ht="15.6" customHeight="1" x14ac:dyDescent="0.2">
      <c r="A43" s="493"/>
      <c r="B43" s="501" t="s">
        <v>4</v>
      </c>
      <c r="C43" s="502"/>
      <c r="D43" s="163">
        <f t="shared" si="8"/>
        <v>0</v>
      </c>
      <c r="E43" s="164"/>
      <c r="F43" s="165"/>
      <c r="G43" s="165"/>
      <c r="H43" s="166"/>
      <c r="I43" s="167"/>
      <c r="J43" s="2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</row>
    <row r="44" spans="1:98" ht="15.6" customHeight="1" x14ac:dyDescent="0.2">
      <c r="A44" s="487" t="s">
        <v>69</v>
      </c>
      <c r="B44" s="485" t="s">
        <v>70</v>
      </c>
      <c r="C44" s="486"/>
      <c r="D44" s="158">
        <f t="shared" si="8"/>
        <v>0</v>
      </c>
      <c r="E44" s="168"/>
      <c r="F44" s="169"/>
      <c r="G44" s="169"/>
      <c r="H44" s="170"/>
      <c r="I44" s="171"/>
      <c r="J44" s="2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</row>
    <row r="45" spans="1:98" ht="15.6" customHeight="1" x14ac:dyDescent="0.2">
      <c r="A45" s="488"/>
      <c r="B45" s="489" t="s">
        <v>71</v>
      </c>
      <c r="C45" s="490"/>
      <c r="D45" s="163">
        <f t="shared" si="8"/>
        <v>0</v>
      </c>
      <c r="E45" s="159"/>
      <c r="F45" s="160"/>
      <c r="G45" s="160"/>
      <c r="H45" s="161"/>
      <c r="I45" s="162"/>
      <c r="J45" s="2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</row>
    <row r="46" spans="1:98" ht="15.6" customHeight="1" x14ac:dyDescent="0.2">
      <c r="A46" s="488"/>
      <c r="B46" s="491" t="s">
        <v>4</v>
      </c>
      <c r="C46" s="492"/>
      <c r="D46" s="172">
        <f t="shared" si="8"/>
        <v>0</v>
      </c>
      <c r="E46" s="159"/>
      <c r="F46" s="160"/>
      <c r="G46" s="160"/>
      <c r="H46" s="161"/>
      <c r="I46" s="162"/>
      <c r="J46" s="2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</row>
    <row r="47" spans="1:98" ht="15.6" customHeight="1" x14ac:dyDescent="0.2">
      <c r="A47" s="487" t="s">
        <v>72</v>
      </c>
      <c r="B47" s="485" t="s">
        <v>70</v>
      </c>
      <c r="C47" s="486"/>
      <c r="D47" s="158">
        <f t="shared" si="8"/>
        <v>0</v>
      </c>
      <c r="E47" s="168"/>
      <c r="F47" s="169"/>
      <c r="G47" s="169"/>
      <c r="H47" s="170"/>
      <c r="I47" s="171"/>
      <c r="J47" s="2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</row>
    <row r="48" spans="1:98" ht="15.6" customHeight="1" x14ac:dyDescent="0.2">
      <c r="A48" s="488"/>
      <c r="B48" s="489" t="s">
        <v>71</v>
      </c>
      <c r="C48" s="490"/>
      <c r="D48" s="163">
        <f t="shared" si="8"/>
        <v>0</v>
      </c>
      <c r="E48" s="159"/>
      <c r="F48" s="160"/>
      <c r="G48" s="160"/>
      <c r="H48" s="161"/>
      <c r="I48" s="162"/>
      <c r="J48" s="2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</row>
    <row r="49" spans="1:98" ht="15.6" customHeight="1" x14ac:dyDescent="0.2">
      <c r="A49" s="493"/>
      <c r="B49" s="501" t="s">
        <v>4</v>
      </c>
      <c r="C49" s="502"/>
      <c r="D49" s="172">
        <f t="shared" si="8"/>
        <v>0</v>
      </c>
      <c r="E49" s="173"/>
      <c r="F49" s="174"/>
      <c r="G49" s="174"/>
      <c r="H49" s="175"/>
      <c r="I49" s="176"/>
      <c r="J49" s="2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</row>
    <row r="50" spans="1:98" ht="15.6" customHeight="1" x14ac:dyDescent="0.2">
      <c r="A50" s="455" t="s">
        <v>73</v>
      </c>
      <c r="B50" s="503" t="s">
        <v>74</v>
      </c>
      <c r="C50" s="504"/>
      <c r="D50" s="177">
        <f t="shared" si="8"/>
        <v>0</v>
      </c>
      <c r="E50" s="178"/>
      <c r="F50" s="179"/>
      <c r="G50" s="179"/>
      <c r="H50" s="180"/>
      <c r="I50" s="181"/>
      <c r="J50" s="2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</row>
    <row r="51" spans="1:98" ht="31.9" customHeight="1" x14ac:dyDescent="0.2">
      <c r="A51" s="182" t="s">
        <v>75</v>
      </c>
      <c r="B51" s="183"/>
      <c r="C51" s="183"/>
      <c r="D51" s="183"/>
      <c r="E51" s="183"/>
      <c r="F51" s="183"/>
      <c r="G51" s="183"/>
      <c r="H51" s="184"/>
      <c r="I51" s="184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</row>
    <row r="52" spans="1:98" x14ac:dyDescent="0.2">
      <c r="A52" s="487" t="s">
        <v>76</v>
      </c>
      <c r="B52" s="495" t="s">
        <v>77</v>
      </c>
      <c r="C52" s="496"/>
      <c r="D52" s="496"/>
      <c r="E52" s="514" t="s">
        <v>78</v>
      </c>
      <c r="F52" s="515"/>
      <c r="G52" s="515"/>
      <c r="H52" s="515"/>
      <c r="I52" s="515"/>
      <c r="J52" s="515"/>
      <c r="K52" s="515"/>
      <c r="L52" s="515"/>
      <c r="M52" s="515"/>
      <c r="N52" s="515"/>
      <c r="O52" s="515"/>
      <c r="P52" s="515"/>
      <c r="Q52" s="515"/>
      <c r="R52" s="515"/>
      <c r="S52" s="515"/>
      <c r="T52" s="515"/>
      <c r="U52" s="515"/>
      <c r="V52" s="515"/>
      <c r="W52" s="515"/>
      <c r="X52" s="515"/>
      <c r="Y52" s="515"/>
      <c r="Z52" s="515"/>
      <c r="AA52" s="515"/>
      <c r="AB52" s="515"/>
      <c r="AC52" s="515"/>
      <c r="AD52" s="515"/>
      <c r="AE52" s="515"/>
      <c r="AF52" s="515"/>
      <c r="AG52" s="515"/>
      <c r="AH52" s="515"/>
      <c r="AI52" s="515"/>
      <c r="AJ52" s="515"/>
      <c r="AK52" s="515"/>
      <c r="AL52" s="515"/>
      <c r="AM52" s="515"/>
      <c r="AN52" s="515"/>
      <c r="AO52" s="515"/>
      <c r="AP52" s="516"/>
      <c r="AQ52" s="471" t="s">
        <v>79</v>
      </c>
      <c r="AR52" s="480" t="s">
        <v>19</v>
      </c>
      <c r="AS52" s="481"/>
      <c r="AT52" s="482"/>
      <c r="AU52" s="476" t="s">
        <v>20</v>
      </c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7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</row>
    <row r="53" spans="1:98" x14ac:dyDescent="0.2">
      <c r="A53" s="488"/>
      <c r="B53" s="497"/>
      <c r="C53" s="498"/>
      <c r="D53" s="498"/>
      <c r="E53" s="483" t="s">
        <v>21</v>
      </c>
      <c r="F53" s="484"/>
      <c r="G53" s="483" t="s">
        <v>22</v>
      </c>
      <c r="H53" s="484"/>
      <c r="I53" s="483" t="s">
        <v>23</v>
      </c>
      <c r="J53" s="484"/>
      <c r="K53" s="483" t="s">
        <v>24</v>
      </c>
      <c r="L53" s="484"/>
      <c r="M53" s="483" t="s">
        <v>25</v>
      </c>
      <c r="N53" s="484"/>
      <c r="O53" s="483" t="s">
        <v>26</v>
      </c>
      <c r="P53" s="484"/>
      <c r="Q53" s="483" t="s">
        <v>27</v>
      </c>
      <c r="R53" s="484"/>
      <c r="S53" s="483" t="s">
        <v>28</v>
      </c>
      <c r="T53" s="484"/>
      <c r="U53" s="483" t="s">
        <v>29</v>
      </c>
      <c r="V53" s="484"/>
      <c r="W53" s="483" t="s">
        <v>5</v>
      </c>
      <c r="X53" s="484"/>
      <c r="Y53" s="483" t="s">
        <v>6</v>
      </c>
      <c r="Z53" s="484"/>
      <c r="AA53" s="483" t="s">
        <v>30</v>
      </c>
      <c r="AB53" s="518"/>
      <c r="AC53" s="483" t="s">
        <v>7</v>
      </c>
      <c r="AD53" s="484"/>
      <c r="AE53" s="483" t="s">
        <v>8</v>
      </c>
      <c r="AF53" s="484"/>
      <c r="AG53" s="483" t="s">
        <v>9</v>
      </c>
      <c r="AH53" s="484"/>
      <c r="AI53" s="483" t="s">
        <v>10</v>
      </c>
      <c r="AJ53" s="484"/>
      <c r="AK53" s="483" t="s">
        <v>11</v>
      </c>
      <c r="AL53" s="484"/>
      <c r="AM53" s="483" t="s">
        <v>12</v>
      </c>
      <c r="AN53" s="484"/>
      <c r="AO53" s="481" t="s">
        <v>13</v>
      </c>
      <c r="AP53" s="482"/>
      <c r="AQ53" s="472"/>
      <c r="AR53" s="508" t="s">
        <v>31</v>
      </c>
      <c r="AS53" s="510" t="s">
        <v>32</v>
      </c>
      <c r="AT53" s="519" t="s">
        <v>33</v>
      </c>
      <c r="AU53" s="479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7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</row>
    <row r="54" spans="1:98" ht="29.25" customHeight="1" x14ac:dyDescent="0.2">
      <c r="A54" s="494"/>
      <c r="B54" s="185" t="s">
        <v>34</v>
      </c>
      <c r="C54" s="186" t="s">
        <v>2</v>
      </c>
      <c r="D54" s="187" t="s">
        <v>3</v>
      </c>
      <c r="E54" s="453" t="s">
        <v>2</v>
      </c>
      <c r="F54" s="40" t="s">
        <v>3</v>
      </c>
      <c r="G54" s="453" t="s">
        <v>2</v>
      </c>
      <c r="H54" s="40" t="s">
        <v>3</v>
      </c>
      <c r="I54" s="453" t="s">
        <v>2</v>
      </c>
      <c r="J54" s="40" t="s">
        <v>3</v>
      </c>
      <c r="K54" s="453" t="s">
        <v>2</v>
      </c>
      <c r="L54" s="40" t="s">
        <v>3</v>
      </c>
      <c r="M54" s="70" t="s">
        <v>2</v>
      </c>
      <c r="N54" s="454" t="s">
        <v>3</v>
      </c>
      <c r="O54" s="453" t="s">
        <v>2</v>
      </c>
      <c r="P54" s="40" t="s">
        <v>3</v>
      </c>
      <c r="Q54" s="70" t="s">
        <v>2</v>
      </c>
      <c r="R54" s="454" t="s">
        <v>3</v>
      </c>
      <c r="S54" s="70" t="s">
        <v>2</v>
      </c>
      <c r="T54" s="454" t="s">
        <v>3</v>
      </c>
      <c r="U54" s="453" t="s">
        <v>2</v>
      </c>
      <c r="V54" s="454" t="s">
        <v>3</v>
      </c>
      <c r="W54" s="453" t="s">
        <v>2</v>
      </c>
      <c r="X54" s="40" t="s">
        <v>3</v>
      </c>
      <c r="Y54" s="70" t="s">
        <v>2</v>
      </c>
      <c r="Z54" s="454" t="s">
        <v>3</v>
      </c>
      <c r="AA54" s="453" t="s">
        <v>2</v>
      </c>
      <c r="AB54" s="72" t="s">
        <v>3</v>
      </c>
      <c r="AC54" s="453" t="s">
        <v>2</v>
      </c>
      <c r="AD54" s="40" t="s">
        <v>3</v>
      </c>
      <c r="AE54" s="453" t="s">
        <v>2</v>
      </c>
      <c r="AF54" s="40" t="s">
        <v>3</v>
      </c>
      <c r="AG54" s="453" t="s">
        <v>2</v>
      </c>
      <c r="AH54" s="40" t="s">
        <v>3</v>
      </c>
      <c r="AI54" s="70" t="s">
        <v>2</v>
      </c>
      <c r="AJ54" s="454" t="s">
        <v>3</v>
      </c>
      <c r="AK54" s="453" t="s">
        <v>2</v>
      </c>
      <c r="AL54" s="40" t="s">
        <v>3</v>
      </c>
      <c r="AM54" s="70" t="s">
        <v>2</v>
      </c>
      <c r="AN54" s="454" t="s">
        <v>3</v>
      </c>
      <c r="AO54" s="46" t="s">
        <v>2</v>
      </c>
      <c r="AP54" s="454" t="s">
        <v>3</v>
      </c>
      <c r="AQ54" s="473"/>
      <c r="AR54" s="509"/>
      <c r="AS54" s="511"/>
      <c r="AT54" s="520"/>
      <c r="AU54" s="517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7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</row>
    <row r="55" spans="1:98" ht="15" customHeight="1" x14ac:dyDescent="0.2">
      <c r="A55" s="143" t="s">
        <v>80</v>
      </c>
      <c r="B55" s="188">
        <f>SUM(C55+D55)</f>
        <v>0</v>
      </c>
      <c r="C55" s="189">
        <f t="shared" ref="C55:D59" si="9">SUM(E55+G55+I55+K55+M55+O55+Q55+S55+U55+W55+Y55+AA55+AC55+AE55+AG55+AI55+AK55+AM55+AO55)</f>
        <v>0</v>
      </c>
      <c r="D55" s="190">
        <f t="shared" si="9"/>
        <v>0</v>
      </c>
      <c r="E55" s="6"/>
      <c r="F55" s="10"/>
      <c r="G55" s="6"/>
      <c r="H55" s="8"/>
      <c r="I55" s="6"/>
      <c r="J55" s="8"/>
      <c r="K55" s="6"/>
      <c r="L55" s="8"/>
      <c r="M55" s="6"/>
      <c r="N55" s="8"/>
      <c r="O55" s="6"/>
      <c r="P55" s="8"/>
      <c r="Q55" s="6"/>
      <c r="R55" s="8"/>
      <c r="S55" s="6"/>
      <c r="T55" s="8"/>
      <c r="U55" s="6"/>
      <c r="V55" s="8"/>
      <c r="W55" s="6"/>
      <c r="X55" s="8"/>
      <c r="Y55" s="105"/>
      <c r="Z55" s="8"/>
      <c r="AA55" s="105"/>
      <c r="AB55" s="56"/>
      <c r="AC55" s="105"/>
      <c r="AD55" s="8"/>
      <c r="AE55" s="105"/>
      <c r="AF55" s="8"/>
      <c r="AG55" s="105"/>
      <c r="AH55" s="8"/>
      <c r="AI55" s="105"/>
      <c r="AJ55" s="8"/>
      <c r="AK55" s="105"/>
      <c r="AL55" s="8"/>
      <c r="AM55" s="105"/>
      <c r="AN55" s="8"/>
      <c r="AO55" s="191"/>
      <c r="AP55" s="56"/>
      <c r="AQ55" s="192"/>
      <c r="AR55" s="193"/>
      <c r="AS55" s="194"/>
      <c r="AT55" s="195"/>
      <c r="AU55" s="196"/>
      <c r="AV55" s="1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97"/>
      <c r="BI55" s="97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</row>
    <row r="56" spans="1:98" ht="15" customHeight="1" x14ac:dyDescent="0.2">
      <c r="A56" s="143" t="s">
        <v>81</v>
      </c>
      <c r="B56" s="197">
        <f>SUM(C56+D56)</f>
        <v>0</v>
      </c>
      <c r="C56" s="198">
        <f t="shared" si="9"/>
        <v>0</v>
      </c>
      <c r="D56" s="199">
        <f t="shared" si="9"/>
        <v>0</v>
      </c>
      <c r="E56" s="11"/>
      <c r="F56" s="17"/>
      <c r="G56" s="11"/>
      <c r="H56" s="12"/>
      <c r="I56" s="11"/>
      <c r="J56" s="12"/>
      <c r="K56" s="11"/>
      <c r="L56" s="12"/>
      <c r="M56" s="11"/>
      <c r="N56" s="12"/>
      <c r="O56" s="11"/>
      <c r="P56" s="12"/>
      <c r="Q56" s="11"/>
      <c r="R56" s="12"/>
      <c r="S56" s="11"/>
      <c r="T56" s="12"/>
      <c r="U56" s="11"/>
      <c r="V56" s="12"/>
      <c r="W56" s="11"/>
      <c r="X56" s="12"/>
      <c r="Y56" s="111"/>
      <c r="Z56" s="12"/>
      <c r="AA56" s="111"/>
      <c r="AB56" s="43"/>
      <c r="AC56" s="111"/>
      <c r="AD56" s="12"/>
      <c r="AE56" s="111"/>
      <c r="AF56" s="12"/>
      <c r="AG56" s="111"/>
      <c r="AH56" s="12"/>
      <c r="AI56" s="111"/>
      <c r="AJ56" s="12"/>
      <c r="AK56" s="111"/>
      <c r="AL56" s="12"/>
      <c r="AM56" s="111"/>
      <c r="AN56" s="12"/>
      <c r="AO56" s="200"/>
      <c r="AP56" s="43"/>
      <c r="AQ56" s="196"/>
      <c r="AR56" s="193"/>
      <c r="AS56" s="194"/>
      <c r="AT56" s="195"/>
      <c r="AU56" s="196"/>
      <c r="AV56" s="1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97"/>
      <c r="BI56" s="97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</row>
    <row r="57" spans="1:98" ht="15" customHeight="1" x14ac:dyDescent="0.2">
      <c r="A57" s="143" t="s">
        <v>82</v>
      </c>
      <c r="B57" s="197">
        <f>SUM(C57+D57)</f>
        <v>0</v>
      </c>
      <c r="C57" s="198">
        <f t="shared" si="9"/>
        <v>0</v>
      </c>
      <c r="D57" s="199">
        <f t="shared" si="9"/>
        <v>0</v>
      </c>
      <c r="E57" s="11"/>
      <c r="F57" s="17"/>
      <c r="G57" s="11"/>
      <c r="H57" s="12"/>
      <c r="I57" s="11"/>
      <c r="J57" s="12"/>
      <c r="K57" s="11"/>
      <c r="L57" s="12"/>
      <c r="M57" s="11"/>
      <c r="N57" s="12"/>
      <c r="O57" s="11"/>
      <c r="P57" s="12"/>
      <c r="Q57" s="11"/>
      <c r="R57" s="12"/>
      <c r="S57" s="11"/>
      <c r="T57" s="12"/>
      <c r="U57" s="11"/>
      <c r="V57" s="12"/>
      <c r="W57" s="11"/>
      <c r="X57" s="12"/>
      <c r="Y57" s="111"/>
      <c r="Z57" s="12"/>
      <c r="AA57" s="111"/>
      <c r="AB57" s="43"/>
      <c r="AC57" s="111"/>
      <c r="AD57" s="12"/>
      <c r="AE57" s="111"/>
      <c r="AF57" s="12"/>
      <c r="AG57" s="111"/>
      <c r="AH57" s="12"/>
      <c r="AI57" s="111"/>
      <c r="AJ57" s="12"/>
      <c r="AK57" s="111"/>
      <c r="AL57" s="12"/>
      <c r="AM57" s="111"/>
      <c r="AN57" s="12"/>
      <c r="AO57" s="200"/>
      <c r="AP57" s="43"/>
      <c r="AQ57" s="196"/>
      <c r="AR57" s="193"/>
      <c r="AS57" s="194"/>
      <c r="AT57" s="195"/>
      <c r="AU57" s="196"/>
      <c r="AV57" s="1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97"/>
      <c r="BI57" s="97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</row>
    <row r="58" spans="1:98" ht="15" customHeight="1" x14ac:dyDescent="0.2">
      <c r="A58" s="143" t="s">
        <v>83</v>
      </c>
      <c r="B58" s="197">
        <f>SUM(C58+D58)</f>
        <v>0</v>
      </c>
      <c r="C58" s="198">
        <f t="shared" si="9"/>
        <v>0</v>
      </c>
      <c r="D58" s="199">
        <f t="shared" si="9"/>
        <v>0</v>
      </c>
      <c r="E58" s="11"/>
      <c r="F58" s="17"/>
      <c r="G58" s="11"/>
      <c r="H58" s="12"/>
      <c r="I58" s="11"/>
      <c r="J58" s="12"/>
      <c r="K58" s="11"/>
      <c r="L58" s="12"/>
      <c r="M58" s="11"/>
      <c r="N58" s="12"/>
      <c r="O58" s="11"/>
      <c r="P58" s="12"/>
      <c r="Q58" s="11"/>
      <c r="R58" s="12"/>
      <c r="S58" s="11"/>
      <c r="T58" s="12"/>
      <c r="U58" s="11"/>
      <c r="V58" s="12"/>
      <c r="W58" s="11"/>
      <c r="X58" s="12"/>
      <c r="Y58" s="111"/>
      <c r="Z58" s="12"/>
      <c r="AA58" s="111"/>
      <c r="AB58" s="43"/>
      <c r="AC58" s="111"/>
      <c r="AD58" s="12"/>
      <c r="AE58" s="111"/>
      <c r="AF58" s="12"/>
      <c r="AG58" s="111"/>
      <c r="AH58" s="12"/>
      <c r="AI58" s="111"/>
      <c r="AJ58" s="12"/>
      <c r="AK58" s="111"/>
      <c r="AL58" s="12"/>
      <c r="AM58" s="111"/>
      <c r="AN58" s="12"/>
      <c r="AO58" s="200"/>
      <c r="AP58" s="43"/>
      <c r="AQ58" s="196"/>
      <c r="AR58" s="193"/>
      <c r="AS58" s="194"/>
      <c r="AT58" s="195"/>
      <c r="AU58" s="196"/>
      <c r="AV58" s="1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97"/>
      <c r="BI58" s="97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</row>
    <row r="59" spans="1:98" ht="15" customHeight="1" x14ac:dyDescent="0.2">
      <c r="A59" s="201" t="s">
        <v>84</v>
      </c>
      <c r="B59" s="202">
        <f>SUM(C59+D59)</f>
        <v>0</v>
      </c>
      <c r="C59" s="203">
        <f t="shared" si="9"/>
        <v>0</v>
      </c>
      <c r="D59" s="204">
        <f t="shared" si="9"/>
        <v>0</v>
      </c>
      <c r="E59" s="30"/>
      <c r="F59" s="23"/>
      <c r="G59" s="30"/>
      <c r="H59" s="205"/>
      <c r="I59" s="30"/>
      <c r="J59" s="205"/>
      <c r="K59" s="30"/>
      <c r="L59" s="205"/>
      <c r="M59" s="30"/>
      <c r="N59" s="205"/>
      <c r="O59" s="30"/>
      <c r="P59" s="205"/>
      <c r="Q59" s="30"/>
      <c r="R59" s="205"/>
      <c r="S59" s="30"/>
      <c r="T59" s="205"/>
      <c r="U59" s="30"/>
      <c r="V59" s="205"/>
      <c r="W59" s="30"/>
      <c r="X59" s="205"/>
      <c r="Y59" s="206"/>
      <c r="Z59" s="205"/>
      <c r="AA59" s="206"/>
      <c r="AB59" s="60"/>
      <c r="AC59" s="206"/>
      <c r="AD59" s="205"/>
      <c r="AE59" s="206"/>
      <c r="AF59" s="205"/>
      <c r="AG59" s="206"/>
      <c r="AH59" s="205"/>
      <c r="AI59" s="206"/>
      <c r="AJ59" s="205"/>
      <c r="AK59" s="206"/>
      <c r="AL59" s="205"/>
      <c r="AM59" s="206"/>
      <c r="AN59" s="205"/>
      <c r="AO59" s="207"/>
      <c r="AP59" s="60"/>
      <c r="AQ59" s="208"/>
      <c r="AR59" s="209"/>
      <c r="AS59" s="210"/>
      <c r="AT59" s="211"/>
      <c r="AU59" s="208"/>
      <c r="AV59" s="1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97"/>
      <c r="BI59" s="97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</row>
    <row r="60" spans="1:98" ht="15" customHeight="1" x14ac:dyDescent="0.2">
      <c r="A60" s="212" t="s">
        <v>1</v>
      </c>
      <c r="B60" s="213">
        <f t="shared" ref="B60:AU60" si="10">SUM(B55:B59)</f>
        <v>0</v>
      </c>
      <c r="C60" s="214">
        <f t="shared" si="10"/>
        <v>0</v>
      </c>
      <c r="D60" s="215">
        <f t="shared" si="10"/>
        <v>0</v>
      </c>
      <c r="E60" s="216">
        <f t="shared" si="10"/>
        <v>0</v>
      </c>
      <c r="F60" s="126">
        <f t="shared" si="10"/>
        <v>0</v>
      </c>
      <c r="G60" s="216">
        <f t="shared" si="10"/>
        <v>0</v>
      </c>
      <c r="H60" s="217">
        <f t="shared" si="10"/>
        <v>0</v>
      </c>
      <c r="I60" s="216">
        <f t="shared" si="10"/>
        <v>0</v>
      </c>
      <c r="J60" s="217">
        <f t="shared" si="10"/>
        <v>0</v>
      </c>
      <c r="K60" s="216">
        <f t="shared" si="10"/>
        <v>0</v>
      </c>
      <c r="L60" s="217">
        <f t="shared" si="10"/>
        <v>0</v>
      </c>
      <c r="M60" s="216">
        <f t="shared" si="10"/>
        <v>0</v>
      </c>
      <c r="N60" s="217">
        <f t="shared" si="10"/>
        <v>0</v>
      </c>
      <c r="O60" s="216">
        <f t="shared" si="10"/>
        <v>0</v>
      </c>
      <c r="P60" s="217">
        <f t="shared" si="10"/>
        <v>0</v>
      </c>
      <c r="Q60" s="216">
        <f t="shared" si="10"/>
        <v>0</v>
      </c>
      <c r="R60" s="217">
        <f t="shared" si="10"/>
        <v>0</v>
      </c>
      <c r="S60" s="216">
        <f t="shared" si="10"/>
        <v>0</v>
      </c>
      <c r="T60" s="217">
        <f t="shared" si="10"/>
        <v>0</v>
      </c>
      <c r="U60" s="216">
        <f t="shared" si="10"/>
        <v>0</v>
      </c>
      <c r="V60" s="217">
        <f t="shared" si="10"/>
        <v>0</v>
      </c>
      <c r="W60" s="216">
        <f t="shared" si="10"/>
        <v>0</v>
      </c>
      <c r="X60" s="217">
        <f t="shared" si="10"/>
        <v>0</v>
      </c>
      <c r="Y60" s="218">
        <f t="shared" si="10"/>
        <v>0</v>
      </c>
      <c r="Z60" s="217">
        <f t="shared" si="10"/>
        <v>0</v>
      </c>
      <c r="AA60" s="219">
        <f t="shared" si="10"/>
        <v>0</v>
      </c>
      <c r="AB60" s="220">
        <f t="shared" si="10"/>
        <v>0</v>
      </c>
      <c r="AC60" s="218">
        <f t="shared" si="10"/>
        <v>0</v>
      </c>
      <c r="AD60" s="217">
        <f t="shared" si="10"/>
        <v>0</v>
      </c>
      <c r="AE60" s="218">
        <f t="shared" si="10"/>
        <v>0</v>
      </c>
      <c r="AF60" s="217">
        <f t="shared" si="10"/>
        <v>0</v>
      </c>
      <c r="AG60" s="218">
        <f t="shared" si="10"/>
        <v>0</v>
      </c>
      <c r="AH60" s="217">
        <f t="shared" si="10"/>
        <v>0</v>
      </c>
      <c r="AI60" s="218">
        <f t="shared" si="10"/>
        <v>0</v>
      </c>
      <c r="AJ60" s="217">
        <f t="shared" si="10"/>
        <v>0</v>
      </c>
      <c r="AK60" s="218">
        <f t="shared" si="10"/>
        <v>0</v>
      </c>
      <c r="AL60" s="217">
        <f t="shared" si="10"/>
        <v>0</v>
      </c>
      <c r="AM60" s="218">
        <f t="shared" si="10"/>
        <v>0</v>
      </c>
      <c r="AN60" s="217">
        <f t="shared" si="10"/>
        <v>0</v>
      </c>
      <c r="AO60" s="219">
        <f t="shared" si="10"/>
        <v>0</v>
      </c>
      <c r="AP60" s="220">
        <f t="shared" si="10"/>
        <v>0</v>
      </c>
      <c r="AQ60" s="221">
        <f t="shared" si="10"/>
        <v>0</v>
      </c>
      <c r="AR60" s="222">
        <f t="shared" si="10"/>
        <v>0</v>
      </c>
      <c r="AS60" s="223">
        <f t="shared" si="10"/>
        <v>0</v>
      </c>
      <c r="AT60" s="224">
        <f t="shared" si="10"/>
        <v>0</v>
      </c>
      <c r="AU60" s="221">
        <f t="shared" si="10"/>
        <v>0</v>
      </c>
      <c r="AV60" s="24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7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</row>
    <row r="61" spans="1:98" ht="31.9" customHeight="1" x14ac:dyDescent="0.2">
      <c r="A61" s="225" t="s">
        <v>85</v>
      </c>
      <c r="B61" s="92"/>
      <c r="C61" s="183"/>
      <c r="D61" s="183"/>
      <c r="E61" s="183"/>
      <c r="F61" s="183"/>
      <c r="G61" s="183"/>
      <c r="H61" s="183"/>
      <c r="I61" s="183"/>
      <c r="J61" s="183"/>
      <c r="K61" s="183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</row>
    <row r="62" spans="1:98" x14ac:dyDescent="0.2">
      <c r="A62" s="458" t="s">
        <v>76</v>
      </c>
      <c r="B62" s="226" t="s">
        <v>77</v>
      </c>
      <c r="C62" s="227"/>
      <c r="D62" s="227"/>
      <c r="E62" s="227"/>
      <c r="F62" s="227"/>
      <c r="G62" s="227"/>
      <c r="H62" s="227"/>
      <c r="I62" s="227"/>
      <c r="J62" s="227"/>
      <c r="K62" s="22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</row>
    <row r="63" spans="1:98" ht="15" customHeight="1" x14ac:dyDescent="0.2">
      <c r="A63" s="228" t="s">
        <v>81</v>
      </c>
      <c r="B63" s="229"/>
      <c r="C63" s="227"/>
      <c r="D63" s="227"/>
      <c r="E63" s="227"/>
      <c r="F63" s="227"/>
      <c r="G63" s="227"/>
      <c r="H63" s="227"/>
      <c r="I63" s="227"/>
      <c r="J63" s="227"/>
      <c r="K63" s="22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</row>
    <row r="64" spans="1:98" ht="15" customHeight="1" x14ac:dyDescent="0.2">
      <c r="A64" s="143" t="s">
        <v>82</v>
      </c>
      <c r="B64" s="135"/>
      <c r="C64" s="227"/>
      <c r="D64" s="227"/>
      <c r="E64" s="227"/>
      <c r="F64" s="227"/>
      <c r="G64" s="227"/>
      <c r="H64" s="227"/>
      <c r="I64" s="227"/>
      <c r="J64" s="227"/>
      <c r="K64" s="22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</row>
    <row r="65" spans="1:98" ht="15" customHeight="1" x14ac:dyDescent="0.2">
      <c r="A65" s="143" t="s">
        <v>83</v>
      </c>
      <c r="B65" s="135"/>
      <c r="C65" s="227"/>
      <c r="D65" s="227"/>
      <c r="E65" s="227"/>
      <c r="F65" s="227"/>
      <c r="G65" s="227"/>
      <c r="H65" s="227"/>
      <c r="I65" s="227"/>
      <c r="J65" s="227"/>
      <c r="K65" s="22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</row>
    <row r="66" spans="1:98" ht="15" customHeight="1" x14ac:dyDescent="0.2">
      <c r="A66" s="201" t="s">
        <v>84</v>
      </c>
      <c r="B66" s="130"/>
      <c r="C66" s="227"/>
      <c r="D66" s="227"/>
      <c r="E66" s="227"/>
      <c r="F66" s="227"/>
      <c r="G66" s="227"/>
      <c r="H66" s="227"/>
      <c r="I66" s="227"/>
      <c r="J66" s="227"/>
      <c r="K66" s="227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</row>
    <row r="67" spans="1:98" ht="15" customHeight="1" x14ac:dyDescent="0.2">
      <c r="A67" s="212" t="s">
        <v>1</v>
      </c>
      <c r="B67" s="230">
        <f>SUM(B63:B66)</f>
        <v>0</v>
      </c>
      <c r="C67" s="227"/>
      <c r="D67" s="227"/>
      <c r="E67" s="227"/>
      <c r="F67" s="227"/>
      <c r="G67" s="227"/>
      <c r="H67" s="227"/>
      <c r="I67" s="227"/>
      <c r="J67" s="227"/>
      <c r="K67" s="227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</row>
    <row r="68" spans="1:98" ht="31.9" customHeight="1" x14ac:dyDescent="0.2">
      <c r="A68" s="225" t="s">
        <v>86</v>
      </c>
      <c r="B68" s="225"/>
      <c r="C68" s="227"/>
      <c r="D68" s="227"/>
      <c r="E68" s="227"/>
      <c r="F68" s="227"/>
      <c r="G68" s="227"/>
      <c r="H68" s="227"/>
      <c r="I68" s="227"/>
      <c r="J68" s="227"/>
      <c r="K68" s="227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</row>
    <row r="69" spans="1:98" x14ac:dyDescent="0.2">
      <c r="A69" s="458" t="s">
        <v>76</v>
      </c>
      <c r="B69" s="226" t="s">
        <v>77</v>
      </c>
      <c r="C69" s="227"/>
      <c r="D69" s="227"/>
      <c r="E69" s="227"/>
      <c r="F69" s="227"/>
      <c r="G69" s="227"/>
      <c r="H69" s="227"/>
      <c r="I69" s="227"/>
      <c r="J69" s="227"/>
      <c r="K69" s="227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</row>
    <row r="70" spans="1:98" ht="15.6" customHeight="1" x14ac:dyDescent="0.2">
      <c r="A70" s="228" t="s">
        <v>81</v>
      </c>
      <c r="B70" s="229"/>
      <c r="C70" s="227"/>
      <c r="D70" s="227"/>
      <c r="E70" s="227"/>
      <c r="F70" s="227"/>
      <c r="G70" s="227"/>
      <c r="H70" s="227"/>
      <c r="I70" s="227"/>
      <c r="J70" s="227"/>
      <c r="K70" s="227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</row>
    <row r="71" spans="1:98" ht="15.6" customHeight="1" x14ac:dyDescent="0.2">
      <c r="A71" s="143" t="s">
        <v>82</v>
      </c>
      <c r="B71" s="135"/>
      <c r="C71" s="227"/>
      <c r="D71" s="227"/>
      <c r="E71" s="227"/>
      <c r="F71" s="227"/>
      <c r="G71" s="227"/>
      <c r="H71" s="227"/>
      <c r="I71" s="227"/>
      <c r="J71" s="227"/>
      <c r="K71" s="227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</row>
    <row r="72" spans="1:98" ht="15.6" customHeight="1" x14ac:dyDescent="0.2">
      <c r="A72" s="143" t="s">
        <v>83</v>
      </c>
      <c r="B72" s="135"/>
      <c r="C72" s="227"/>
      <c r="D72" s="227"/>
      <c r="E72" s="227"/>
      <c r="F72" s="227"/>
      <c r="G72" s="227"/>
      <c r="H72" s="227"/>
      <c r="I72" s="227"/>
      <c r="J72" s="227"/>
      <c r="K72" s="227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</row>
    <row r="73" spans="1:98" ht="15.6" customHeight="1" x14ac:dyDescent="0.2">
      <c r="A73" s="201" t="s">
        <v>84</v>
      </c>
      <c r="B73" s="130"/>
      <c r="C73" s="227"/>
      <c r="D73" s="227"/>
      <c r="E73" s="227"/>
      <c r="F73" s="227"/>
      <c r="G73" s="227"/>
      <c r="H73" s="227"/>
      <c r="I73" s="227"/>
      <c r="J73" s="227"/>
      <c r="K73" s="227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</row>
    <row r="74" spans="1:98" ht="15.6" customHeight="1" x14ac:dyDescent="0.2">
      <c r="A74" s="212" t="s">
        <v>1</v>
      </c>
      <c r="B74" s="230">
        <f>SUM(B70:B73)</f>
        <v>0</v>
      </c>
      <c r="C74" s="227"/>
      <c r="D74" s="227"/>
      <c r="E74" s="227"/>
      <c r="F74" s="227"/>
      <c r="G74" s="227"/>
      <c r="H74" s="227"/>
      <c r="I74" s="227"/>
      <c r="J74" s="227"/>
      <c r="K74" s="227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</row>
    <row r="75" spans="1:98" ht="31.9" customHeight="1" x14ac:dyDescent="0.2">
      <c r="A75" s="231" t="s">
        <v>87</v>
      </c>
      <c r="B75" s="232"/>
      <c r="C75" s="45"/>
      <c r="D75" s="233"/>
      <c r="E75" s="149"/>
      <c r="F75" s="149"/>
      <c r="G75" s="149"/>
      <c r="H75" s="149"/>
      <c r="I75" s="149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</row>
    <row r="76" spans="1:98" ht="28.9" customHeight="1" x14ac:dyDescent="0.2">
      <c r="A76" s="457" t="s">
        <v>88</v>
      </c>
      <c r="B76" s="234" t="s">
        <v>89</v>
      </c>
      <c r="C76" s="235" t="s">
        <v>90</v>
      </c>
      <c r="D76" s="235" t="s">
        <v>91</v>
      </c>
      <c r="E76" s="236" t="s">
        <v>20</v>
      </c>
      <c r="F76" s="149"/>
      <c r="G76" s="149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</row>
    <row r="77" spans="1:98" ht="15.6" customHeight="1" x14ac:dyDescent="0.2">
      <c r="A77" s="237" t="s">
        <v>92</v>
      </c>
      <c r="B77" s="6"/>
      <c r="C77" s="9"/>
      <c r="D77" s="9"/>
      <c r="E77" s="10"/>
      <c r="F77" s="149"/>
      <c r="G77" s="149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</row>
    <row r="78" spans="1:98" ht="15.6" customHeight="1" x14ac:dyDescent="0.2">
      <c r="A78" s="238" t="s">
        <v>93</v>
      </c>
      <c r="B78" s="11"/>
      <c r="C78" s="14"/>
      <c r="D78" s="14"/>
      <c r="E78" s="17"/>
      <c r="F78" s="149"/>
      <c r="G78" s="149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</row>
    <row r="79" spans="1:98" ht="15.6" customHeight="1" x14ac:dyDescent="0.2">
      <c r="A79" s="238" t="s">
        <v>94</v>
      </c>
      <c r="B79" s="11"/>
      <c r="C79" s="14"/>
      <c r="D79" s="14"/>
      <c r="E79" s="17"/>
      <c r="F79" s="149"/>
      <c r="G79" s="149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</row>
    <row r="80" spans="1:98" ht="15.6" customHeight="1" x14ac:dyDescent="0.2">
      <c r="A80" s="238" t="s">
        <v>95</v>
      </c>
      <c r="B80" s="11"/>
      <c r="C80" s="14"/>
      <c r="D80" s="14"/>
      <c r="E80" s="17"/>
      <c r="F80" s="149"/>
      <c r="G80" s="149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</row>
    <row r="81" spans="1:98" ht="15.6" customHeight="1" x14ac:dyDescent="0.2">
      <c r="A81" s="238" t="s">
        <v>96</v>
      </c>
      <c r="B81" s="11"/>
      <c r="C81" s="14"/>
      <c r="D81" s="14"/>
      <c r="E81" s="17"/>
      <c r="F81" s="149"/>
      <c r="G81" s="149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</row>
    <row r="82" spans="1:98" ht="15.6" customHeight="1" x14ac:dyDescent="0.2">
      <c r="A82" s="239" t="s">
        <v>97</v>
      </c>
      <c r="B82" s="11"/>
      <c r="C82" s="14"/>
      <c r="D82" s="14"/>
      <c r="E82" s="17"/>
      <c r="F82" s="149"/>
      <c r="G82" s="149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</row>
    <row r="83" spans="1:98" ht="15.6" customHeight="1" x14ac:dyDescent="0.2">
      <c r="A83" s="238" t="s">
        <v>98</v>
      </c>
      <c r="B83" s="11"/>
      <c r="C83" s="14"/>
      <c r="D83" s="14"/>
      <c r="E83" s="17"/>
      <c r="F83" s="149"/>
      <c r="G83" s="149"/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</row>
    <row r="84" spans="1:98" ht="15.6" customHeight="1" x14ac:dyDescent="0.2">
      <c r="A84" s="238" t="s">
        <v>99</v>
      </c>
      <c r="B84" s="11"/>
      <c r="C84" s="14"/>
      <c r="D84" s="14"/>
      <c r="E84" s="17"/>
      <c r="F84" s="149"/>
      <c r="G84" s="149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</row>
    <row r="85" spans="1:98" ht="15.6" customHeight="1" x14ac:dyDescent="0.2">
      <c r="A85" s="238" t="s">
        <v>100</v>
      </c>
      <c r="B85" s="11"/>
      <c r="C85" s="14"/>
      <c r="D85" s="14"/>
      <c r="E85" s="17"/>
      <c r="F85" s="149"/>
      <c r="G85" s="149"/>
      <c r="CG85" s="88"/>
      <c r="CH85" s="88"/>
      <c r="CI85" s="88"/>
      <c r="CJ85" s="88"/>
      <c r="CK85" s="88"/>
      <c r="CL85" s="88"/>
      <c r="CM85" s="88"/>
      <c r="CN85" s="88"/>
      <c r="CO85" s="88"/>
      <c r="CP85" s="88"/>
      <c r="CQ85" s="88"/>
      <c r="CR85" s="88"/>
      <c r="CS85" s="88"/>
      <c r="CT85" s="88"/>
    </row>
    <row r="86" spans="1:98" ht="15.6" customHeight="1" x14ac:dyDescent="0.2">
      <c r="A86" s="238" t="s">
        <v>101</v>
      </c>
      <c r="B86" s="11"/>
      <c r="C86" s="14"/>
      <c r="D86" s="14"/>
      <c r="E86" s="17"/>
      <c r="F86" s="149"/>
      <c r="G86" s="149"/>
      <c r="CG86" s="88"/>
      <c r="CH86" s="88"/>
      <c r="CI86" s="88"/>
      <c r="CJ86" s="88"/>
      <c r="CK86" s="88"/>
      <c r="CL86" s="88"/>
      <c r="CM86" s="88"/>
      <c r="CN86" s="88"/>
      <c r="CO86" s="88"/>
      <c r="CP86" s="88"/>
      <c r="CQ86" s="88"/>
      <c r="CR86" s="88"/>
      <c r="CS86" s="88"/>
      <c r="CT86" s="88"/>
    </row>
    <row r="87" spans="1:98" ht="15.6" customHeight="1" x14ac:dyDescent="0.2">
      <c r="A87" s="240" t="s">
        <v>102</v>
      </c>
      <c r="B87" s="11"/>
      <c r="C87" s="41"/>
      <c r="D87" s="41"/>
      <c r="E87" s="58"/>
      <c r="F87" s="149"/>
      <c r="G87" s="149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</row>
    <row r="88" spans="1:98" ht="15.6" customHeight="1" x14ac:dyDescent="0.2">
      <c r="A88" s="241" t="s">
        <v>103</v>
      </c>
      <c r="B88" s="11"/>
      <c r="C88" s="41"/>
      <c r="D88" s="41"/>
      <c r="E88" s="58"/>
      <c r="F88" s="149"/>
      <c r="G88" s="149"/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88"/>
      <c r="CT88" s="88"/>
    </row>
    <row r="89" spans="1:98" ht="15.6" customHeight="1" x14ac:dyDescent="0.2">
      <c r="A89" s="242" t="s">
        <v>104</v>
      </c>
      <c r="B89" s="123"/>
      <c r="C89" s="41"/>
      <c r="D89" s="41"/>
      <c r="E89" s="58"/>
      <c r="F89" s="149"/>
      <c r="G89" s="149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</row>
    <row r="90" spans="1:98" ht="15.6" customHeight="1" x14ac:dyDescent="0.2">
      <c r="A90" s="242" t="s">
        <v>105</v>
      </c>
      <c r="B90" s="11"/>
      <c r="C90" s="41"/>
      <c r="D90" s="41"/>
      <c r="E90" s="58"/>
      <c r="F90" s="149"/>
      <c r="G90" s="149"/>
      <c r="CG90" s="88"/>
      <c r="CH90" s="88"/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88"/>
      <c r="CT90" s="88"/>
    </row>
    <row r="91" spans="1:98" ht="15.6" customHeight="1" x14ac:dyDescent="0.2">
      <c r="A91" s="243" t="s">
        <v>106</v>
      </c>
      <c r="B91" s="38"/>
      <c r="C91" s="31"/>
      <c r="D91" s="31"/>
      <c r="E91" s="23"/>
      <c r="F91" s="149"/>
      <c r="G91" s="149"/>
      <c r="H91" s="149"/>
      <c r="I91" s="149"/>
      <c r="J91" s="149"/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</row>
    <row r="92" spans="1:98" ht="15.6" customHeight="1" x14ac:dyDescent="0.2">
      <c r="A92" s="456" t="s">
        <v>1</v>
      </c>
      <c r="B92" s="245">
        <f>SUM(B77:B91)</f>
        <v>0</v>
      </c>
      <c r="C92" s="246">
        <f>SUM(C77:C91)</f>
        <v>0</v>
      </c>
      <c r="D92" s="246">
        <f>SUM(D77:D91)</f>
        <v>0</v>
      </c>
      <c r="E92" s="247">
        <f>SUM(E77:E91)</f>
        <v>0</v>
      </c>
      <c r="F92" s="149"/>
      <c r="G92" s="149"/>
      <c r="H92" s="149"/>
      <c r="I92" s="149"/>
      <c r="J92" s="149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</row>
    <row r="93" spans="1:98" ht="31.9" customHeight="1" x14ac:dyDescent="0.2">
      <c r="A93" s="248" t="s">
        <v>107</v>
      </c>
      <c r="B93" s="249"/>
      <c r="C93" s="249"/>
      <c r="D93" s="89"/>
      <c r="E93" s="89"/>
      <c r="F93" s="32"/>
      <c r="G93" s="32"/>
      <c r="H93" s="32"/>
      <c r="I93" s="32"/>
      <c r="J93" s="32"/>
      <c r="K93" s="89"/>
      <c r="L93" s="89"/>
      <c r="M93" s="89"/>
      <c r="N93" s="89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7"/>
      <c r="AT93" s="87"/>
      <c r="AU93" s="87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</row>
    <row r="94" spans="1:98" ht="26.45" customHeight="1" x14ac:dyDescent="0.3">
      <c r="A94" s="250" t="s">
        <v>76</v>
      </c>
      <c r="B94" s="234" t="s">
        <v>89</v>
      </c>
      <c r="C94" s="235" t="s">
        <v>90</v>
      </c>
      <c r="D94" s="235" t="s">
        <v>91</v>
      </c>
      <c r="E94" s="236" t="s">
        <v>20</v>
      </c>
      <c r="F94" s="251"/>
      <c r="G94" s="251"/>
      <c r="H94" s="32"/>
      <c r="I94" s="32"/>
      <c r="J94" s="32"/>
      <c r="K94" s="32"/>
      <c r="L94" s="32"/>
      <c r="M94" s="32"/>
      <c r="N94" s="32"/>
      <c r="O94" s="252"/>
      <c r="P94" s="252"/>
      <c r="Q94" s="252"/>
      <c r="R94" s="252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7"/>
      <c r="AT94" s="87"/>
      <c r="AU94" s="87"/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8"/>
    </row>
    <row r="95" spans="1:98" ht="15" customHeight="1" x14ac:dyDescent="0.2">
      <c r="A95" s="253" t="s">
        <v>81</v>
      </c>
      <c r="B95" s="11"/>
      <c r="C95" s="14"/>
      <c r="D95" s="14"/>
      <c r="E95" s="17"/>
      <c r="F95" s="32"/>
      <c r="G95" s="32"/>
      <c r="H95" s="32"/>
      <c r="I95" s="32"/>
      <c r="J95" s="32"/>
      <c r="K95" s="32"/>
      <c r="L95" s="32"/>
      <c r="M95" s="32"/>
      <c r="N95" s="32"/>
      <c r="O95" s="252"/>
      <c r="P95" s="252"/>
      <c r="Q95" s="252"/>
      <c r="R95" s="252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7"/>
      <c r="AT95" s="87"/>
      <c r="AU95" s="87"/>
      <c r="CG95" s="88"/>
      <c r="CH95" s="88"/>
      <c r="CI95" s="88"/>
      <c r="CJ95" s="88"/>
      <c r="CK95" s="88"/>
      <c r="CL95" s="88"/>
      <c r="CM95" s="88"/>
      <c r="CN95" s="88"/>
      <c r="CO95" s="88"/>
      <c r="CP95" s="88"/>
      <c r="CQ95" s="88"/>
      <c r="CR95" s="88"/>
      <c r="CS95" s="88"/>
      <c r="CT95" s="88"/>
    </row>
    <row r="96" spans="1:98" ht="15" customHeight="1" x14ac:dyDescent="0.2">
      <c r="A96" s="254" t="s">
        <v>82</v>
      </c>
      <c r="B96" s="11"/>
      <c r="C96" s="14"/>
      <c r="D96" s="14"/>
      <c r="E96" s="17"/>
      <c r="F96" s="32"/>
      <c r="G96" s="32"/>
      <c r="H96" s="32"/>
      <c r="I96" s="32"/>
      <c r="J96" s="32"/>
      <c r="K96" s="32"/>
      <c r="L96" s="32"/>
      <c r="M96" s="32"/>
      <c r="N96" s="32"/>
      <c r="O96" s="252"/>
      <c r="P96" s="252"/>
      <c r="Q96" s="252"/>
      <c r="R96" s="252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7"/>
      <c r="AT96" s="87"/>
      <c r="AU96" s="87"/>
      <c r="CG96" s="88"/>
      <c r="CH96" s="88"/>
      <c r="CI96" s="88"/>
      <c r="CJ96" s="88"/>
      <c r="CK96" s="88"/>
      <c r="CL96" s="88"/>
      <c r="CM96" s="88"/>
      <c r="CN96" s="88"/>
      <c r="CO96" s="88"/>
      <c r="CP96" s="88"/>
      <c r="CQ96" s="88"/>
      <c r="CR96" s="88"/>
      <c r="CS96" s="88"/>
      <c r="CT96" s="88"/>
    </row>
    <row r="97" spans="1:98" ht="15" customHeight="1" x14ac:dyDescent="0.2">
      <c r="A97" s="254" t="s">
        <v>83</v>
      </c>
      <c r="B97" s="11"/>
      <c r="C97" s="14"/>
      <c r="D97" s="14"/>
      <c r="E97" s="17"/>
      <c r="F97" s="32"/>
      <c r="G97" s="32"/>
      <c r="H97" s="32"/>
      <c r="I97" s="32"/>
      <c r="J97" s="32"/>
      <c r="K97" s="32"/>
      <c r="L97" s="32"/>
      <c r="M97" s="32"/>
      <c r="N97" s="32"/>
      <c r="O97" s="252"/>
      <c r="P97" s="252"/>
      <c r="Q97" s="252"/>
      <c r="R97" s="252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7"/>
      <c r="AT97" s="87"/>
      <c r="AU97" s="87"/>
      <c r="CG97" s="88"/>
      <c r="CH97" s="88"/>
      <c r="CI97" s="88"/>
      <c r="CJ97" s="88"/>
      <c r="CK97" s="88"/>
      <c r="CL97" s="88"/>
      <c r="CM97" s="88"/>
      <c r="CN97" s="88"/>
      <c r="CO97" s="88"/>
      <c r="CP97" s="88"/>
      <c r="CQ97" s="88"/>
      <c r="CR97" s="88"/>
      <c r="CS97" s="88"/>
      <c r="CT97" s="88"/>
    </row>
    <row r="98" spans="1:98" ht="15" customHeight="1" x14ac:dyDescent="0.2">
      <c r="A98" s="254" t="s">
        <v>84</v>
      </c>
      <c r="B98" s="11"/>
      <c r="C98" s="14"/>
      <c r="D98" s="14"/>
      <c r="E98" s="17"/>
      <c r="F98" s="32"/>
      <c r="G98" s="32"/>
      <c r="H98" s="32"/>
      <c r="I98" s="32"/>
      <c r="J98" s="32"/>
      <c r="K98" s="32"/>
      <c r="L98" s="32"/>
      <c r="M98" s="32"/>
      <c r="N98" s="32"/>
      <c r="O98" s="252"/>
      <c r="P98" s="252"/>
      <c r="Q98" s="252"/>
      <c r="R98" s="252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7"/>
      <c r="AT98" s="87"/>
      <c r="AU98" s="87"/>
      <c r="CG98" s="88"/>
      <c r="CH98" s="88"/>
      <c r="CI98" s="88"/>
      <c r="CJ98" s="88"/>
      <c r="CK98" s="88"/>
      <c r="CL98" s="88"/>
      <c r="CM98" s="88"/>
      <c r="CN98" s="88"/>
      <c r="CO98" s="88"/>
      <c r="CP98" s="88"/>
      <c r="CQ98" s="88"/>
      <c r="CR98" s="88"/>
      <c r="CS98" s="88"/>
      <c r="CT98" s="88"/>
    </row>
    <row r="99" spans="1:98" ht="15" customHeight="1" x14ac:dyDescent="0.2">
      <c r="A99" s="255" t="s">
        <v>108</v>
      </c>
      <c r="B99" s="30"/>
      <c r="C99" s="31"/>
      <c r="D99" s="31"/>
      <c r="E99" s="23"/>
      <c r="F99" s="32"/>
      <c r="G99" s="32"/>
      <c r="H99" s="32"/>
      <c r="I99" s="32"/>
      <c r="J99" s="32"/>
      <c r="K99" s="32"/>
      <c r="L99" s="32"/>
      <c r="M99" s="32"/>
      <c r="N99" s="32"/>
      <c r="O99" s="252"/>
      <c r="P99" s="252"/>
      <c r="Q99" s="252"/>
      <c r="R99" s="252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7"/>
      <c r="AT99" s="87"/>
      <c r="AU99" s="87"/>
      <c r="CG99" s="88"/>
      <c r="CH99" s="88"/>
      <c r="CI99" s="88"/>
      <c r="CJ99" s="88"/>
      <c r="CK99" s="88"/>
      <c r="CL99" s="88"/>
      <c r="CM99" s="88"/>
      <c r="CN99" s="88"/>
      <c r="CO99" s="88"/>
      <c r="CP99" s="88"/>
      <c r="CQ99" s="88"/>
      <c r="CR99" s="88"/>
      <c r="CS99" s="88"/>
      <c r="CT99" s="88"/>
    </row>
    <row r="100" spans="1:98" ht="15" customHeight="1" x14ac:dyDescent="0.2">
      <c r="A100" s="212" t="s">
        <v>1</v>
      </c>
      <c r="B100" s="230">
        <f>SUM(B95:B99)</f>
        <v>0</v>
      </c>
      <c r="C100" s="230">
        <f>SUM(C95:C99)</f>
        <v>0</v>
      </c>
      <c r="D100" s="230">
        <f>SUM(D95:D99)</f>
        <v>0</v>
      </c>
      <c r="E100" s="230">
        <f>SUM(E95:E99)</f>
        <v>0</v>
      </c>
      <c r="F100" s="32"/>
      <c r="G100" s="32"/>
      <c r="H100" s="32"/>
      <c r="I100" s="32"/>
      <c r="J100" s="32"/>
      <c r="K100" s="32"/>
      <c r="L100" s="32"/>
      <c r="M100" s="32"/>
      <c r="N100" s="32"/>
      <c r="O100" s="252"/>
      <c r="P100" s="252"/>
      <c r="Q100" s="252"/>
      <c r="R100" s="252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7"/>
      <c r="AT100" s="87"/>
      <c r="AU100" s="87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88"/>
      <c r="CR100" s="88"/>
      <c r="CS100" s="88"/>
      <c r="CT100" s="88"/>
    </row>
    <row r="101" spans="1:98" ht="31.9" customHeight="1" x14ac:dyDescent="0.2">
      <c r="A101" s="248" t="s">
        <v>109</v>
      </c>
      <c r="B101" s="256"/>
      <c r="C101" s="257"/>
      <c r="D101" s="89"/>
      <c r="E101" s="89"/>
      <c r="F101" s="32"/>
      <c r="G101" s="32"/>
      <c r="H101" s="32"/>
      <c r="I101" s="32"/>
      <c r="J101" s="32"/>
      <c r="K101" s="32"/>
      <c r="L101" s="32"/>
      <c r="M101" s="32"/>
      <c r="N101" s="32"/>
      <c r="O101" s="252"/>
      <c r="P101" s="252"/>
      <c r="Q101" s="252"/>
      <c r="R101" s="252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7"/>
      <c r="AT101" s="87"/>
      <c r="AU101" s="87"/>
      <c r="CG101" s="88"/>
      <c r="CH101" s="88"/>
      <c r="CI101" s="88"/>
      <c r="CJ101" s="88"/>
      <c r="CK101" s="88"/>
      <c r="CL101" s="88"/>
      <c r="CM101" s="88"/>
      <c r="CN101" s="88"/>
      <c r="CO101" s="88"/>
      <c r="CP101" s="88"/>
      <c r="CQ101" s="88"/>
      <c r="CR101" s="88"/>
      <c r="CS101" s="88"/>
      <c r="CT101" s="88"/>
    </row>
    <row r="102" spans="1:98" ht="26.45" customHeight="1" x14ac:dyDescent="0.2">
      <c r="A102" s="250" t="s">
        <v>76</v>
      </c>
      <c r="B102" s="234" t="s">
        <v>89</v>
      </c>
      <c r="C102" s="235" t="s">
        <v>90</v>
      </c>
      <c r="D102" s="235" t="s">
        <v>91</v>
      </c>
      <c r="E102" s="236" t="s">
        <v>20</v>
      </c>
      <c r="F102" s="32"/>
      <c r="G102" s="32"/>
      <c r="H102" s="32"/>
      <c r="I102" s="32"/>
      <c r="J102" s="32"/>
      <c r="K102" s="32"/>
      <c r="L102" s="32"/>
      <c r="M102" s="32"/>
      <c r="N102" s="32"/>
      <c r="O102" s="252"/>
      <c r="P102" s="252"/>
      <c r="Q102" s="252"/>
      <c r="R102" s="252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7"/>
      <c r="AT102" s="87"/>
      <c r="AU102" s="87"/>
      <c r="CG102" s="88"/>
      <c r="CH102" s="88"/>
      <c r="CI102" s="88"/>
      <c r="CJ102" s="88"/>
      <c r="CK102" s="88"/>
      <c r="CL102" s="88"/>
      <c r="CM102" s="88"/>
      <c r="CN102" s="88"/>
      <c r="CO102" s="88"/>
      <c r="CP102" s="88"/>
      <c r="CQ102" s="88"/>
      <c r="CR102" s="88"/>
      <c r="CS102" s="88"/>
      <c r="CT102" s="88"/>
    </row>
    <row r="103" spans="1:98" x14ac:dyDescent="0.2">
      <c r="A103" s="253" t="s">
        <v>81</v>
      </c>
      <c r="B103" s="11"/>
      <c r="C103" s="14"/>
      <c r="D103" s="14"/>
      <c r="E103" s="17"/>
      <c r="F103" s="32"/>
      <c r="G103" s="32"/>
      <c r="H103" s="32"/>
      <c r="I103" s="32"/>
      <c r="J103" s="32"/>
      <c r="K103" s="32"/>
      <c r="L103" s="32"/>
      <c r="M103" s="32"/>
      <c r="N103" s="32"/>
      <c r="O103" s="252"/>
      <c r="P103" s="252"/>
      <c r="Q103" s="252"/>
      <c r="R103" s="252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7"/>
      <c r="AT103" s="87"/>
      <c r="AU103" s="87"/>
      <c r="CG103" s="88"/>
      <c r="CH103" s="88"/>
      <c r="CI103" s="88"/>
      <c r="CJ103" s="88"/>
      <c r="CK103" s="88"/>
      <c r="CL103" s="88"/>
      <c r="CM103" s="88"/>
      <c r="CN103" s="88"/>
      <c r="CO103" s="88"/>
      <c r="CP103" s="88"/>
      <c r="CQ103" s="88"/>
      <c r="CR103" s="88"/>
      <c r="CS103" s="88"/>
      <c r="CT103" s="88"/>
    </row>
    <row r="104" spans="1:98" x14ac:dyDescent="0.2">
      <c r="A104" s="254" t="s">
        <v>82</v>
      </c>
      <c r="B104" s="11"/>
      <c r="C104" s="14"/>
      <c r="D104" s="14"/>
      <c r="E104" s="17"/>
      <c r="F104" s="32"/>
      <c r="G104" s="32"/>
      <c r="H104" s="32"/>
      <c r="I104" s="32"/>
      <c r="J104" s="32"/>
      <c r="K104" s="32"/>
      <c r="L104" s="32"/>
      <c r="M104" s="32"/>
      <c r="N104" s="32"/>
      <c r="O104" s="252"/>
      <c r="P104" s="252"/>
      <c r="Q104" s="252"/>
      <c r="R104" s="252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7"/>
      <c r="AT104" s="87"/>
      <c r="AU104" s="87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</row>
    <row r="105" spans="1:98" x14ac:dyDescent="0.2">
      <c r="A105" s="254" t="s">
        <v>83</v>
      </c>
      <c r="B105" s="11"/>
      <c r="C105" s="14"/>
      <c r="D105" s="14"/>
      <c r="E105" s="17"/>
      <c r="F105" s="32"/>
      <c r="G105" s="32"/>
      <c r="H105" s="32"/>
      <c r="I105" s="32"/>
      <c r="J105" s="32"/>
      <c r="K105" s="32"/>
      <c r="L105" s="32"/>
      <c r="M105" s="32"/>
      <c r="N105" s="32"/>
      <c r="O105" s="252"/>
      <c r="P105" s="252"/>
      <c r="Q105" s="252"/>
      <c r="R105" s="252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7"/>
      <c r="AT105" s="87"/>
      <c r="AU105" s="87"/>
      <c r="CG105" s="88"/>
      <c r="CH105" s="88"/>
      <c r="CI105" s="88"/>
      <c r="CJ105" s="88"/>
      <c r="CK105" s="88"/>
      <c r="CL105" s="88"/>
      <c r="CM105" s="88"/>
      <c r="CN105" s="88"/>
      <c r="CO105" s="88"/>
      <c r="CP105" s="88"/>
      <c r="CQ105" s="88"/>
      <c r="CR105" s="88"/>
      <c r="CS105" s="88"/>
      <c r="CT105" s="88"/>
    </row>
    <row r="106" spans="1:98" x14ac:dyDescent="0.2">
      <c r="A106" s="254" t="s">
        <v>84</v>
      </c>
      <c r="B106" s="11"/>
      <c r="C106" s="14"/>
      <c r="D106" s="14"/>
      <c r="E106" s="17"/>
      <c r="F106" s="32"/>
      <c r="G106" s="32"/>
      <c r="H106" s="32"/>
      <c r="I106" s="32"/>
      <c r="J106" s="32"/>
      <c r="K106" s="32"/>
      <c r="L106" s="32"/>
      <c r="M106" s="32"/>
      <c r="N106" s="32"/>
      <c r="O106" s="252"/>
      <c r="P106" s="252"/>
      <c r="Q106" s="252"/>
      <c r="R106" s="252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7"/>
      <c r="AT106" s="87"/>
      <c r="AU106" s="87"/>
      <c r="CG106" s="88"/>
      <c r="CH106" s="88"/>
      <c r="CI106" s="88"/>
      <c r="CJ106" s="88"/>
      <c r="CK106" s="88"/>
      <c r="CL106" s="88"/>
      <c r="CM106" s="88"/>
      <c r="CN106" s="88"/>
      <c r="CO106" s="88"/>
      <c r="CP106" s="88"/>
      <c r="CQ106" s="88"/>
      <c r="CR106" s="88"/>
      <c r="CS106" s="88"/>
      <c r="CT106" s="88"/>
    </row>
    <row r="107" spans="1:98" x14ac:dyDescent="0.2">
      <c r="A107" s="255" t="s">
        <v>108</v>
      </c>
      <c r="B107" s="30"/>
      <c r="C107" s="31"/>
      <c r="D107" s="31"/>
      <c r="E107" s="23"/>
      <c r="F107" s="32"/>
      <c r="G107" s="32"/>
      <c r="H107" s="32"/>
      <c r="I107" s="32"/>
      <c r="J107" s="32"/>
      <c r="K107" s="32"/>
      <c r="L107" s="32"/>
      <c r="M107" s="32"/>
      <c r="N107" s="32"/>
      <c r="O107" s="252"/>
      <c r="P107" s="252"/>
      <c r="Q107" s="252"/>
      <c r="R107" s="252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7"/>
      <c r="AT107" s="87"/>
      <c r="AU107" s="87"/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88"/>
      <c r="CR107" s="88"/>
      <c r="CS107" s="88"/>
      <c r="CT107" s="88"/>
    </row>
    <row r="108" spans="1:98" x14ac:dyDescent="0.2">
      <c r="A108" s="212" t="s">
        <v>1</v>
      </c>
      <c r="B108" s="245">
        <f>SUM(B103:B107)</f>
        <v>0</v>
      </c>
      <c r="C108" s="246">
        <f>SUM(C103:C107)</f>
        <v>0</v>
      </c>
      <c r="D108" s="246">
        <f>SUM(D103:D107)</f>
        <v>0</v>
      </c>
      <c r="E108" s="247">
        <f>SUM(E103:E107)</f>
        <v>0</v>
      </c>
      <c r="F108" s="32"/>
      <c r="G108" s="32"/>
      <c r="H108" s="32"/>
      <c r="I108" s="32"/>
      <c r="J108" s="32"/>
      <c r="K108" s="32"/>
      <c r="L108" s="32"/>
      <c r="M108" s="32"/>
      <c r="N108" s="32"/>
      <c r="O108" s="252"/>
      <c r="P108" s="252"/>
      <c r="Q108" s="252"/>
      <c r="R108" s="252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7"/>
      <c r="AT108" s="87"/>
      <c r="AU108" s="87"/>
      <c r="CG108" s="88"/>
      <c r="CH108" s="88"/>
      <c r="CI108" s="88"/>
      <c r="CJ108" s="88"/>
      <c r="CK108" s="88"/>
      <c r="CL108" s="88"/>
      <c r="CM108" s="88"/>
      <c r="CN108" s="88"/>
      <c r="CO108" s="88"/>
      <c r="CP108" s="88"/>
      <c r="CQ108" s="88"/>
      <c r="CR108" s="88"/>
      <c r="CS108" s="88"/>
      <c r="CT108" s="88"/>
    </row>
    <row r="109" spans="1:98" ht="31.9" customHeight="1" x14ac:dyDescent="0.2">
      <c r="A109" s="248" t="s">
        <v>110</v>
      </c>
      <c r="B109" s="256"/>
      <c r="C109" s="257"/>
      <c r="D109" s="89"/>
      <c r="E109" s="89"/>
      <c r="F109" s="32"/>
      <c r="G109" s="252"/>
      <c r="H109" s="252"/>
      <c r="I109" s="252"/>
      <c r="J109" s="252"/>
      <c r="K109" s="32"/>
      <c r="L109" s="32"/>
      <c r="M109" s="32"/>
      <c r="N109" s="32"/>
      <c r="O109" s="252"/>
      <c r="P109" s="252"/>
      <c r="Q109" s="252"/>
      <c r="R109" s="252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7"/>
      <c r="AT109" s="87"/>
      <c r="AU109" s="87"/>
      <c r="CG109" s="88"/>
      <c r="CH109" s="88"/>
      <c r="CI109" s="88"/>
      <c r="CJ109" s="88"/>
      <c r="CK109" s="88"/>
      <c r="CL109" s="88"/>
      <c r="CM109" s="88"/>
      <c r="CN109" s="88"/>
      <c r="CO109" s="88"/>
      <c r="CP109" s="88"/>
      <c r="CQ109" s="88"/>
      <c r="CR109" s="88"/>
      <c r="CS109" s="88"/>
      <c r="CT109" s="88"/>
    </row>
    <row r="110" spans="1:98" x14ac:dyDescent="0.2">
      <c r="A110" s="523" t="s">
        <v>111</v>
      </c>
      <c r="B110" s="525"/>
      <c r="C110" s="529" t="s">
        <v>1</v>
      </c>
      <c r="D110" s="480" t="s">
        <v>19</v>
      </c>
      <c r="E110" s="481"/>
      <c r="F110" s="481"/>
      <c r="G110" s="471" t="s">
        <v>20</v>
      </c>
      <c r="H110" s="252"/>
      <c r="I110" s="252"/>
      <c r="J110" s="252"/>
      <c r="K110" s="32"/>
      <c r="L110" s="32"/>
      <c r="M110" s="32"/>
      <c r="N110" s="32"/>
      <c r="O110" s="252"/>
      <c r="P110" s="252"/>
      <c r="Q110" s="252"/>
      <c r="R110" s="252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7"/>
      <c r="AT110" s="87"/>
      <c r="AU110" s="87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88"/>
      <c r="CR110" s="88"/>
      <c r="CS110" s="88"/>
      <c r="CT110" s="88"/>
    </row>
    <row r="111" spans="1:98" ht="27" customHeight="1" x14ac:dyDescent="0.2">
      <c r="A111" s="526"/>
      <c r="B111" s="528"/>
      <c r="C111" s="530"/>
      <c r="D111" s="70" t="s">
        <v>31</v>
      </c>
      <c r="E111" s="46" t="s">
        <v>32</v>
      </c>
      <c r="F111" s="454" t="s">
        <v>33</v>
      </c>
      <c r="G111" s="473"/>
      <c r="H111" s="32"/>
      <c r="I111" s="32"/>
      <c r="J111" s="32"/>
      <c r="K111" s="32"/>
      <c r="L111" s="32"/>
      <c r="M111" s="32"/>
      <c r="N111" s="32"/>
      <c r="O111" s="252"/>
      <c r="P111" s="252"/>
      <c r="Q111" s="252"/>
      <c r="R111" s="252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7"/>
      <c r="AT111" s="87"/>
      <c r="AU111" s="87"/>
      <c r="CG111" s="88"/>
      <c r="CH111" s="88"/>
      <c r="CI111" s="88"/>
      <c r="CJ111" s="88"/>
      <c r="CK111" s="88"/>
      <c r="CL111" s="88"/>
      <c r="CM111" s="88"/>
      <c r="CN111" s="88"/>
      <c r="CO111" s="88"/>
      <c r="CP111" s="88"/>
      <c r="CQ111" s="88"/>
      <c r="CR111" s="88"/>
      <c r="CS111" s="88"/>
      <c r="CT111" s="88"/>
    </row>
    <row r="112" spans="1:98" ht="16.149999999999999" customHeight="1" x14ac:dyDescent="0.2">
      <c r="A112" s="531" t="s">
        <v>112</v>
      </c>
      <c r="B112" s="532"/>
      <c r="C112" s="258">
        <f>SUM(D112:G112)</f>
        <v>0</v>
      </c>
      <c r="D112" s="19"/>
      <c r="E112" s="20"/>
      <c r="F112" s="7"/>
      <c r="G112" s="7"/>
      <c r="H112" s="32"/>
      <c r="I112" s="32"/>
      <c r="J112" s="32"/>
      <c r="K112" s="32"/>
      <c r="L112" s="32"/>
      <c r="M112" s="32"/>
      <c r="N112" s="32"/>
      <c r="O112" s="252"/>
      <c r="P112" s="252"/>
      <c r="Q112" s="252"/>
      <c r="R112" s="252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7"/>
      <c r="AT112" s="87"/>
      <c r="AU112" s="87"/>
      <c r="CG112" s="88"/>
      <c r="CH112" s="88"/>
      <c r="CI112" s="88"/>
      <c r="CJ112" s="88"/>
      <c r="CK112" s="88"/>
      <c r="CL112" s="88"/>
      <c r="CM112" s="88"/>
      <c r="CN112" s="88"/>
      <c r="CO112" s="88"/>
      <c r="CP112" s="88"/>
      <c r="CQ112" s="88"/>
      <c r="CR112" s="88"/>
      <c r="CS112" s="88"/>
      <c r="CT112" s="88"/>
    </row>
    <row r="113" spans="1:98" ht="16.149999999999999" customHeight="1" x14ac:dyDescent="0.2">
      <c r="A113" s="521" t="s">
        <v>113</v>
      </c>
      <c r="B113" s="522"/>
      <c r="C113" s="53">
        <f>SUM(D113:G113)</f>
        <v>0</v>
      </c>
      <c r="D113" s="38"/>
      <c r="E113" s="54"/>
      <c r="F113" s="22"/>
      <c r="G113" s="22"/>
      <c r="H113" s="32"/>
      <c r="I113" s="32"/>
      <c r="J113" s="32"/>
      <c r="K113" s="32"/>
      <c r="L113" s="32"/>
      <c r="M113" s="32"/>
      <c r="N113" s="32"/>
      <c r="O113" s="252"/>
      <c r="P113" s="252"/>
      <c r="Q113" s="252"/>
      <c r="R113" s="252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7"/>
      <c r="AT113" s="87"/>
      <c r="AU113" s="87"/>
      <c r="CG113" s="88"/>
      <c r="CH113" s="88"/>
      <c r="CI113" s="88"/>
      <c r="CJ113" s="88"/>
      <c r="CK113" s="88"/>
      <c r="CL113" s="88"/>
      <c r="CM113" s="88"/>
      <c r="CN113" s="88"/>
      <c r="CO113" s="88"/>
      <c r="CP113" s="88"/>
      <c r="CQ113" s="88"/>
      <c r="CR113" s="88"/>
      <c r="CS113" s="88"/>
      <c r="CT113" s="88"/>
    </row>
    <row r="114" spans="1:98" ht="31.9" customHeight="1" x14ac:dyDescent="0.2">
      <c r="A114" s="231" t="s">
        <v>114</v>
      </c>
      <c r="B114" s="3"/>
      <c r="C114" s="3"/>
      <c r="D114" s="3"/>
      <c r="E114" s="89"/>
      <c r="F114" s="89"/>
      <c r="G114" s="89"/>
      <c r="H114" s="32"/>
      <c r="I114" s="32"/>
      <c r="J114" s="32"/>
      <c r="K114" s="32"/>
      <c r="L114" s="32"/>
      <c r="M114" s="32"/>
      <c r="N114" s="32"/>
      <c r="O114" s="252"/>
      <c r="P114" s="252"/>
      <c r="Q114" s="252"/>
      <c r="R114" s="252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7"/>
      <c r="AT114" s="87"/>
      <c r="AU114" s="87"/>
      <c r="CG114" s="88"/>
      <c r="CH114" s="88"/>
      <c r="CI114" s="88"/>
      <c r="CJ114" s="88"/>
      <c r="CK114" s="88"/>
      <c r="CL114" s="88"/>
      <c r="CM114" s="88"/>
      <c r="CN114" s="88"/>
      <c r="CO114" s="88"/>
      <c r="CP114" s="88"/>
      <c r="CQ114" s="88"/>
      <c r="CR114" s="88"/>
      <c r="CS114" s="88"/>
      <c r="CT114" s="88"/>
    </row>
    <row r="115" spans="1:98" x14ac:dyDescent="0.2">
      <c r="A115" s="523" t="s">
        <v>115</v>
      </c>
      <c r="B115" s="524"/>
      <c r="C115" s="525"/>
      <c r="D115" s="529" t="s">
        <v>1</v>
      </c>
      <c r="E115" s="480" t="s">
        <v>19</v>
      </c>
      <c r="F115" s="481"/>
      <c r="G115" s="481"/>
      <c r="H115" s="471" t="s">
        <v>20</v>
      </c>
      <c r="I115" s="32"/>
      <c r="J115" s="32"/>
      <c r="K115" s="32"/>
      <c r="L115" s="32"/>
      <c r="M115" s="32"/>
      <c r="N115" s="32"/>
      <c r="O115" s="252"/>
      <c r="P115" s="252"/>
      <c r="Q115" s="252"/>
      <c r="R115" s="252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7"/>
      <c r="AT115" s="87"/>
      <c r="AU115" s="87"/>
      <c r="CG115" s="88"/>
      <c r="CH115" s="88"/>
      <c r="CI115" s="88"/>
      <c r="CJ115" s="88"/>
      <c r="CK115" s="88"/>
      <c r="CL115" s="88"/>
      <c r="CM115" s="88"/>
      <c r="CN115" s="88"/>
      <c r="CO115" s="88"/>
      <c r="CP115" s="88"/>
      <c r="CQ115" s="88"/>
      <c r="CR115" s="88"/>
      <c r="CS115" s="88"/>
      <c r="CT115" s="88"/>
    </row>
    <row r="116" spans="1:98" ht="36" customHeight="1" x14ac:dyDescent="0.2">
      <c r="A116" s="526"/>
      <c r="B116" s="527"/>
      <c r="C116" s="528"/>
      <c r="D116" s="530"/>
      <c r="E116" s="70" t="s">
        <v>31</v>
      </c>
      <c r="F116" s="71" t="s">
        <v>32</v>
      </c>
      <c r="G116" s="454" t="s">
        <v>33</v>
      </c>
      <c r="H116" s="473"/>
      <c r="I116" s="32"/>
      <c r="J116" s="32"/>
      <c r="K116" s="32"/>
      <c r="L116" s="32"/>
      <c r="M116" s="32"/>
      <c r="N116" s="32"/>
      <c r="O116" s="252"/>
      <c r="P116" s="252"/>
      <c r="Q116" s="252"/>
      <c r="R116" s="252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7"/>
      <c r="AT116" s="87"/>
      <c r="AU116" s="87"/>
      <c r="CG116" s="88"/>
      <c r="CH116" s="88"/>
      <c r="CI116" s="88"/>
      <c r="CJ116" s="88"/>
      <c r="CK116" s="88"/>
      <c r="CL116" s="88"/>
      <c r="CM116" s="88"/>
      <c r="CN116" s="88"/>
      <c r="CO116" s="88"/>
      <c r="CP116" s="88"/>
      <c r="CQ116" s="88"/>
      <c r="CR116" s="88"/>
      <c r="CS116" s="88"/>
      <c r="CT116" s="88"/>
    </row>
    <row r="117" spans="1:98" ht="15.6" customHeight="1" x14ac:dyDescent="0.2">
      <c r="A117" s="259" t="s">
        <v>116</v>
      </c>
      <c r="B117" s="260"/>
      <c r="C117" s="261"/>
      <c r="D117" s="258">
        <f>SUM(E117:H117)</f>
        <v>0</v>
      </c>
      <c r="E117" s="19"/>
      <c r="F117" s="20"/>
      <c r="G117" s="7"/>
      <c r="H117" s="7"/>
      <c r="I117" s="32"/>
      <c r="J117" s="32"/>
      <c r="K117" s="32"/>
      <c r="L117" s="32"/>
      <c r="M117" s="32"/>
      <c r="N117" s="32"/>
      <c r="O117" s="252"/>
      <c r="P117" s="252"/>
      <c r="Q117" s="252"/>
      <c r="R117" s="252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7"/>
      <c r="AT117" s="87"/>
      <c r="AU117" s="87"/>
      <c r="CG117" s="88"/>
      <c r="CH117" s="88"/>
      <c r="CI117" s="88"/>
      <c r="CJ117" s="88"/>
      <c r="CK117" s="88"/>
      <c r="CL117" s="88"/>
      <c r="CM117" s="88"/>
      <c r="CN117" s="88"/>
      <c r="CO117" s="88"/>
      <c r="CP117" s="88"/>
      <c r="CQ117" s="88"/>
      <c r="CR117" s="88"/>
      <c r="CS117" s="88"/>
      <c r="CT117" s="88"/>
    </row>
    <row r="118" spans="1:98" ht="15.6" customHeight="1" x14ac:dyDescent="0.2">
      <c r="A118" s="262" t="s">
        <v>117</v>
      </c>
      <c r="B118" s="263"/>
      <c r="C118" s="264"/>
      <c r="D118" s="265">
        <f>SUM(E118:H118)</f>
        <v>0</v>
      </c>
      <c r="E118" s="38"/>
      <c r="F118" s="54"/>
      <c r="G118" s="22"/>
      <c r="H118" s="22"/>
      <c r="I118" s="32"/>
      <c r="J118" s="32"/>
      <c r="K118" s="32"/>
      <c r="L118" s="32"/>
      <c r="M118" s="266"/>
      <c r="N118" s="266"/>
      <c r="O118" s="267"/>
      <c r="P118" s="267"/>
      <c r="Q118" s="267"/>
      <c r="R118" s="267"/>
      <c r="S118" s="268"/>
      <c r="T118" s="268"/>
      <c r="U118" s="268"/>
      <c r="V118" s="268"/>
      <c r="W118" s="268"/>
      <c r="X118" s="268"/>
      <c r="Y118" s="268"/>
      <c r="Z118" s="268"/>
      <c r="AA118" s="268"/>
      <c r="AB118" s="268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7"/>
      <c r="AT118" s="87"/>
      <c r="AU118" s="87"/>
      <c r="CG118" s="88"/>
      <c r="CH118" s="88"/>
      <c r="CI118" s="88"/>
      <c r="CJ118" s="88"/>
      <c r="CK118" s="88"/>
      <c r="CL118" s="88"/>
      <c r="CM118" s="88"/>
      <c r="CN118" s="88"/>
      <c r="CO118" s="88"/>
      <c r="CP118" s="88"/>
      <c r="CQ118" s="88"/>
      <c r="CR118" s="88"/>
      <c r="CS118" s="88"/>
      <c r="CT118" s="88"/>
    </row>
    <row r="119" spans="1:98" ht="31.9" customHeight="1" x14ac:dyDescent="0.2">
      <c r="A119" s="91" t="s">
        <v>118</v>
      </c>
      <c r="B119" s="269"/>
      <c r="C119" s="270"/>
      <c r="D119" s="271"/>
      <c r="E119" s="272"/>
      <c r="F119" s="273"/>
      <c r="G119" s="274"/>
      <c r="H119" s="275"/>
      <c r="I119" s="276"/>
      <c r="J119" s="276"/>
      <c r="K119" s="276"/>
      <c r="L119" s="277"/>
      <c r="M119" s="96"/>
      <c r="N119" s="96"/>
      <c r="O119" s="96"/>
      <c r="P119" s="96"/>
      <c r="Q119" s="96"/>
      <c r="R119" s="96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CG119" s="88"/>
      <c r="CH119" s="88"/>
      <c r="CI119" s="88"/>
      <c r="CJ119" s="88"/>
      <c r="CK119" s="88"/>
      <c r="CL119" s="88"/>
      <c r="CM119" s="88"/>
      <c r="CN119" s="88"/>
      <c r="CO119" s="88"/>
      <c r="CP119" s="88"/>
      <c r="CQ119" s="88"/>
      <c r="CR119" s="88"/>
      <c r="CS119" s="88"/>
      <c r="CT119" s="88"/>
    </row>
    <row r="120" spans="1:98" ht="16.899999999999999" customHeight="1" x14ac:dyDescent="0.2">
      <c r="A120" s="487" t="s">
        <v>119</v>
      </c>
      <c r="B120" s="471" t="s">
        <v>1</v>
      </c>
      <c r="C120" s="534" t="s">
        <v>120</v>
      </c>
      <c r="D120" s="534"/>
      <c r="E120" s="534"/>
      <c r="F120" s="534" t="s">
        <v>121</v>
      </c>
      <c r="G120" s="537" t="s">
        <v>122</v>
      </c>
      <c r="H120" s="482" t="s">
        <v>19</v>
      </c>
      <c r="I120" s="533"/>
      <c r="J120" s="533"/>
      <c r="K120" s="534" t="s">
        <v>20</v>
      </c>
      <c r="L120" s="535" t="s">
        <v>123</v>
      </c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CG120" s="88"/>
      <c r="CH120" s="88"/>
      <c r="CI120" s="88"/>
      <c r="CJ120" s="88"/>
      <c r="CK120" s="88"/>
      <c r="CL120" s="88"/>
      <c r="CM120" s="88"/>
      <c r="CN120" s="88"/>
      <c r="CO120" s="88"/>
      <c r="CP120" s="88"/>
      <c r="CQ120" s="88"/>
      <c r="CR120" s="88"/>
      <c r="CS120" s="88"/>
      <c r="CT120" s="88"/>
    </row>
    <row r="121" spans="1:98" ht="60.75" customHeight="1" x14ac:dyDescent="0.2">
      <c r="A121" s="493"/>
      <c r="B121" s="473"/>
      <c r="C121" s="234" t="s">
        <v>124</v>
      </c>
      <c r="D121" s="279" t="s">
        <v>125</v>
      </c>
      <c r="E121" s="454" t="s">
        <v>126</v>
      </c>
      <c r="F121" s="534"/>
      <c r="G121" s="537"/>
      <c r="H121" s="454" t="s">
        <v>31</v>
      </c>
      <c r="I121" s="459" t="s">
        <v>32</v>
      </c>
      <c r="J121" s="459" t="s">
        <v>33</v>
      </c>
      <c r="K121" s="534"/>
      <c r="L121" s="536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CG121" s="88"/>
      <c r="CH121" s="88"/>
      <c r="CI121" s="88"/>
      <c r="CJ121" s="88"/>
      <c r="CK121" s="88"/>
      <c r="CL121" s="88"/>
      <c r="CM121" s="88"/>
      <c r="CN121" s="88"/>
      <c r="CO121" s="88"/>
      <c r="CP121" s="88"/>
      <c r="CQ121" s="88"/>
      <c r="CR121" s="88"/>
      <c r="CS121" s="88"/>
      <c r="CT121" s="88"/>
    </row>
    <row r="122" spans="1:98" ht="15.6" customHeight="1" x14ac:dyDescent="0.2">
      <c r="A122" s="280" t="s">
        <v>56</v>
      </c>
      <c r="B122" s="28">
        <f>SUM(C122:G122)</f>
        <v>0</v>
      </c>
      <c r="C122" s="19"/>
      <c r="D122" s="281"/>
      <c r="E122" s="21"/>
      <c r="F122" s="281"/>
      <c r="G122" s="282"/>
      <c r="H122" s="21"/>
      <c r="I122" s="281"/>
      <c r="J122" s="281"/>
      <c r="K122" s="281"/>
      <c r="L122" s="21"/>
      <c r="M122" s="1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97"/>
      <c r="Z122" s="97"/>
      <c r="AA122" s="97"/>
      <c r="AB122" s="97"/>
      <c r="CG122" s="88"/>
      <c r="CH122" s="88"/>
      <c r="CI122" s="88"/>
      <c r="CJ122" s="88"/>
      <c r="CK122" s="88"/>
      <c r="CL122" s="88"/>
      <c r="CM122" s="88"/>
      <c r="CN122" s="88"/>
      <c r="CO122" s="88"/>
      <c r="CP122" s="88"/>
      <c r="CQ122" s="88"/>
      <c r="CR122" s="88"/>
      <c r="CS122" s="88"/>
      <c r="CT122" s="88"/>
    </row>
    <row r="123" spans="1:98" ht="15.6" customHeight="1" x14ac:dyDescent="0.2">
      <c r="A123" s="283" t="s">
        <v>69</v>
      </c>
      <c r="B123" s="50">
        <f>SUM(C123:G123)</f>
        <v>0</v>
      </c>
      <c r="C123" s="11"/>
      <c r="D123" s="135"/>
      <c r="E123" s="17"/>
      <c r="F123" s="135"/>
      <c r="G123" s="284"/>
      <c r="H123" s="17"/>
      <c r="I123" s="135"/>
      <c r="J123" s="135"/>
      <c r="K123" s="135"/>
      <c r="L123" s="17"/>
      <c r="M123" s="1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97"/>
      <c r="Z123" s="97"/>
      <c r="AA123" s="97"/>
      <c r="AB123" s="97"/>
      <c r="CG123" s="88"/>
      <c r="CH123" s="88"/>
      <c r="CI123" s="88"/>
      <c r="CJ123" s="88"/>
      <c r="CK123" s="88"/>
      <c r="CL123" s="88"/>
      <c r="CM123" s="88"/>
      <c r="CN123" s="88"/>
      <c r="CO123" s="88"/>
      <c r="CP123" s="88"/>
      <c r="CQ123" s="88"/>
      <c r="CR123" s="88"/>
      <c r="CS123" s="88"/>
      <c r="CT123" s="88"/>
    </row>
    <row r="124" spans="1:98" ht="15.6" customHeight="1" x14ac:dyDescent="0.2">
      <c r="A124" s="285" t="s">
        <v>72</v>
      </c>
      <c r="B124" s="29">
        <f>SUM(C124:G124)</f>
        <v>0</v>
      </c>
      <c r="C124" s="30"/>
      <c r="D124" s="130"/>
      <c r="E124" s="23"/>
      <c r="F124" s="130"/>
      <c r="G124" s="286"/>
      <c r="H124" s="23"/>
      <c r="I124" s="130"/>
      <c r="J124" s="130"/>
      <c r="K124" s="130"/>
      <c r="L124" s="23"/>
      <c r="M124" s="1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97"/>
      <c r="Z124" s="97"/>
      <c r="AA124" s="97"/>
      <c r="AB124" s="97"/>
      <c r="CG124" s="88"/>
      <c r="CH124" s="88"/>
      <c r="CI124" s="88"/>
      <c r="CJ124" s="88"/>
      <c r="CK124" s="88"/>
      <c r="CL124" s="88"/>
      <c r="CM124" s="88"/>
      <c r="CN124" s="88"/>
      <c r="CO124" s="88"/>
      <c r="CP124" s="88"/>
      <c r="CQ124" s="88"/>
      <c r="CR124" s="88"/>
      <c r="CS124" s="88"/>
      <c r="CT124" s="88"/>
    </row>
    <row r="125" spans="1:98" ht="31.9" customHeight="1" x14ac:dyDescent="0.2">
      <c r="A125" s="248" t="s">
        <v>127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CG125" s="88"/>
      <c r="CH125" s="88"/>
      <c r="CI125" s="88"/>
      <c r="CJ125" s="88"/>
      <c r="CK125" s="88"/>
      <c r="CL125" s="88"/>
      <c r="CM125" s="88"/>
      <c r="CN125" s="88"/>
      <c r="CO125" s="88"/>
      <c r="CP125" s="88"/>
      <c r="CQ125" s="88"/>
      <c r="CR125" s="88"/>
      <c r="CS125" s="88"/>
      <c r="CT125" s="88"/>
    </row>
    <row r="126" spans="1:98" ht="15" x14ac:dyDescent="0.2">
      <c r="A126" s="487" t="s">
        <v>128</v>
      </c>
      <c r="B126" s="471" t="s">
        <v>129</v>
      </c>
      <c r="C126" s="483" t="s">
        <v>130</v>
      </c>
      <c r="D126" s="484"/>
      <c r="E126" s="518" t="s">
        <v>131</v>
      </c>
      <c r="F126" s="484"/>
      <c r="G126" s="518" t="s">
        <v>132</v>
      </c>
      <c r="H126" s="484"/>
      <c r="I126" s="483" t="s">
        <v>133</v>
      </c>
      <c r="J126" s="484"/>
      <c r="K126" s="3"/>
      <c r="L126" s="3"/>
      <c r="M126" s="287"/>
      <c r="N126" s="288"/>
      <c r="O126" s="268"/>
      <c r="P126" s="268"/>
      <c r="Q126" s="268"/>
      <c r="R126" s="268"/>
      <c r="S126" s="268"/>
      <c r="T126" s="268"/>
      <c r="U126" s="268"/>
      <c r="V126" s="268"/>
      <c r="W126" s="268"/>
      <c r="X126" s="268"/>
      <c r="Y126" s="268"/>
      <c r="Z126" s="268"/>
      <c r="AA126" s="268"/>
      <c r="AB126" s="268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7"/>
      <c r="AT126" s="87"/>
      <c r="AU126" s="87"/>
      <c r="CG126" s="88"/>
      <c r="CH126" s="88"/>
      <c r="CI126" s="88"/>
      <c r="CJ126" s="88"/>
      <c r="CK126" s="88"/>
      <c r="CL126" s="88"/>
      <c r="CM126" s="88"/>
      <c r="CN126" s="88"/>
      <c r="CO126" s="88"/>
      <c r="CP126" s="88"/>
      <c r="CQ126" s="88"/>
      <c r="CR126" s="88"/>
      <c r="CS126" s="88"/>
      <c r="CT126" s="88"/>
    </row>
    <row r="127" spans="1:98" ht="15" x14ac:dyDescent="0.2">
      <c r="A127" s="493"/>
      <c r="B127" s="473"/>
      <c r="C127" s="70" t="s">
        <v>134</v>
      </c>
      <c r="D127" s="454" t="s">
        <v>135</v>
      </c>
      <c r="E127" s="70" t="s">
        <v>134</v>
      </c>
      <c r="F127" s="451" t="s">
        <v>135</v>
      </c>
      <c r="G127" s="70" t="s">
        <v>134</v>
      </c>
      <c r="H127" s="454" t="s">
        <v>135</v>
      </c>
      <c r="I127" s="70" t="s">
        <v>134</v>
      </c>
      <c r="J127" s="454" t="s">
        <v>135</v>
      </c>
      <c r="K127" s="3"/>
      <c r="L127" s="3"/>
      <c r="M127" s="3"/>
      <c r="N127" s="32"/>
      <c r="O127" s="252"/>
      <c r="P127" s="252"/>
      <c r="Q127" s="252"/>
      <c r="R127" s="252"/>
      <c r="S127" s="252"/>
      <c r="T127" s="252"/>
      <c r="U127" s="252"/>
      <c r="V127" s="252"/>
      <c r="W127" s="252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7"/>
      <c r="AT127" s="87"/>
      <c r="AU127" s="87"/>
      <c r="CG127" s="88"/>
      <c r="CH127" s="88"/>
      <c r="CI127" s="88"/>
      <c r="CJ127" s="88"/>
      <c r="CK127" s="88"/>
      <c r="CL127" s="88"/>
      <c r="CM127" s="88"/>
      <c r="CN127" s="88"/>
      <c r="CO127" s="88"/>
      <c r="CP127" s="88"/>
      <c r="CQ127" s="88"/>
      <c r="CR127" s="88"/>
      <c r="CS127" s="88"/>
      <c r="CT127" s="88"/>
    </row>
    <row r="128" spans="1:98" ht="18.75" customHeight="1" x14ac:dyDescent="0.2">
      <c r="A128" s="471" t="s">
        <v>136</v>
      </c>
      <c r="B128" s="280" t="s">
        <v>137</v>
      </c>
      <c r="C128" s="19"/>
      <c r="D128" s="21"/>
      <c r="E128" s="19"/>
      <c r="F128" s="21"/>
      <c r="G128" s="19"/>
      <c r="H128" s="21"/>
      <c r="I128" s="19"/>
      <c r="J128" s="21"/>
      <c r="K128" s="3"/>
      <c r="L128" s="3"/>
      <c r="M128" s="3"/>
      <c r="N128" s="32"/>
      <c r="O128" s="252"/>
      <c r="P128" s="252"/>
      <c r="Q128" s="252"/>
      <c r="R128" s="252"/>
      <c r="S128" s="252"/>
      <c r="T128" s="252"/>
      <c r="U128" s="252"/>
      <c r="V128" s="252"/>
      <c r="W128" s="252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7"/>
      <c r="AT128" s="87"/>
      <c r="AU128" s="87"/>
      <c r="CG128" s="88"/>
      <c r="CH128" s="88"/>
      <c r="CI128" s="88"/>
      <c r="CJ128" s="88"/>
      <c r="CK128" s="88"/>
      <c r="CL128" s="88"/>
      <c r="CM128" s="88"/>
      <c r="CN128" s="88"/>
      <c r="CO128" s="88"/>
      <c r="CP128" s="88"/>
      <c r="CQ128" s="88"/>
      <c r="CR128" s="88"/>
      <c r="CS128" s="88"/>
      <c r="CT128" s="88"/>
    </row>
    <row r="129" spans="1:98" ht="24" customHeight="1" x14ac:dyDescent="0.2">
      <c r="A129" s="472"/>
      <c r="B129" s="283" t="s">
        <v>138</v>
      </c>
      <c r="C129" s="11"/>
      <c r="D129" s="17"/>
      <c r="E129" s="11"/>
      <c r="F129" s="17"/>
      <c r="G129" s="11"/>
      <c r="H129" s="17"/>
      <c r="I129" s="11"/>
      <c r="J129" s="17"/>
      <c r="K129" s="3"/>
      <c r="L129" s="3"/>
      <c r="M129" s="3"/>
      <c r="N129" s="32"/>
      <c r="O129" s="252"/>
      <c r="P129" s="252"/>
      <c r="Q129" s="252"/>
      <c r="R129" s="252"/>
      <c r="S129" s="252"/>
      <c r="T129" s="252"/>
      <c r="U129" s="252"/>
      <c r="V129" s="252"/>
      <c r="W129" s="252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7"/>
      <c r="AT129" s="87"/>
      <c r="AU129" s="87"/>
      <c r="CG129" s="88"/>
      <c r="CH129" s="88"/>
      <c r="CI129" s="88"/>
      <c r="CJ129" s="88"/>
      <c r="CK129" s="88"/>
      <c r="CL129" s="88"/>
      <c r="CM129" s="88"/>
      <c r="CN129" s="88"/>
      <c r="CO129" s="88"/>
      <c r="CP129" s="88"/>
      <c r="CQ129" s="88"/>
      <c r="CR129" s="88"/>
      <c r="CS129" s="88"/>
      <c r="CT129" s="88"/>
    </row>
    <row r="130" spans="1:98" ht="18.75" customHeight="1" x14ac:dyDescent="0.2">
      <c r="A130" s="472"/>
      <c r="B130" s="283" t="s">
        <v>139</v>
      </c>
      <c r="C130" s="11"/>
      <c r="D130" s="17"/>
      <c r="E130" s="11"/>
      <c r="F130" s="17"/>
      <c r="G130" s="11"/>
      <c r="H130" s="17"/>
      <c r="I130" s="11"/>
      <c r="J130" s="17"/>
      <c r="K130" s="3"/>
      <c r="L130" s="3"/>
      <c r="M130" s="3"/>
      <c r="N130" s="32"/>
      <c r="O130" s="252"/>
      <c r="P130" s="252"/>
      <c r="Q130" s="252"/>
      <c r="R130" s="252"/>
      <c r="S130" s="252"/>
      <c r="T130" s="252"/>
      <c r="U130" s="252"/>
      <c r="V130" s="252"/>
      <c r="W130" s="252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7"/>
      <c r="AT130" s="87"/>
      <c r="AU130" s="87"/>
      <c r="CG130" s="88"/>
      <c r="CH130" s="88"/>
      <c r="CI130" s="88"/>
      <c r="CJ130" s="88"/>
      <c r="CK130" s="88"/>
      <c r="CL130" s="88"/>
      <c r="CM130" s="88"/>
      <c r="CN130" s="88"/>
      <c r="CO130" s="88"/>
      <c r="CP130" s="88"/>
      <c r="CQ130" s="88"/>
      <c r="CR130" s="88"/>
      <c r="CS130" s="88"/>
      <c r="CT130" s="88"/>
    </row>
    <row r="131" spans="1:98" ht="18.75" customHeight="1" x14ac:dyDescent="0.2">
      <c r="A131" s="473"/>
      <c r="B131" s="283" t="s">
        <v>140</v>
      </c>
      <c r="C131" s="30"/>
      <c r="D131" s="23"/>
      <c r="E131" s="30"/>
      <c r="F131" s="23"/>
      <c r="G131" s="30"/>
      <c r="H131" s="23"/>
      <c r="I131" s="30"/>
      <c r="J131" s="23"/>
      <c r="K131" s="3"/>
      <c r="L131" s="3"/>
      <c r="M131" s="3"/>
      <c r="N131" s="32"/>
      <c r="O131" s="252"/>
      <c r="P131" s="252"/>
      <c r="Q131" s="252"/>
      <c r="R131" s="252"/>
      <c r="S131" s="252"/>
      <c r="T131" s="252"/>
      <c r="U131" s="252"/>
      <c r="V131" s="252"/>
      <c r="W131" s="252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7"/>
      <c r="AT131" s="87"/>
      <c r="AU131" s="87"/>
      <c r="CG131" s="88"/>
      <c r="CH131" s="88"/>
      <c r="CI131" s="88"/>
      <c r="CJ131" s="88"/>
      <c r="CK131" s="88"/>
      <c r="CL131" s="88"/>
      <c r="CM131" s="88"/>
      <c r="CN131" s="88"/>
      <c r="CO131" s="88"/>
      <c r="CP131" s="88"/>
      <c r="CQ131" s="88"/>
      <c r="CR131" s="88"/>
      <c r="CS131" s="88"/>
      <c r="CT131" s="88"/>
    </row>
    <row r="132" spans="1:98" ht="15" x14ac:dyDescent="0.2">
      <c r="A132" s="534" t="s">
        <v>141</v>
      </c>
      <c r="B132" s="280" t="s">
        <v>142</v>
      </c>
      <c r="C132" s="19"/>
      <c r="D132" s="21"/>
      <c r="E132" s="19"/>
      <c r="F132" s="21"/>
      <c r="G132" s="19"/>
      <c r="H132" s="21"/>
      <c r="I132" s="19"/>
      <c r="J132" s="21"/>
      <c r="K132" s="3"/>
      <c r="L132" s="3"/>
      <c r="M132" s="3"/>
      <c r="N132" s="32"/>
      <c r="O132" s="252"/>
      <c r="P132" s="252"/>
      <c r="Q132" s="252"/>
      <c r="R132" s="252"/>
      <c r="S132" s="252"/>
      <c r="T132" s="252"/>
      <c r="U132" s="252"/>
      <c r="V132" s="252"/>
      <c r="W132" s="252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7"/>
      <c r="AT132" s="87"/>
      <c r="AU132" s="87"/>
      <c r="CG132" s="88"/>
      <c r="CH132" s="88"/>
      <c r="CI132" s="88"/>
      <c r="CJ132" s="88"/>
      <c r="CK132" s="88"/>
      <c r="CL132" s="88"/>
      <c r="CM132" s="88"/>
      <c r="CN132" s="88"/>
      <c r="CO132" s="88"/>
      <c r="CP132" s="88"/>
      <c r="CQ132" s="88"/>
      <c r="CR132" s="88"/>
      <c r="CS132" s="88"/>
      <c r="CT132" s="88"/>
    </row>
    <row r="133" spans="1:98" ht="27" customHeight="1" x14ac:dyDescent="0.2">
      <c r="A133" s="533"/>
      <c r="B133" s="283" t="s">
        <v>143</v>
      </c>
      <c r="C133" s="11"/>
      <c r="D133" s="17"/>
      <c r="E133" s="11"/>
      <c r="F133" s="17"/>
      <c r="G133" s="11"/>
      <c r="H133" s="17"/>
      <c r="I133" s="11"/>
      <c r="J133" s="17"/>
      <c r="K133" s="3"/>
      <c r="L133" s="3"/>
      <c r="M133" s="3"/>
      <c r="N133" s="32"/>
      <c r="O133" s="252"/>
      <c r="P133" s="252"/>
      <c r="Q133" s="252"/>
      <c r="R133" s="252"/>
      <c r="S133" s="252"/>
      <c r="T133" s="252"/>
      <c r="U133" s="252"/>
      <c r="V133" s="252"/>
      <c r="W133" s="252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7"/>
      <c r="AT133" s="87"/>
      <c r="AU133" s="87"/>
      <c r="CG133" s="88"/>
      <c r="CH133" s="88"/>
      <c r="CI133" s="88"/>
      <c r="CJ133" s="88"/>
      <c r="CK133" s="88"/>
      <c r="CL133" s="88"/>
      <c r="CM133" s="88"/>
      <c r="CN133" s="88"/>
      <c r="CO133" s="88"/>
      <c r="CP133" s="88"/>
      <c r="CQ133" s="88"/>
      <c r="CR133" s="88"/>
      <c r="CS133" s="88"/>
      <c r="CT133" s="88"/>
    </row>
    <row r="134" spans="1:98" ht="15" x14ac:dyDescent="0.2">
      <c r="A134" s="533"/>
      <c r="B134" s="283" t="s">
        <v>140</v>
      </c>
      <c r="C134" s="11"/>
      <c r="D134" s="17"/>
      <c r="E134" s="11"/>
      <c r="F134" s="17"/>
      <c r="G134" s="11"/>
      <c r="H134" s="17"/>
      <c r="I134" s="11"/>
      <c r="J134" s="17"/>
      <c r="K134" s="3"/>
      <c r="L134" s="3"/>
      <c r="M134" s="3"/>
      <c r="N134" s="32"/>
      <c r="O134" s="252"/>
      <c r="P134" s="252"/>
      <c r="Q134" s="252"/>
      <c r="R134" s="252"/>
      <c r="S134" s="252"/>
      <c r="T134" s="252"/>
      <c r="U134" s="252"/>
      <c r="V134" s="252"/>
      <c r="W134" s="252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7"/>
      <c r="AT134" s="87"/>
      <c r="AU134" s="87"/>
      <c r="CG134" s="88"/>
      <c r="CH134" s="88"/>
      <c r="CI134" s="88"/>
      <c r="CJ134" s="88"/>
      <c r="CK134" s="88"/>
      <c r="CL134" s="88"/>
      <c r="CM134" s="88"/>
      <c r="CN134" s="88"/>
      <c r="CO134" s="88"/>
      <c r="CP134" s="88"/>
      <c r="CQ134" s="88"/>
      <c r="CR134" s="88"/>
      <c r="CS134" s="88"/>
      <c r="CT134" s="88"/>
    </row>
    <row r="135" spans="1:98" ht="15" x14ac:dyDescent="0.2">
      <c r="A135" s="533"/>
      <c r="B135" s="289" t="s">
        <v>144</v>
      </c>
      <c r="C135" s="34"/>
      <c r="D135" s="58"/>
      <c r="E135" s="34"/>
      <c r="F135" s="58"/>
      <c r="G135" s="34"/>
      <c r="H135" s="58"/>
      <c r="I135" s="34"/>
      <c r="J135" s="58"/>
      <c r="K135" s="3"/>
      <c r="L135" s="3"/>
      <c r="M135" s="3"/>
      <c r="N135" s="32"/>
      <c r="O135" s="252"/>
      <c r="P135" s="252"/>
      <c r="Q135" s="252"/>
      <c r="R135" s="252"/>
      <c r="S135" s="252"/>
      <c r="T135" s="252"/>
      <c r="U135" s="252"/>
      <c r="V135" s="252"/>
      <c r="W135" s="252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7"/>
      <c r="AT135" s="87"/>
      <c r="AU135" s="87"/>
      <c r="CG135" s="88"/>
      <c r="CH135" s="88"/>
      <c r="CI135" s="88"/>
      <c r="CJ135" s="88"/>
      <c r="CK135" s="88"/>
      <c r="CL135" s="88"/>
      <c r="CM135" s="88"/>
      <c r="CN135" s="88"/>
      <c r="CO135" s="88"/>
      <c r="CP135" s="88"/>
      <c r="CQ135" s="88"/>
      <c r="CR135" s="88"/>
      <c r="CS135" s="88"/>
      <c r="CT135" s="88"/>
    </row>
    <row r="136" spans="1:98" ht="15" x14ac:dyDescent="0.2">
      <c r="A136" s="533"/>
      <c r="B136" s="285" t="s">
        <v>74</v>
      </c>
      <c r="C136" s="30"/>
      <c r="D136" s="23"/>
      <c r="E136" s="30"/>
      <c r="F136" s="23"/>
      <c r="G136" s="30"/>
      <c r="H136" s="23"/>
      <c r="I136" s="30"/>
      <c r="J136" s="23"/>
      <c r="K136" s="3"/>
      <c r="L136" s="3"/>
      <c r="M136" s="3"/>
      <c r="N136" s="32"/>
      <c r="O136" s="252"/>
      <c r="P136" s="252"/>
      <c r="Q136" s="252"/>
      <c r="R136" s="252"/>
      <c r="S136" s="252"/>
      <c r="T136" s="252"/>
      <c r="U136" s="252"/>
      <c r="V136" s="252"/>
      <c r="W136" s="252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7"/>
      <c r="AT136" s="87"/>
      <c r="AU136" s="87"/>
      <c r="CG136" s="88"/>
      <c r="CH136" s="88"/>
      <c r="CI136" s="88"/>
      <c r="CJ136" s="88"/>
      <c r="CK136" s="88"/>
      <c r="CL136" s="88"/>
      <c r="CM136" s="88"/>
      <c r="CN136" s="88"/>
      <c r="CO136" s="88"/>
      <c r="CP136" s="88"/>
      <c r="CQ136" s="88"/>
      <c r="CR136" s="88"/>
      <c r="CS136" s="88"/>
      <c r="CT136" s="88"/>
    </row>
    <row r="137" spans="1:98" ht="15" x14ac:dyDescent="0.2">
      <c r="A137" s="471" t="s">
        <v>145</v>
      </c>
      <c r="B137" s="280" t="s">
        <v>146</v>
      </c>
      <c r="C137" s="19"/>
      <c r="D137" s="21"/>
      <c r="E137" s="19"/>
      <c r="F137" s="21"/>
      <c r="G137" s="19"/>
      <c r="H137" s="21"/>
      <c r="I137" s="19"/>
      <c r="J137" s="21"/>
      <c r="K137" s="3"/>
      <c r="L137" s="3"/>
      <c r="M137" s="3"/>
      <c r="N137" s="32"/>
      <c r="O137" s="252"/>
      <c r="P137" s="252"/>
      <c r="Q137" s="252"/>
      <c r="R137" s="252"/>
      <c r="S137" s="252"/>
      <c r="T137" s="252"/>
      <c r="U137" s="252"/>
      <c r="V137" s="252"/>
      <c r="W137" s="252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7"/>
      <c r="AT137" s="87"/>
      <c r="AU137" s="87"/>
      <c r="CG137" s="88"/>
      <c r="CH137" s="88"/>
      <c r="CI137" s="88"/>
      <c r="CJ137" s="88"/>
      <c r="CK137" s="88"/>
      <c r="CL137" s="88"/>
      <c r="CM137" s="88"/>
      <c r="CN137" s="88"/>
      <c r="CO137" s="88"/>
      <c r="CP137" s="88"/>
      <c r="CQ137" s="88"/>
      <c r="CR137" s="88"/>
      <c r="CS137" s="88"/>
      <c r="CT137" s="88"/>
    </row>
    <row r="138" spans="1:98" ht="27.6" customHeight="1" x14ac:dyDescent="0.2">
      <c r="A138" s="472"/>
      <c r="B138" s="283" t="s">
        <v>143</v>
      </c>
      <c r="C138" s="11"/>
      <c r="D138" s="17"/>
      <c r="E138" s="11"/>
      <c r="F138" s="17"/>
      <c r="G138" s="11"/>
      <c r="H138" s="17"/>
      <c r="I138" s="11"/>
      <c r="J138" s="17"/>
      <c r="K138" s="3"/>
      <c r="L138" s="3"/>
      <c r="M138" s="3"/>
      <c r="N138" s="32"/>
      <c r="O138" s="252"/>
      <c r="P138" s="252"/>
      <c r="Q138" s="252"/>
      <c r="R138" s="252"/>
      <c r="S138" s="252"/>
      <c r="T138" s="252"/>
      <c r="U138" s="252"/>
      <c r="V138" s="252"/>
      <c r="W138" s="252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7"/>
      <c r="AT138" s="87"/>
      <c r="AU138" s="87"/>
      <c r="CG138" s="88"/>
      <c r="CH138" s="88"/>
      <c r="CI138" s="88"/>
      <c r="CJ138" s="88"/>
      <c r="CK138" s="88"/>
      <c r="CL138" s="88"/>
      <c r="CM138" s="88"/>
      <c r="CN138" s="88"/>
      <c r="CO138" s="88"/>
      <c r="CP138" s="88"/>
      <c r="CQ138" s="88"/>
      <c r="CR138" s="88"/>
      <c r="CS138" s="88"/>
      <c r="CT138" s="88"/>
    </row>
    <row r="139" spans="1:98" x14ac:dyDescent="0.2">
      <c r="A139" s="472"/>
      <c r="B139" s="283" t="s">
        <v>140</v>
      </c>
      <c r="C139" s="11"/>
      <c r="D139" s="17"/>
      <c r="E139" s="11"/>
      <c r="F139" s="17"/>
      <c r="G139" s="11"/>
      <c r="H139" s="17"/>
      <c r="I139" s="11"/>
      <c r="J139" s="17"/>
      <c r="K139" s="32"/>
      <c r="L139" s="32"/>
      <c r="M139" s="32"/>
      <c r="N139" s="32"/>
      <c r="O139" s="252"/>
      <c r="P139" s="252"/>
      <c r="Q139" s="252"/>
      <c r="R139" s="252"/>
      <c r="S139" s="252"/>
      <c r="T139" s="252"/>
      <c r="U139" s="252"/>
      <c r="V139" s="252"/>
      <c r="W139" s="252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7"/>
      <c r="AT139" s="87"/>
      <c r="AU139" s="87"/>
      <c r="CG139" s="88"/>
      <c r="CH139" s="88"/>
      <c r="CI139" s="88"/>
      <c r="CJ139" s="88"/>
      <c r="CK139" s="88"/>
      <c r="CL139" s="88"/>
      <c r="CM139" s="88"/>
      <c r="CN139" s="88"/>
      <c r="CO139" s="88"/>
      <c r="CP139" s="88"/>
      <c r="CQ139" s="88"/>
      <c r="CR139" s="88"/>
      <c r="CS139" s="88"/>
      <c r="CT139" s="88"/>
    </row>
    <row r="140" spans="1:98" ht="15.6" customHeight="1" x14ac:dyDescent="0.2">
      <c r="A140" s="472"/>
      <c r="B140" s="289" t="s">
        <v>147</v>
      </c>
      <c r="C140" s="11"/>
      <c r="D140" s="17"/>
      <c r="E140" s="11"/>
      <c r="F140" s="17"/>
      <c r="G140" s="11"/>
      <c r="H140" s="17"/>
      <c r="I140" s="11"/>
      <c r="J140" s="17"/>
      <c r="K140" s="32"/>
      <c r="L140" s="32"/>
      <c r="M140" s="32"/>
      <c r="N140" s="32"/>
      <c r="O140" s="252"/>
      <c r="P140" s="252"/>
      <c r="Q140" s="252"/>
      <c r="R140" s="252"/>
      <c r="S140" s="252"/>
      <c r="T140" s="252"/>
      <c r="U140" s="252"/>
      <c r="V140" s="252"/>
      <c r="W140" s="252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7"/>
      <c r="AT140" s="87"/>
      <c r="AU140" s="87"/>
      <c r="CG140" s="88"/>
      <c r="CH140" s="88"/>
      <c r="CI140" s="88"/>
      <c r="CJ140" s="88"/>
      <c r="CK140" s="88"/>
      <c r="CL140" s="88"/>
      <c r="CM140" s="88"/>
      <c r="CN140" s="88"/>
      <c r="CO140" s="88"/>
      <c r="CP140" s="88"/>
      <c r="CQ140" s="88"/>
      <c r="CR140" s="88"/>
      <c r="CS140" s="88"/>
      <c r="CT140" s="88"/>
    </row>
    <row r="141" spans="1:98" ht="15.6" customHeight="1" x14ac:dyDescent="0.2">
      <c r="A141" s="472"/>
      <c r="B141" s="289" t="s">
        <v>144</v>
      </c>
      <c r="C141" s="11"/>
      <c r="D141" s="17"/>
      <c r="E141" s="11"/>
      <c r="F141" s="17"/>
      <c r="G141" s="11"/>
      <c r="H141" s="17"/>
      <c r="I141" s="11"/>
      <c r="J141" s="17"/>
      <c r="K141" s="32"/>
      <c r="L141" s="32"/>
      <c r="M141" s="32"/>
      <c r="N141" s="32"/>
      <c r="O141" s="252"/>
      <c r="P141" s="252"/>
      <c r="Q141" s="252"/>
      <c r="R141" s="252"/>
      <c r="S141" s="252"/>
      <c r="T141" s="252"/>
      <c r="U141" s="252"/>
      <c r="V141" s="252"/>
      <c r="W141" s="252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7"/>
      <c r="AT141" s="87"/>
      <c r="AU141" s="87"/>
      <c r="CG141" s="88"/>
      <c r="CH141" s="88"/>
      <c r="CI141" s="88"/>
      <c r="CJ141" s="88"/>
      <c r="CK141" s="88"/>
      <c r="CL141" s="88"/>
      <c r="CM141" s="88"/>
      <c r="CN141" s="88"/>
      <c r="CO141" s="88"/>
      <c r="CP141" s="88"/>
      <c r="CQ141" s="88"/>
      <c r="CR141" s="88"/>
      <c r="CS141" s="88"/>
      <c r="CT141" s="88"/>
    </row>
    <row r="142" spans="1:98" ht="15.6" customHeight="1" x14ac:dyDescent="0.2">
      <c r="A142" s="473"/>
      <c r="B142" s="285" t="s">
        <v>74</v>
      </c>
      <c r="C142" s="123"/>
      <c r="D142" s="119"/>
      <c r="E142" s="123"/>
      <c r="F142" s="119"/>
      <c r="G142" s="123"/>
      <c r="H142" s="119"/>
      <c r="I142" s="123"/>
      <c r="J142" s="119"/>
      <c r="K142" s="32"/>
      <c r="L142" s="32"/>
      <c r="M142" s="32"/>
      <c r="N142" s="32"/>
      <c r="O142" s="252"/>
      <c r="P142" s="252"/>
      <c r="Q142" s="252"/>
      <c r="R142" s="252"/>
      <c r="S142" s="252"/>
      <c r="T142" s="252"/>
      <c r="U142" s="252"/>
      <c r="V142" s="252"/>
      <c r="W142" s="252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7"/>
      <c r="AT142" s="87"/>
      <c r="AU142" s="87"/>
      <c r="CG142" s="88"/>
      <c r="CH142" s="88"/>
      <c r="CI142" s="88"/>
      <c r="CJ142" s="88"/>
      <c r="CK142" s="88"/>
      <c r="CL142" s="88"/>
      <c r="CM142" s="88"/>
      <c r="CN142" s="88"/>
      <c r="CO142" s="88"/>
      <c r="CP142" s="88"/>
      <c r="CQ142" s="88"/>
      <c r="CR142" s="88"/>
      <c r="CS142" s="88"/>
      <c r="CT142" s="88"/>
    </row>
    <row r="143" spans="1:98" ht="15.6" customHeight="1" x14ac:dyDescent="0.2">
      <c r="A143" s="534" t="s">
        <v>148</v>
      </c>
      <c r="B143" s="280" t="s">
        <v>149</v>
      </c>
      <c r="C143" s="19"/>
      <c r="D143" s="21"/>
      <c r="E143" s="19"/>
      <c r="F143" s="21"/>
      <c r="G143" s="19"/>
      <c r="H143" s="21"/>
      <c r="I143" s="19"/>
      <c r="J143" s="21"/>
      <c r="K143" s="32"/>
      <c r="L143" s="32"/>
      <c r="M143" s="32"/>
      <c r="N143" s="32"/>
      <c r="O143" s="252"/>
      <c r="P143" s="252"/>
      <c r="Q143" s="252"/>
      <c r="R143" s="252"/>
      <c r="S143" s="252"/>
      <c r="T143" s="252"/>
      <c r="U143" s="252"/>
      <c r="V143" s="252"/>
      <c r="W143" s="252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7"/>
      <c r="AT143" s="87"/>
      <c r="AU143" s="87"/>
      <c r="CG143" s="88"/>
      <c r="CH143" s="88"/>
      <c r="CI143" s="88"/>
      <c r="CJ143" s="88"/>
      <c r="CK143" s="88"/>
      <c r="CL143" s="88"/>
      <c r="CM143" s="88"/>
      <c r="CN143" s="88"/>
      <c r="CO143" s="88"/>
      <c r="CP143" s="88"/>
      <c r="CQ143" s="88"/>
      <c r="CR143" s="88"/>
      <c r="CS143" s="88"/>
      <c r="CT143" s="88"/>
    </row>
    <row r="144" spans="1:98" ht="15.6" customHeight="1" x14ac:dyDescent="0.2">
      <c r="A144" s="533"/>
      <c r="B144" s="285" t="s">
        <v>150</v>
      </c>
      <c r="C144" s="30"/>
      <c r="D144" s="23"/>
      <c r="E144" s="30"/>
      <c r="F144" s="23"/>
      <c r="G144" s="30"/>
      <c r="H144" s="23"/>
      <c r="I144" s="30"/>
      <c r="J144" s="23"/>
      <c r="K144" s="32"/>
      <c r="L144" s="32"/>
      <c r="M144" s="32"/>
      <c r="N144" s="32"/>
      <c r="O144" s="252"/>
      <c r="P144" s="252"/>
      <c r="Q144" s="252"/>
      <c r="R144" s="252"/>
      <c r="S144" s="252"/>
      <c r="T144" s="252"/>
      <c r="U144" s="252"/>
      <c r="V144" s="252"/>
      <c r="W144" s="252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7"/>
      <c r="AT144" s="87"/>
      <c r="AU144" s="87"/>
      <c r="CG144" s="88"/>
      <c r="CH144" s="88"/>
      <c r="CI144" s="88"/>
      <c r="CJ144" s="88"/>
      <c r="CK144" s="88"/>
      <c r="CL144" s="88"/>
      <c r="CM144" s="88"/>
      <c r="CN144" s="88"/>
      <c r="CO144" s="88"/>
      <c r="CP144" s="88"/>
      <c r="CQ144" s="88"/>
      <c r="CR144" s="88"/>
      <c r="CS144" s="88"/>
      <c r="CT144" s="88"/>
    </row>
    <row r="145" spans="1:104" ht="31.9" customHeight="1" x14ac:dyDescent="0.2">
      <c r="A145" s="290" t="s">
        <v>151</v>
      </c>
      <c r="B145" s="291"/>
      <c r="C145" s="292"/>
      <c r="D145" s="292"/>
      <c r="E145" s="292"/>
      <c r="F145" s="292"/>
      <c r="G145" s="292"/>
      <c r="H145" s="292"/>
      <c r="I145" s="292"/>
      <c r="J145" s="292"/>
      <c r="K145" s="293"/>
      <c r="L145" s="293"/>
      <c r="M145" s="293"/>
      <c r="N145" s="293"/>
      <c r="O145" s="294"/>
      <c r="P145" s="294"/>
      <c r="Q145" s="294"/>
      <c r="R145" s="294"/>
      <c r="S145" s="294"/>
      <c r="T145" s="294"/>
      <c r="U145" s="294"/>
      <c r="V145" s="294"/>
      <c r="W145" s="294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BY145" s="82"/>
      <c r="BZ145" s="82"/>
      <c r="CG145" s="88"/>
      <c r="CH145" s="88"/>
      <c r="CI145" s="88"/>
      <c r="CJ145" s="88"/>
      <c r="CK145" s="88"/>
      <c r="CL145" s="88"/>
      <c r="CM145" s="88"/>
      <c r="CN145" s="88"/>
      <c r="CO145" s="88"/>
      <c r="CP145" s="88"/>
      <c r="CQ145" s="88"/>
      <c r="CR145" s="88"/>
      <c r="CS145" s="88"/>
      <c r="CT145" s="88"/>
    </row>
    <row r="146" spans="1:104" s="309" customFormat="1" ht="31.9" customHeight="1" x14ac:dyDescent="0.2">
      <c r="A146" s="91" t="s">
        <v>152</v>
      </c>
      <c r="B146" s="295"/>
      <c r="C146" s="296"/>
      <c r="D146" s="296"/>
      <c r="E146" s="297"/>
      <c r="F146" s="296"/>
      <c r="G146" s="297"/>
      <c r="H146" s="297"/>
      <c r="I146" s="296"/>
      <c r="J146" s="298"/>
      <c r="K146" s="299"/>
      <c r="L146" s="299"/>
      <c r="M146" s="299"/>
      <c r="N146" s="299"/>
      <c r="O146" s="300"/>
      <c r="P146" s="300"/>
      <c r="Q146" s="300"/>
      <c r="R146" s="301"/>
      <c r="S146" s="302"/>
      <c r="T146" s="300"/>
      <c r="U146" s="300"/>
      <c r="V146" s="301"/>
      <c r="W146" s="301"/>
      <c r="X146" s="303"/>
      <c r="Y146" s="304"/>
      <c r="Z146" s="305"/>
      <c r="AA146" s="305"/>
      <c r="AB146" s="303"/>
      <c r="AC146" s="304"/>
      <c r="AD146" s="304"/>
      <c r="AE146" s="304"/>
      <c r="AF146" s="304"/>
      <c r="AG146" s="305"/>
      <c r="AH146" s="306"/>
      <c r="AI146" s="303"/>
      <c r="AJ146" s="305"/>
      <c r="AK146" s="305"/>
      <c r="AL146" s="305"/>
      <c r="AM146" s="305"/>
      <c r="AN146" s="305"/>
      <c r="AO146" s="306"/>
      <c r="AP146" s="303"/>
      <c r="AQ146" s="305"/>
      <c r="AR146" s="305"/>
      <c r="AS146" s="305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82"/>
      <c r="BI146" s="82"/>
      <c r="BJ146" s="82"/>
      <c r="BK146" s="82"/>
      <c r="BL146" s="82"/>
      <c r="BM146" s="82"/>
      <c r="BN146" s="8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4"/>
      <c r="CB146" s="84"/>
      <c r="CC146" s="84"/>
      <c r="CD146" s="84"/>
      <c r="CE146" s="84"/>
      <c r="CF146" s="84"/>
      <c r="CG146" s="88"/>
      <c r="CH146" s="307"/>
      <c r="CI146" s="307"/>
      <c r="CJ146" s="307"/>
      <c r="CK146" s="307"/>
      <c r="CL146" s="307"/>
      <c r="CM146" s="307"/>
      <c r="CN146" s="307"/>
      <c r="CO146" s="307"/>
      <c r="CP146" s="307"/>
      <c r="CQ146" s="307"/>
      <c r="CR146" s="307"/>
      <c r="CS146" s="307"/>
      <c r="CT146" s="307"/>
      <c r="CU146" s="308"/>
      <c r="CV146" s="308"/>
      <c r="CW146" s="308"/>
      <c r="CX146" s="308"/>
      <c r="CY146" s="308"/>
      <c r="CZ146" s="308"/>
    </row>
    <row r="147" spans="1:104" x14ac:dyDescent="0.2">
      <c r="A147" s="538" t="s">
        <v>35</v>
      </c>
      <c r="B147" s="474" t="s">
        <v>1</v>
      </c>
      <c r="C147" s="475"/>
      <c r="D147" s="476"/>
      <c r="E147" s="514" t="s">
        <v>78</v>
      </c>
      <c r="F147" s="515"/>
      <c r="G147" s="515"/>
      <c r="H147" s="515"/>
      <c r="I147" s="515"/>
      <c r="J147" s="515"/>
      <c r="K147" s="515"/>
      <c r="L147" s="515"/>
      <c r="M147" s="515"/>
      <c r="N147" s="515"/>
      <c r="O147" s="515"/>
      <c r="P147" s="515"/>
      <c r="Q147" s="515"/>
      <c r="R147" s="515"/>
      <c r="S147" s="515"/>
      <c r="T147" s="515"/>
      <c r="U147" s="515"/>
      <c r="V147" s="515"/>
      <c r="W147" s="515"/>
      <c r="X147" s="515"/>
      <c r="Y147" s="515"/>
      <c r="Z147" s="515"/>
      <c r="AA147" s="515"/>
      <c r="AB147" s="515"/>
      <c r="AC147" s="515"/>
      <c r="AD147" s="515"/>
      <c r="AE147" s="515"/>
      <c r="AF147" s="515"/>
      <c r="AG147" s="515"/>
      <c r="AH147" s="515"/>
      <c r="AI147" s="515"/>
      <c r="AJ147" s="515"/>
      <c r="AK147" s="515"/>
      <c r="AL147" s="515"/>
      <c r="AM147" s="515"/>
      <c r="AN147" s="515"/>
      <c r="AO147" s="515"/>
      <c r="AP147" s="551"/>
      <c r="AQ147" s="552" t="s">
        <v>153</v>
      </c>
      <c r="AR147" s="552"/>
      <c r="AS147" s="553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Y147" s="82"/>
      <c r="BZ147" s="82"/>
      <c r="CG147" s="88"/>
      <c r="CH147" s="88"/>
      <c r="CI147" s="88"/>
      <c r="CJ147" s="88"/>
      <c r="CK147" s="88"/>
      <c r="CL147" s="88"/>
      <c r="CM147" s="88"/>
      <c r="CN147" s="88"/>
      <c r="CO147" s="88"/>
      <c r="CP147" s="88"/>
      <c r="CQ147" s="88"/>
      <c r="CR147" s="88"/>
      <c r="CS147" s="88"/>
      <c r="CT147" s="88"/>
    </row>
    <row r="148" spans="1:104" x14ac:dyDescent="0.2">
      <c r="A148" s="539"/>
      <c r="B148" s="549"/>
      <c r="C148" s="550"/>
      <c r="D148" s="517"/>
      <c r="E148" s="483" t="s">
        <v>21</v>
      </c>
      <c r="F148" s="484"/>
      <c r="G148" s="483" t="s">
        <v>22</v>
      </c>
      <c r="H148" s="484"/>
      <c r="I148" s="483" t="s">
        <v>23</v>
      </c>
      <c r="J148" s="484"/>
      <c r="K148" s="483" t="s">
        <v>24</v>
      </c>
      <c r="L148" s="484"/>
      <c r="M148" s="483" t="s">
        <v>25</v>
      </c>
      <c r="N148" s="484"/>
      <c r="O148" s="483" t="s">
        <v>26</v>
      </c>
      <c r="P148" s="484"/>
      <c r="Q148" s="483" t="s">
        <v>27</v>
      </c>
      <c r="R148" s="484"/>
      <c r="S148" s="483" t="s">
        <v>28</v>
      </c>
      <c r="T148" s="484"/>
      <c r="U148" s="483" t="s">
        <v>29</v>
      </c>
      <c r="V148" s="484"/>
      <c r="W148" s="483" t="s">
        <v>5</v>
      </c>
      <c r="X148" s="484"/>
      <c r="Y148" s="483" t="s">
        <v>6</v>
      </c>
      <c r="Z148" s="484"/>
      <c r="AA148" s="483" t="s">
        <v>30</v>
      </c>
      <c r="AB148" s="484"/>
      <c r="AC148" s="483" t="s">
        <v>7</v>
      </c>
      <c r="AD148" s="484"/>
      <c r="AE148" s="483" t="s">
        <v>8</v>
      </c>
      <c r="AF148" s="484"/>
      <c r="AG148" s="483" t="s">
        <v>9</v>
      </c>
      <c r="AH148" s="484"/>
      <c r="AI148" s="483" t="s">
        <v>10</v>
      </c>
      <c r="AJ148" s="484"/>
      <c r="AK148" s="483" t="s">
        <v>11</v>
      </c>
      <c r="AL148" s="484"/>
      <c r="AM148" s="483" t="s">
        <v>12</v>
      </c>
      <c r="AN148" s="484"/>
      <c r="AO148" s="480" t="s">
        <v>13</v>
      </c>
      <c r="AP148" s="541"/>
      <c r="AQ148" s="542" t="s">
        <v>154</v>
      </c>
      <c r="AR148" s="480" t="s">
        <v>155</v>
      </c>
      <c r="AS148" s="481"/>
      <c r="AT148" s="310"/>
      <c r="AU148" s="311"/>
      <c r="AV148" s="97"/>
      <c r="AW148" s="97"/>
      <c r="AX148" s="97"/>
      <c r="AY148" s="97"/>
      <c r="AZ148" s="97"/>
      <c r="BA148" s="97"/>
      <c r="BB148" s="97"/>
      <c r="BC148" s="97"/>
      <c r="BD148" s="97"/>
      <c r="BE148" s="97"/>
      <c r="BF148" s="97"/>
      <c r="BG148" s="97"/>
      <c r="CG148" s="88"/>
      <c r="CH148" s="88"/>
      <c r="CI148" s="88"/>
      <c r="CJ148" s="88"/>
      <c r="CK148" s="88"/>
      <c r="CL148" s="88"/>
      <c r="CM148" s="88"/>
      <c r="CN148" s="88"/>
      <c r="CO148" s="88"/>
      <c r="CP148" s="88"/>
      <c r="CQ148" s="88"/>
      <c r="CR148" s="88"/>
      <c r="CS148" s="88"/>
      <c r="CT148" s="88"/>
    </row>
    <row r="149" spans="1:104" ht="31.5" x14ac:dyDescent="0.2">
      <c r="A149" s="540"/>
      <c r="B149" s="312" t="s">
        <v>34</v>
      </c>
      <c r="C149" s="313" t="s">
        <v>2</v>
      </c>
      <c r="D149" s="452" t="s">
        <v>3</v>
      </c>
      <c r="E149" s="36" t="s">
        <v>2</v>
      </c>
      <c r="F149" s="451" t="s">
        <v>3</v>
      </c>
      <c r="G149" s="36" t="s">
        <v>2</v>
      </c>
      <c r="H149" s="451" t="s">
        <v>3</v>
      </c>
      <c r="I149" s="36" t="s">
        <v>2</v>
      </c>
      <c r="J149" s="451" t="s">
        <v>3</v>
      </c>
      <c r="K149" s="36" t="s">
        <v>2</v>
      </c>
      <c r="L149" s="451" t="s">
        <v>3</v>
      </c>
      <c r="M149" s="36" t="s">
        <v>2</v>
      </c>
      <c r="N149" s="451" t="s">
        <v>3</v>
      </c>
      <c r="O149" s="36" t="s">
        <v>2</v>
      </c>
      <c r="P149" s="451" t="s">
        <v>3</v>
      </c>
      <c r="Q149" s="36" t="s">
        <v>2</v>
      </c>
      <c r="R149" s="451" t="s">
        <v>3</v>
      </c>
      <c r="S149" s="36" t="s">
        <v>2</v>
      </c>
      <c r="T149" s="451" t="s">
        <v>3</v>
      </c>
      <c r="U149" s="36" t="s">
        <v>2</v>
      </c>
      <c r="V149" s="451" t="s">
        <v>3</v>
      </c>
      <c r="W149" s="36" t="s">
        <v>2</v>
      </c>
      <c r="X149" s="451" t="s">
        <v>3</v>
      </c>
      <c r="Y149" s="36" t="s">
        <v>2</v>
      </c>
      <c r="Z149" s="451" t="s">
        <v>3</v>
      </c>
      <c r="AA149" s="36" t="s">
        <v>2</v>
      </c>
      <c r="AB149" s="451" t="s">
        <v>3</v>
      </c>
      <c r="AC149" s="36" t="s">
        <v>2</v>
      </c>
      <c r="AD149" s="451" t="s">
        <v>3</v>
      </c>
      <c r="AE149" s="36" t="s">
        <v>2</v>
      </c>
      <c r="AF149" s="451" t="s">
        <v>3</v>
      </c>
      <c r="AG149" s="36" t="s">
        <v>2</v>
      </c>
      <c r="AH149" s="451" t="s">
        <v>3</v>
      </c>
      <c r="AI149" s="36" t="s">
        <v>2</v>
      </c>
      <c r="AJ149" s="451" t="s">
        <v>3</v>
      </c>
      <c r="AK149" s="36" t="s">
        <v>2</v>
      </c>
      <c r="AL149" s="451" t="s">
        <v>3</v>
      </c>
      <c r="AM149" s="36" t="s">
        <v>2</v>
      </c>
      <c r="AN149" s="451" t="s">
        <v>3</v>
      </c>
      <c r="AO149" s="36" t="s">
        <v>2</v>
      </c>
      <c r="AP149" s="315" t="s">
        <v>3</v>
      </c>
      <c r="AQ149" s="543"/>
      <c r="AR149" s="459" t="s">
        <v>156</v>
      </c>
      <c r="AS149" s="454" t="s">
        <v>157</v>
      </c>
      <c r="AT149" s="148"/>
      <c r="AU149" s="148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CG149" s="88"/>
      <c r="CH149" s="88"/>
      <c r="CI149" s="88"/>
      <c r="CJ149" s="88"/>
      <c r="CK149" s="88"/>
      <c r="CL149" s="88"/>
      <c r="CM149" s="88"/>
      <c r="CN149" s="88"/>
      <c r="CO149" s="88"/>
      <c r="CP149" s="88"/>
      <c r="CQ149" s="88"/>
      <c r="CR149" s="88"/>
      <c r="CS149" s="88"/>
      <c r="CT149" s="88"/>
    </row>
    <row r="150" spans="1:104" ht="15" customHeight="1" x14ac:dyDescent="0.2">
      <c r="A150" s="316" t="s">
        <v>55</v>
      </c>
      <c r="B150" s="213">
        <f t="shared" ref="B150:B168" si="11">SUM(C150+D150)</f>
        <v>226</v>
      </c>
      <c r="C150" s="214">
        <f t="shared" ref="C150:D168" si="12">SUM(E150+G150+I150+K150+M150+O150+Q150+S150+U150+W150+Y150+AA150+AC150+AE150+AG150+AI150+AK150+AM150+AO150)</f>
        <v>94</v>
      </c>
      <c r="D150" s="317">
        <f t="shared" si="12"/>
        <v>132</v>
      </c>
      <c r="E150" s="26">
        <v>3</v>
      </c>
      <c r="F150" s="98">
        <v>4</v>
      </c>
      <c r="G150" s="26">
        <v>0</v>
      </c>
      <c r="H150" s="99">
        <v>2</v>
      </c>
      <c r="I150" s="26">
        <v>0</v>
      </c>
      <c r="J150" s="99">
        <v>3</v>
      </c>
      <c r="K150" s="26">
        <v>2</v>
      </c>
      <c r="L150" s="99">
        <v>5</v>
      </c>
      <c r="M150" s="26">
        <v>2</v>
      </c>
      <c r="N150" s="99">
        <v>2</v>
      </c>
      <c r="O150" s="26">
        <v>4</v>
      </c>
      <c r="P150" s="99">
        <v>4</v>
      </c>
      <c r="Q150" s="26">
        <v>0</v>
      </c>
      <c r="R150" s="99">
        <v>2</v>
      </c>
      <c r="S150" s="26">
        <v>3</v>
      </c>
      <c r="T150" s="99">
        <v>0</v>
      </c>
      <c r="U150" s="26">
        <v>2</v>
      </c>
      <c r="V150" s="99">
        <v>2</v>
      </c>
      <c r="W150" s="26">
        <v>4</v>
      </c>
      <c r="X150" s="99">
        <v>6</v>
      </c>
      <c r="Y150" s="26">
        <v>0</v>
      </c>
      <c r="Z150" s="99">
        <v>4</v>
      </c>
      <c r="AA150" s="26">
        <v>3</v>
      </c>
      <c r="AB150" s="99">
        <v>7</v>
      </c>
      <c r="AC150" s="26">
        <v>8</v>
      </c>
      <c r="AD150" s="99">
        <v>11</v>
      </c>
      <c r="AE150" s="26">
        <v>15</v>
      </c>
      <c r="AF150" s="99">
        <v>12</v>
      </c>
      <c r="AG150" s="26">
        <v>7</v>
      </c>
      <c r="AH150" s="99">
        <v>10</v>
      </c>
      <c r="AI150" s="26">
        <v>11</v>
      </c>
      <c r="AJ150" s="99">
        <v>21</v>
      </c>
      <c r="AK150" s="26">
        <v>10</v>
      </c>
      <c r="AL150" s="99">
        <v>9</v>
      </c>
      <c r="AM150" s="26">
        <v>9</v>
      </c>
      <c r="AN150" s="99">
        <v>3</v>
      </c>
      <c r="AO150" s="100">
        <v>11</v>
      </c>
      <c r="AP150" s="318">
        <v>25</v>
      </c>
      <c r="AQ150" s="319">
        <v>111</v>
      </c>
      <c r="AR150" s="320">
        <v>32</v>
      </c>
      <c r="AS150" s="98">
        <v>83</v>
      </c>
      <c r="AT150" s="1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97"/>
      <c r="BG150" s="97"/>
      <c r="CA150" s="84" t="str">
        <f t="shared" ref="CA150:CA168" si="13">IF(B150&lt;&gt;SUM(AQ150+AR150+AS150),"* El número de consultas según tipo atención NO DEBE ser diferente al Total. ","")</f>
        <v/>
      </c>
      <c r="CB150" s="84" t="str">
        <f>IF(AND(E150&lt;=SUM(E152:E168),F150&lt;=SUM(F152:F168),G150&lt;=SUM(G152:G168),H150&lt;=SUM(H152:H168),I150&lt;=SUM(I152:I168),J150&lt;=SUM(J152:J168),K150&lt;=SUM(K152:K168),L150&lt;=SUM(L152:L168),M150&lt;=SUM(M152:M168),N150&lt;=SUM(N152:N168),O150&lt;=SUM(O152:O168),P150&lt;=SUM(P152:P168),W150&lt;=SUM(W152:W168),X150&lt;=SUM(X152:X168),Y150&lt;=SUM(Y152:Y168),Z150&lt;=SUM(Z152:Z168),AA150&lt;=SUM(AA152:AA168),AB150&lt;=SUM(AB152:AB168),AC150&lt;=SUM(AC152:AC168),AD150&lt;=SUM(AD152:AD168),AE150&lt;=SUM(AE152:AE168),AF150&lt;=SUM(AF152:AF168),AG150&lt;=SUM(AG152:AG168),AH150&lt;=SUM(AH152:AH168),AI150&lt;=SUM(AI152:AI168),AJ150&lt;=SUM(AJ152:AJ168),AK150&lt;=SUM(AK152:AK168),AL150&lt;=SUM(AL152:AL168),AM150&lt;=SUM(AM152:AM168),AN150&lt;=SUM(AN152:AN168),AO150&lt;=SUM(AO152:AO168),AP150&lt;=SUM(AP152:AP168)),"","Total de ingreso debe ser igual o menor al desagregado por condición")</f>
        <v/>
      </c>
      <c r="CG150" s="88">
        <f t="shared" ref="CG150:CG168" si="14">IF(B150&lt;&gt;SUM(AQ150+AR150+AS150),1,0)</f>
        <v>0</v>
      </c>
      <c r="CH150" s="88"/>
      <c r="CI150" s="88"/>
      <c r="CJ150" s="88"/>
      <c r="CK150" s="88"/>
      <c r="CL150" s="88"/>
      <c r="CM150" s="88"/>
      <c r="CN150" s="88"/>
      <c r="CO150" s="88"/>
      <c r="CP150" s="88"/>
      <c r="CQ150" s="88"/>
      <c r="CR150" s="88"/>
      <c r="CS150" s="88"/>
      <c r="CT150" s="88"/>
    </row>
    <row r="151" spans="1:104" ht="15" customHeight="1" x14ac:dyDescent="0.2">
      <c r="A151" s="321" t="s">
        <v>36</v>
      </c>
      <c r="B151" s="322">
        <f t="shared" si="11"/>
        <v>0</v>
      </c>
      <c r="C151" s="323">
        <f t="shared" si="12"/>
        <v>0</v>
      </c>
      <c r="D151" s="324">
        <f t="shared" si="12"/>
        <v>0</v>
      </c>
      <c r="E151" s="38">
        <v>0</v>
      </c>
      <c r="F151" s="39">
        <v>0</v>
      </c>
      <c r="G151" s="38">
        <v>0</v>
      </c>
      <c r="H151" s="22">
        <v>0</v>
      </c>
      <c r="I151" s="38">
        <v>0</v>
      </c>
      <c r="J151" s="22">
        <v>0</v>
      </c>
      <c r="K151" s="38">
        <v>0</v>
      </c>
      <c r="L151" s="22">
        <v>0</v>
      </c>
      <c r="M151" s="38">
        <v>0</v>
      </c>
      <c r="N151" s="22">
        <v>0</v>
      </c>
      <c r="O151" s="38">
        <v>0</v>
      </c>
      <c r="P151" s="22">
        <v>0</v>
      </c>
      <c r="Q151" s="38">
        <v>0</v>
      </c>
      <c r="R151" s="22">
        <v>0</v>
      </c>
      <c r="S151" s="38">
        <v>0</v>
      </c>
      <c r="T151" s="22">
        <v>0</v>
      </c>
      <c r="U151" s="38">
        <v>0</v>
      </c>
      <c r="V151" s="22">
        <v>0</v>
      </c>
      <c r="W151" s="38">
        <v>0</v>
      </c>
      <c r="X151" s="22">
        <v>0</v>
      </c>
      <c r="Y151" s="38">
        <v>0</v>
      </c>
      <c r="Z151" s="22">
        <v>0</v>
      </c>
      <c r="AA151" s="38">
        <v>0</v>
      </c>
      <c r="AB151" s="22">
        <v>0</v>
      </c>
      <c r="AC151" s="38">
        <v>0</v>
      </c>
      <c r="AD151" s="22">
        <v>0</v>
      </c>
      <c r="AE151" s="38">
        <v>0</v>
      </c>
      <c r="AF151" s="22">
        <v>0</v>
      </c>
      <c r="AG151" s="38">
        <v>0</v>
      </c>
      <c r="AH151" s="22">
        <v>0</v>
      </c>
      <c r="AI151" s="38">
        <v>0</v>
      </c>
      <c r="AJ151" s="22">
        <v>0</v>
      </c>
      <c r="AK151" s="38">
        <v>0</v>
      </c>
      <c r="AL151" s="22">
        <v>0</v>
      </c>
      <c r="AM151" s="38">
        <v>0</v>
      </c>
      <c r="AN151" s="22">
        <v>0</v>
      </c>
      <c r="AO151" s="129">
        <v>0</v>
      </c>
      <c r="AP151" s="55">
        <v>0</v>
      </c>
      <c r="AQ151" s="325">
        <v>0</v>
      </c>
      <c r="AR151" s="326">
        <v>0</v>
      </c>
      <c r="AS151" s="39">
        <v>0</v>
      </c>
      <c r="AT151" s="1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97"/>
      <c r="BG151" s="97"/>
      <c r="CA151" s="84" t="str">
        <f t="shared" si="13"/>
        <v/>
      </c>
      <c r="CG151" s="88">
        <f t="shared" si="14"/>
        <v>0</v>
      </c>
      <c r="CH151" s="88"/>
      <c r="CI151" s="88"/>
      <c r="CJ151" s="88"/>
      <c r="CK151" s="88"/>
      <c r="CL151" s="88"/>
      <c r="CM151" s="88"/>
      <c r="CN151" s="88"/>
      <c r="CO151" s="88"/>
      <c r="CP151" s="88"/>
      <c r="CQ151" s="88"/>
      <c r="CR151" s="88"/>
      <c r="CS151" s="88"/>
      <c r="CT151" s="88"/>
    </row>
    <row r="152" spans="1:104" ht="15" customHeight="1" x14ac:dyDescent="0.2">
      <c r="A152" s="327" t="s">
        <v>158</v>
      </c>
      <c r="B152" s="328">
        <f t="shared" si="11"/>
        <v>0</v>
      </c>
      <c r="C152" s="329">
        <f t="shared" si="12"/>
        <v>0</v>
      </c>
      <c r="D152" s="330">
        <f t="shared" si="12"/>
        <v>0</v>
      </c>
      <c r="E152" s="6">
        <v>0</v>
      </c>
      <c r="F152" s="10">
        <v>0</v>
      </c>
      <c r="G152" s="6">
        <v>0</v>
      </c>
      <c r="H152" s="8">
        <v>0</v>
      </c>
      <c r="I152" s="6">
        <v>0</v>
      </c>
      <c r="J152" s="8">
        <v>0</v>
      </c>
      <c r="K152" s="6">
        <v>0</v>
      </c>
      <c r="L152" s="8">
        <v>0</v>
      </c>
      <c r="M152" s="6">
        <v>0</v>
      </c>
      <c r="N152" s="8">
        <v>0</v>
      </c>
      <c r="O152" s="6">
        <v>0</v>
      </c>
      <c r="P152" s="8">
        <v>0</v>
      </c>
      <c r="Q152" s="6">
        <v>0</v>
      </c>
      <c r="R152" s="8">
        <v>0</v>
      </c>
      <c r="S152" s="6">
        <v>0</v>
      </c>
      <c r="T152" s="8">
        <v>0</v>
      </c>
      <c r="U152" s="6">
        <v>0</v>
      </c>
      <c r="V152" s="8">
        <v>0</v>
      </c>
      <c r="W152" s="6">
        <v>0</v>
      </c>
      <c r="X152" s="8">
        <v>0</v>
      </c>
      <c r="Y152" s="6">
        <v>0</v>
      </c>
      <c r="Z152" s="8">
        <v>0</v>
      </c>
      <c r="AA152" s="6">
        <v>0</v>
      </c>
      <c r="AB152" s="8">
        <v>0</v>
      </c>
      <c r="AC152" s="6">
        <v>0</v>
      </c>
      <c r="AD152" s="8">
        <v>0</v>
      </c>
      <c r="AE152" s="6">
        <v>0</v>
      </c>
      <c r="AF152" s="8">
        <v>0</v>
      </c>
      <c r="AG152" s="6">
        <v>0</v>
      </c>
      <c r="AH152" s="8">
        <v>0</v>
      </c>
      <c r="AI152" s="6">
        <v>0</v>
      </c>
      <c r="AJ152" s="8">
        <v>0</v>
      </c>
      <c r="AK152" s="6">
        <v>0</v>
      </c>
      <c r="AL152" s="8">
        <v>0</v>
      </c>
      <c r="AM152" s="6">
        <v>0</v>
      </c>
      <c r="AN152" s="8">
        <v>0</v>
      </c>
      <c r="AO152" s="105">
        <v>0</v>
      </c>
      <c r="AP152" s="57">
        <v>0</v>
      </c>
      <c r="AQ152" s="191">
        <v>0</v>
      </c>
      <c r="AR152" s="229">
        <v>0</v>
      </c>
      <c r="AS152" s="10">
        <v>0</v>
      </c>
      <c r="AT152" s="1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97"/>
      <c r="BG152" s="97"/>
      <c r="CA152" s="84" t="str">
        <f t="shared" si="13"/>
        <v/>
      </c>
      <c r="CG152" s="88">
        <f t="shared" si="14"/>
        <v>0</v>
      </c>
      <c r="CH152" s="88"/>
      <c r="CI152" s="88"/>
      <c r="CJ152" s="88"/>
      <c r="CK152" s="88"/>
      <c r="CL152" s="88"/>
      <c r="CM152" s="88"/>
      <c r="CN152" s="88"/>
      <c r="CO152" s="88"/>
      <c r="CP152" s="88"/>
      <c r="CQ152" s="88"/>
      <c r="CR152" s="88"/>
      <c r="CS152" s="88"/>
      <c r="CT152" s="88"/>
    </row>
    <row r="153" spans="1:104" ht="15" customHeight="1" x14ac:dyDescent="0.2">
      <c r="A153" s="331" t="s">
        <v>159</v>
      </c>
      <c r="B153" s="332">
        <f t="shared" si="11"/>
        <v>0</v>
      </c>
      <c r="C153" s="333">
        <f t="shared" si="12"/>
        <v>0</v>
      </c>
      <c r="D153" s="334">
        <f t="shared" si="12"/>
        <v>0</v>
      </c>
      <c r="E153" s="11">
        <v>0</v>
      </c>
      <c r="F153" s="17">
        <v>0</v>
      </c>
      <c r="G153" s="11">
        <v>0</v>
      </c>
      <c r="H153" s="17">
        <v>0</v>
      </c>
      <c r="I153" s="11">
        <v>0</v>
      </c>
      <c r="J153" s="17">
        <v>0</v>
      </c>
      <c r="K153" s="11">
        <v>0</v>
      </c>
      <c r="L153" s="12">
        <v>0</v>
      </c>
      <c r="M153" s="11">
        <v>0</v>
      </c>
      <c r="N153" s="12">
        <v>0</v>
      </c>
      <c r="O153" s="11">
        <v>0</v>
      </c>
      <c r="P153" s="12">
        <v>0</v>
      </c>
      <c r="Q153" s="11">
        <v>0</v>
      </c>
      <c r="R153" s="12">
        <v>0</v>
      </c>
      <c r="S153" s="11">
        <v>0</v>
      </c>
      <c r="T153" s="12">
        <v>0</v>
      </c>
      <c r="U153" s="11">
        <v>0</v>
      </c>
      <c r="V153" s="12">
        <v>0</v>
      </c>
      <c r="W153" s="11">
        <v>0</v>
      </c>
      <c r="X153" s="12">
        <v>0</v>
      </c>
      <c r="Y153" s="11">
        <v>0</v>
      </c>
      <c r="Z153" s="12">
        <v>0</v>
      </c>
      <c r="AA153" s="11">
        <v>0</v>
      </c>
      <c r="AB153" s="17">
        <v>0</v>
      </c>
      <c r="AC153" s="11">
        <v>0</v>
      </c>
      <c r="AD153" s="17">
        <v>0</v>
      </c>
      <c r="AE153" s="11">
        <v>0</v>
      </c>
      <c r="AF153" s="12">
        <v>0</v>
      </c>
      <c r="AG153" s="11">
        <v>0</v>
      </c>
      <c r="AH153" s="12">
        <v>0</v>
      </c>
      <c r="AI153" s="11">
        <v>0</v>
      </c>
      <c r="AJ153" s="12">
        <v>0</v>
      </c>
      <c r="AK153" s="11">
        <v>0</v>
      </c>
      <c r="AL153" s="12">
        <v>0</v>
      </c>
      <c r="AM153" s="11">
        <v>0</v>
      </c>
      <c r="AN153" s="12">
        <v>0</v>
      </c>
      <c r="AO153" s="111">
        <v>0</v>
      </c>
      <c r="AP153" s="51">
        <v>0</v>
      </c>
      <c r="AQ153" s="200">
        <v>0</v>
      </c>
      <c r="AR153" s="135">
        <v>0</v>
      </c>
      <c r="AS153" s="17">
        <v>0</v>
      </c>
      <c r="AT153" s="1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97"/>
      <c r="BG153" s="97"/>
      <c r="CA153" s="84" t="str">
        <f t="shared" si="13"/>
        <v/>
      </c>
      <c r="CG153" s="88">
        <f t="shared" si="14"/>
        <v>0</v>
      </c>
      <c r="CH153" s="88"/>
      <c r="CI153" s="88"/>
      <c r="CJ153" s="88"/>
      <c r="CK153" s="88"/>
      <c r="CL153" s="88"/>
      <c r="CM153" s="88"/>
      <c r="CN153" s="88"/>
      <c r="CO153" s="88"/>
      <c r="CP153" s="88"/>
      <c r="CQ153" s="88"/>
      <c r="CR153" s="88"/>
      <c r="CS153" s="88"/>
      <c r="CT153" s="88"/>
    </row>
    <row r="154" spans="1:104" ht="15" customHeight="1" x14ac:dyDescent="0.2">
      <c r="A154" s="331" t="s">
        <v>160</v>
      </c>
      <c r="B154" s="332">
        <f t="shared" si="11"/>
        <v>28</v>
      </c>
      <c r="C154" s="333">
        <f t="shared" si="12"/>
        <v>14</v>
      </c>
      <c r="D154" s="334">
        <f t="shared" si="12"/>
        <v>14</v>
      </c>
      <c r="E154" s="11">
        <v>0</v>
      </c>
      <c r="F154" s="17">
        <v>0</v>
      </c>
      <c r="G154" s="11">
        <v>0</v>
      </c>
      <c r="H154" s="17">
        <v>0</v>
      </c>
      <c r="I154" s="11">
        <v>0</v>
      </c>
      <c r="J154" s="17">
        <v>0</v>
      </c>
      <c r="K154" s="11">
        <v>0</v>
      </c>
      <c r="L154" s="12">
        <v>0</v>
      </c>
      <c r="M154" s="11">
        <v>0</v>
      </c>
      <c r="N154" s="12">
        <v>0</v>
      </c>
      <c r="O154" s="11">
        <v>0</v>
      </c>
      <c r="P154" s="12">
        <v>0</v>
      </c>
      <c r="Q154" s="11">
        <v>0</v>
      </c>
      <c r="R154" s="12">
        <v>0</v>
      </c>
      <c r="S154" s="11">
        <v>0</v>
      </c>
      <c r="T154" s="12">
        <v>0</v>
      </c>
      <c r="U154" s="11">
        <v>0</v>
      </c>
      <c r="V154" s="12">
        <v>0</v>
      </c>
      <c r="W154" s="11">
        <v>1</v>
      </c>
      <c r="X154" s="12">
        <v>0</v>
      </c>
      <c r="Y154" s="11">
        <v>0</v>
      </c>
      <c r="Z154" s="12">
        <v>0</v>
      </c>
      <c r="AA154" s="11">
        <v>0</v>
      </c>
      <c r="AB154" s="17">
        <v>1</v>
      </c>
      <c r="AC154" s="11">
        <v>1</v>
      </c>
      <c r="AD154" s="17">
        <v>2</v>
      </c>
      <c r="AE154" s="11">
        <v>2</v>
      </c>
      <c r="AF154" s="12">
        <v>3</v>
      </c>
      <c r="AG154" s="11">
        <v>0</v>
      </c>
      <c r="AH154" s="12">
        <v>0</v>
      </c>
      <c r="AI154" s="11">
        <v>1</v>
      </c>
      <c r="AJ154" s="12">
        <v>3</v>
      </c>
      <c r="AK154" s="11">
        <v>2</v>
      </c>
      <c r="AL154" s="12">
        <v>1</v>
      </c>
      <c r="AM154" s="11">
        <v>5</v>
      </c>
      <c r="AN154" s="12">
        <v>0</v>
      </c>
      <c r="AO154" s="111">
        <v>2</v>
      </c>
      <c r="AP154" s="51">
        <v>4</v>
      </c>
      <c r="AQ154" s="200">
        <v>2</v>
      </c>
      <c r="AR154" s="135">
        <v>1</v>
      </c>
      <c r="AS154" s="17">
        <v>25</v>
      </c>
      <c r="AT154" s="1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97"/>
      <c r="BG154" s="97"/>
      <c r="CA154" s="84" t="str">
        <f t="shared" si="13"/>
        <v/>
      </c>
      <c r="CG154" s="88">
        <f t="shared" si="14"/>
        <v>0</v>
      </c>
      <c r="CH154" s="88"/>
      <c r="CI154" s="88"/>
      <c r="CJ154" s="88"/>
      <c r="CK154" s="88"/>
      <c r="CL154" s="88"/>
      <c r="CM154" s="88"/>
      <c r="CN154" s="88"/>
      <c r="CO154" s="88"/>
      <c r="CP154" s="88"/>
      <c r="CQ154" s="88"/>
      <c r="CR154" s="88"/>
      <c r="CS154" s="88"/>
      <c r="CT154" s="88"/>
    </row>
    <row r="155" spans="1:104" ht="15" customHeight="1" x14ac:dyDescent="0.2">
      <c r="A155" s="331" t="s">
        <v>161</v>
      </c>
      <c r="B155" s="332">
        <f t="shared" si="11"/>
        <v>0</v>
      </c>
      <c r="C155" s="333">
        <f t="shared" si="12"/>
        <v>0</v>
      </c>
      <c r="D155" s="334">
        <f t="shared" si="12"/>
        <v>0</v>
      </c>
      <c r="E155" s="11">
        <v>0</v>
      </c>
      <c r="F155" s="17">
        <v>0</v>
      </c>
      <c r="G155" s="11">
        <v>0</v>
      </c>
      <c r="H155" s="17">
        <v>0</v>
      </c>
      <c r="I155" s="11">
        <v>0</v>
      </c>
      <c r="J155" s="17">
        <v>0</v>
      </c>
      <c r="K155" s="11">
        <v>0</v>
      </c>
      <c r="L155" s="12">
        <v>0</v>
      </c>
      <c r="M155" s="11">
        <v>0</v>
      </c>
      <c r="N155" s="12">
        <v>0</v>
      </c>
      <c r="O155" s="11">
        <v>0</v>
      </c>
      <c r="P155" s="12">
        <v>0</v>
      </c>
      <c r="Q155" s="11">
        <v>0</v>
      </c>
      <c r="R155" s="12">
        <v>0</v>
      </c>
      <c r="S155" s="11">
        <v>0</v>
      </c>
      <c r="T155" s="12">
        <v>0</v>
      </c>
      <c r="U155" s="11">
        <v>0</v>
      </c>
      <c r="V155" s="12">
        <v>0</v>
      </c>
      <c r="W155" s="11">
        <v>0</v>
      </c>
      <c r="X155" s="12">
        <v>0</v>
      </c>
      <c r="Y155" s="11">
        <v>0</v>
      </c>
      <c r="Z155" s="12">
        <v>0</v>
      </c>
      <c r="AA155" s="11">
        <v>0</v>
      </c>
      <c r="AB155" s="17">
        <v>0</v>
      </c>
      <c r="AC155" s="11">
        <v>0</v>
      </c>
      <c r="AD155" s="17">
        <v>0</v>
      </c>
      <c r="AE155" s="11">
        <v>0</v>
      </c>
      <c r="AF155" s="12">
        <v>0</v>
      </c>
      <c r="AG155" s="11">
        <v>0</v>
      </c>
      <c r="AH155" s="12">
        <v>0</v>
      </c>
      <c r="AI155" s="11">
        <v>0</v>
      </c>
      <c r="AJ155" s="12">
        <v>0</v>
      </c>
      <c r="AK155" s="11">
        <v>0</v>
      </c>
      <c r="AL155" s="12">
        <v>0</v>
      </c>
      <c r="AM155" s="11">
        <v>0</v>
      </c>
      <c r="AN155" s="12">
        <v>0</v>
      </c>
      <c r="AO155" s="111">
        <v>0</v>
      </c>
      <c r="AP155" s="51">
        <v>0</v>
      </c>
      <c r="AQ155" s="200">
        <v>0</v>
      </c>
      <c r="AR155" s="135">
        <v>0</v>
      </c>
      <c r="AS155" s="17">
        <v>0</v>
      </c>
      <c r="AT155" s="1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97"/>
      <c r="BG155" s="97"/>
      <c r="CA155" s="84" t="str">
        <f t="shared" si="13"/>
        <v/>
      </c>
      <c r="CG155" s="88">
        <f t="shared" si="14"/>
        <v>0</v>
      </c>
      <c r="CH155" s="88"/>
      <c r="CI155" s="88"/>
      <c r="CJ155" s="88"/>
      <c r="CK155" s="88"/>
      <c r="CL155" s="88"/>
      <c r="CM155" s="88"/>
      <c r="CN155" s="88"/>
      <c r="CO155" s="88"/>
      <c r="CP155" s="88"/>
      <c r="CQ155" s="88"/>
      <c r="CR155" s="88"/>
      <c r="CS155" s="88"/>
      <c r="CT155" s="88"/>
    </row>
    <row r="156" spans="1:104" ht="15" customHeight="1" x14ac:dyDescent="0.2">
      <c r="A156" s="331" t="s">
        <v>162</v>
      </c>
      <c r="B156" s="332">
        <f t="shared" si="11"/>
        <v>0</v>
      </c>
      <c r="C156" s="333">
        <f t="shared" si="12"/>
        <v>0</v>
      </c>
      <c r="D156" s="334">
        <f t="shared" si="12"/>
        <v>0</v>
      </c>
      <c r="E156" s="11">
        <v>0</v>
      </c>
      <c r="F156" s="17">
        <v>0</v>
      </c>
      <c r="G156" s="11">
        <v>0</v>
      </c>
      <c r="H156" s="17">
        <v>0</v>
      </c>
      <c r="I156" s="11">
        <v>0</v>
      </c>
      <c r="J156" s="17">
        <v>0</v>
      </c>
      <c r="K156" s="11">
        <v>0</v>
      </c>
      <c r="L156" s="12">
        <v>0</v>
      </c>
      <c r="M156" s="11">
        <v>0</v>
      </c>
      <c r="N156" s="12">
        <v>0</v>
      </c>
      <c r="O156" s="11">
        <v>0</v>
      </c>
      <c r="P156" s="12">
        <v>0</v>
      </c>
      <c r="Q156" s="11">
        <v>0</v>
      </c>
      <c r="R156" s="12">
        <v>0</v>
      </c>
      <c r="S156" s="11">
        <v>0</v>
      </c>
      <c r="T156" s="12">
        <v>0</v>
      </c>
      <c r="U156" s="11">
        <v>0</v>
      </c>
      <c r="V156" s="12">
        <v>0</v>
      </c>
      <c r="W156" s="11">
        <v>0</v>
      </c>
      <c r="X156" s="12">
        <v>0</v>
      </c>
      <c r="Y156" s="11">
        <v>0</v>
      </c>
      <c r="Z156" s="12">
        <v>0</v>
      </c>
      <c r="AA156" s="11">
        <v>0</v>
      </c>
      <c r="AB156" s="17">
        <v>0</v>
      </c>
      <c r="AC156" s="11">
        <v>0</v>
      </c>
      <c r="AD156" s="17">
        <v>0</v>
      </c>
      <c r="AE156" s="11">
        <v>0</v>
      </c>
      <c r="AF156" s="12">
        <v>0</v>
      </c>
      <c r="AG156" s="11">
        <v>0</v>
      </c>
      <c r="AH156" s="12">
        <v>0</v>
      </c>
      <c r="AI156" s="11">
        <v>0</v>
      </c>
      <c r="AJ156" s="12">
        <v>0</v>
      </c>
      <c r="AK156" s="11">
        <v>0</v>
      </c>
      <c r="AL156" s="12">
        <v>0</v>
      </c>
      <c r="AM156" s="11">
        <v>0</v>
      </c>
      <c r="AN156" s="12">
        <v>0</v>
      </c>
      <c r="AO156" s="111">
        <v>0</v>
      </c>
      <c r="AP156" s="51">
        <v>0</v>
      </c>
      <c r="AQ156" s="200">
        <v>0</v>
      </c>
      <c r="AR156" s="135">
        <v>0</v>
      </c>
      <c r="AS156" s="17">
        <v>0</v>
      </c>
      <c r="AT156" s="1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97"/>
      <c r="BG156" s="97"/>
      <c r="CA156" s="84" t="str">
        <f t="shared" si="13"/>
        <v/>
      </c>
      <c r="CG156" s="88">
        <f t="shared" si="14"/>
        <v>0</v>
      </c>
      <c r="CH156" s="88"/>
      <c r="CI156" s="88"/>
      <c r="CJ156" s="88"/>
      <c r="CK156" s="88"/>
      <c r="CL156" s="88"/>
      <c r="CM156" s="88"/>
      <c r="CN156" s="88"/>
      <c r="CO156" s="88"/>
      <c r="CP156" s="88"/>
      <c r="CQ156" s="88"/>
      <c r="CR156" s="88"/>
      <c r="CS156" s="88"/>
      <c r="CT156" s="88"/>
    </row>
    <row r="157" spans="1:104" ht="15" customHeight="1" x14ac:dyDescent="0.2">
      <c r="A157" s="331" t="s">
        <v>163</v>
      </c>
      <c r="B157" s="332">
        <f t="shared" si="11"/>
        <v>0</v>
      </c>
      <c r="C157" s="333">
        <f t="shared" si="12"/>
        <v>0</v>
      </c>
      <c r="D157" s="334">
        <f t="shared" si="12"/>
        <v>0</v>
      </c>
      <c r="E157" s="11">
        <v>0</v>
      </c>
      <c r="F157" s="17">
        <v>0</v>
      </c>
      <c r="G157" s="11">
        <v>0</v>
      </c>
      <c r="H157" s="17">
        <v>0</v>
      </c>
      <c r="I157" s="11">
        <v>0</v>
      </c>
      <c r="J157" s="17">
        <v>0</v>
      </c>
      <c r="K157" s="11">
        <v>0</v>
      </c>
      <c r="L157" s="12">
        <v>0</v>
      </c>
      <c r="M157" s="11">
        <v>0</v>
      </c>
      <c r="N157" s="12">
        <v>0</v>
      </c>
      <c r="O157" s="11">
        <v>0</v>
      </c>
      <c r="P157" s="12">
        <v>0</v>
      </c>
      <c r="Q157" s="11">
        <v>0</v>
      </c>
      <c r="R157" s="12">
        <v>0</v>
      </c>
      <c r="S157" s="11">
        <v>0</v>
      </c>
      <c r="T157" s="12">
        <v>0</v>
      </c>
      <c r="U157" s="11">
        <v>0</v>
      </c>
      <c r="V157" s="12">
        <v>0</v>
      </c>
      <c r="W157" s="11">
        <v>0</v>
      </c>
      <c r="X157" s="12">
        <v>0</v>
      </c>
      <c r="Y157" s="11">
        <v>0</v>
      </c>
      <c r="Z157" s="12">
        <v>0</v>
      </c>
      <c r="AA157" s="11">
        <v>0</v>
      </c>
      <c r="AB157" s="17">
        <v>0</v>
      </c>
      <c r="AC157" s="11">
        <v>0</v>
      </c>
      <c r="AD157" s="17">
        <v>0</v>
      </c>
      <c r="AE157" s="11">
        <v>0</v>
      </c>
      <c r="AF157" s="12">
        <v>0</v>
      </c>
      <c r="AG157" s="11">
        <v>0</v>
      </c>
      <c r="AH157" s="12">
        <v>0</v>
      </c>
      <c r="AI157" s="11">
        <v>0</v>
      </c>
      <c r="AJ157" s="12">
        <v>0</v>
      </c>
      <c r="AK157" s="11">
        <v>0</v>
      </c>
      <c r="AL157" s="12">
        <v>0</v>
      </c>
      <c r="AM157" s="11">
        <v>0</v>
      </c>
      <c r="AN157" s="12">
        <v>0</v>
      </c>
      <c r="AO157" s="111">
        <v>0</v>
      </c>
      <c r="AP157" s="51">
        <v>0</v>
      </c>
      <c r="AQ157" s="200">
        <v>0</v>
      </c>
      <c r="AR157" s="135">
        <v>0</v>
      </c>
      <c r="AS157" s="17">
        <v>0</v>
      </c>
      <c r="AT157" s="1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97"/>
      <c r="BG157" s="97"/>
      <c r="CA157" s="84" t="str">
        <f t="shared" si="13"/>
        <v/>
      </c>
      <c r="CG157" s="88">
        <f t="shared" si="14"/>
        <v>0</v>
      </c>
      <c r="CH157" s="88"/>
      <c r="CI157" s="88"/>
      <c r="CJ157" s="88"/>
      <c r="CK157" s="88"/>
      <c r="CL157" s="88"/>
      <c r="CM157" s="88"/>
      <c r="CN157" s="88"/>
      <c r="CO157" s="88"/>
      <c r="CP157" s="88"/>
      <c r="CQ157" s="88"/>
      <c r="CR157" s="88"/>
      <c r="CS157" s="88"/>
      <c r="CT157" s="88"/>
    </row>
    <row r="158" spans="1:104" ht="15" customHeight="1" x14ac:dyDescent="0.2">
      <c r="A158" s="331" t="s">
        <v>164</v>
      </c>
      <c r="B158" s="332">
        <f t="shared" si="11"/>
        <v>0</v>
      </c>
      <c r="C158" s="333">
        <f t="shared" si="12"/>
        <v>0</v>
      </c>
      <c r="D158" s="334">
        <f t="shared" si="12"/>
        <v>0</v>
      </c>
      <c r="E158" s="11">
        <v>0</v>
      </c>
      <c r="F158" s="17">
        <v>0</v>
      </c>
      <c r="G158" s="11">
        <v>0</v>
      </c>
      <c r="H158" s="17">
        <v>0</v>
      </c>
      <c r="I158" s="11">
        <v>0</v>
      </c>
      <c r="J158" s="17">
        <v>0</v>
      </c>
      <c r="K158" s="11">
        <v>0</v>
      </c>
      <c r="L158" s="12">
        <v>0</v>
      </c>
      <c r="M158" s="11">
        <v>0</v>
      </c>
      <c r="N158" s="12">
        <v>0</v>
      </c>
      <c r="O158" s="11">
        <v>0</v>
      </c>
      <c r="P158" s="12">
        <v>0</v>
      </c>
      <c r="Q158" s="11">
        <v>0</v>
      </c>
      <c r="R158" s="12">
        <v>0</v>
      </c>
      <c r="S158" s="11">
        <v>0</v>
      </c>
      <c r="T158" s="12">
        <v>0</v>
      </c>
      <c r="U158" s="11">
        <v>0</v>
      </c>
      <c r="V158" s="12">
        <v>0</v>
      </c>
      <c r="W158" s="11">
        <v>0</v>
      </c>
      <c r="X158" s="12">
        <v>0</v>
      </c>
      <c r="Y158" s="11">
        <v>0</v>
      </c>
      <c r="Z158" s="12">
        <v>0</v>
      </c>
      <c r="AA158" s="11">
        <v>0</v>
      </c>
      <c r="AB158" s="17">
        <v>0</v>
      </c>
      <c r="AC158" s="11">
        <v>0</v>
      </c>
      <c r="AD158" s="17">
        <v>0</v>
      </c>
      <c r="AE158" s="11">
        <v>0</v>
      </c>
      <c r="AF158" s="12">
        <v>0</v>
      </c>
      <c r="AG158" s="11">
        <v>0</v>
      </c>
      <c r="AH158" s="12">
        <v>0</v>
      </c>
      <c r="AI158" s="11">
        <v>0</v>
      </c>
      <c r="AJ158" s="12">
        <v>0</v>
      </c>
      <c r="AK158" s="11">
        <v>0</v>
      </c>
      <c r="AL158" s="12">
        <v>0</v>
      </c>
      <c r="AM158" s="11">
        <v>0</v>
      </c>
      <c r="AN158" s="12">
        <v>0</v>
      </c>
      <c r="AO158" s="111">
        <v>0</v>
      </c>
      <c r="AP158" s="51">
        <v>0</v>
      </c>
      <c r="AQ158" s="200">
        <v>0</v>
      </c>
      <c r="AR158" s="135">
        <v>0</v>
      </c>
      <c r="AS158" s="17">
        <v>0</v>
      </c>
      <c r="AT158" s="1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97"/>
      <c r="BG158" s="97"/>
      <c r="CA158" s="84" t="str">
        <f t="shared" si="13"/>
        <v/>
      </c>
      <c r="CG158" s="88">
        <f t="shared" si="14"/>
        <v>0</v>
      </c>
      <c r="CH158" s="88"/>
      <c r="CI158" s="88"/>
      <c r="CJ158" s="88"/>
      <c r="CK158" s="88"/>
      <c r="CL158" s="88"/>
      <c r="CM158" s="88"/>
      <c r="CN158" s="88"/>
      <c r="CO158" s="88"/>
      <c r="CP158" s="88"/>
      <c r="CQ158" s="88"/>
      <c r="CR158" s="88"/>
      <c r="CS158" s="88"/>
      <c r="CT158" s="88"/>
    </row>
    <row r="159" spans="1:104" ht="15" customHeight="1" x14ac:dyDescent="0.2">
      <c r="A159" s="331" t="s">
        <v>165</v>
      </c>
      <c r="B159" s="332">
        <f t="shared" si="11"/>
        <v>0</v>
      </c>
      <c r="C159" s="333">
        <f t="shared" si="12"/>
        <v>0</v>
      </c>
      <c r="D159" s="334">
        <f t="shared" si="12"/>
        <v>0</v>
      </c>
      <c r="E159" s="11">
        <v>0</v>
      </c>
      <c r="F159" s="17">
        <v>0</v>
      </c>
      <c r="G159" s="11">
        <v>0</v>
      </c>
      <c r="H159" s="17">
        <v>0</v>
      </c>
      <c r="I159" s="11">
        <v>0</v>
      </c>
      <c r="J159" s="17">
        <v>0</v>
      </c>
      <c r="K159" s="11">
        <v>0</v>
      </c>
      <c r="L159" s="12">
        <v>0</v>
      </c>
      <c r="M159" s="11">
        <v>0</v>
      </c>
      <c r="N159" s="12">
        <v>0</v>
      </c>
      <c r="O159" s="11">
        <v>0</v>
      </c>
      <c r="P159" s="12">
        <v>0</v>
      </c>
      <c r="Q159" s="11">
        <v>0</v>
      </c>
      <c r="R159" s="12">
        <v>0</v>
      </c>
      <c r="S159" s="11">
        <v>0</v>
      </c>
      <c r="T159" s="12">
        <v>0</v>
      </c>
      <c r="U159" s="11">
        <v>0</v>
      </c>
      <c r="V159" s="12">
        <v>0</v>
      </c>
      <c r="W159" s="11">
        <v>0</v>
      </c>
      <c r="X159" s="12">
        <v>0</v>
      </c>
      <c r="Y159" s="11">
        <v>0</v>
      </c>
      <c r="Z159" s="12">
        <v>0</v>
      </c>
      <c r="AA159" s="11">
        <v>0</v>
      </c>
      <c r="AB159" s="17">
        <v>0</v>
      </c>
      <c r="AC159" s="11">
        <v>0</v>
      </c>
      <c r="AD159" s="17">
        <v>0</v>
      </c>
      <c r="AE159" s="11">
        <v>0</v>
      </c>
      <c r="AF159" s="12">
        <v>0</v>
      </c>
      <c r="AG159" s="11">
        <v>0</v>
      </c>
      <c r="AH159" s="12">
        <v>0</v>
      </c>
      <c r="AI159" s="11">
        <v>0</v>
      </c>
      <c r="AJ159" s="12">
        <v>0</v>
      </c>
      <c r="AK159" s="11">
        <v>0</v>
      </c>
      <c r="AL159" s="12">
        <v>0</v>
      </c>
      <c r="AM159" s="11">
        <v>0</v>
      </c>
      <c r="AN159" s="12">
        <v>0</v>
      </c>
      <c r="AO159" s="111">
        <v>0</v>
      </c>
      <c r="AP159" s="51">
        <v>0</v>
      </c>
      <c r="AQ159" s="200">
        <v>0</v>
      </c>
      <c r="AR159" s="135">
        <v>0</v>
      </c>
      <c r="AS159" s="17">
        <v>0</v>
      </c>
      <c r="AT159" s="1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97"/>
      <c r="BG159" s="97"/>
      <c r="CA159" s="84" t="str">
        <f t="shared" si="13"/>
        <v/>
      </c>
      <c r="CG159" s="88">
        <f t="shared" si="14"/>
        <v>0</v>
      </c>
      <c r="CH159" s="88"/>
      <c r="CI159" s="88"/>
      <c r="CJ159" s="88"/>
      <c r="CK159" s="88"/>
      <c r="CL159" s="88"/>
      <c r="CM159" s="88"/>
      <c r="CN159" s="88"/>
      <c r="CO159" s="88"/>
      <c r="CP159" s="88"/>
      <c r="CQ159" s="88"/>
      <c r="CR159" s="88"/>
      <c r="CS159" s="88"/>
      <c r="CT159" s="88"/>
    </row>
    <row r="160" spans="1:104" ht="15" customHeight="1" x14ac:dyDescent="0.2">
      <c r="A160" s="331" t="s">
        <v>166</v>
      </c>
      <c r="B160" s="332">
        <f t="shared" si="11"/>
        <v>91</v>
      </c>
      <c r="C160" s="333">
        <f t="shared" si="12"/>
        <v>35</v>
      </c>
      <c r="D160" s="334">
        <f t="shared" si="12"/>
        <v>56</v>
      </c>
      <c r="E160" s="11">
        <v>0</v>
      </c>
      <c r="F160" s="17">
        <v>0</v>
      </c>
      <c r="G160" s="11">
        <v>0</v>
      </c>
      <c r="H160" s="17">
        <v>0</v>
      </c>
      <c r="I160" s="11">
        <v>0</v>
      </c>
      <c r="J160" s="17">
        <v>0</v>
      </c>
      <c r="K160" s="11">
        <v>0</v>
      </c>
      <c r="L160" s="12">
        <v>2</v>
      </c>
      <c r="M160" s="11">
        <v>1</v>
      </c>
      <c r="N160" s="12">
        <v>2</v>
      </c>
      <c r="O160" s="11">
        <v>4</v>
      </c>
      <c r="P160" s="12">
        <v>4</v>
      </c>
      <c r="Q160" s="11">
        <v>0</v>
      </c>
      <c r="R160" s="12">
        <v>1</v>
      </c>
      <c r="S160" s="11">
        <v>3</v>
      </c>
      <c r="T160" s="12">
        <v>0</v>
      </c>
      <c r="U160" s="11">
        <v>2</v>
      </c>
      <c r="V160" s="12">
        <v>2</v>
      </c>
      <c r="W160" s="11">
        <v>1</v>
      </c>
      <c r="X160" s="12">
        <v>4</v>
      </c>
      <c r="Y160" s="11">
        <v>0</v>
      </c>
      <c r="Z160" s="12">
        <v>3</v>
      </c>
      <c r="AA160" s="11">
        <v>3</v>
      </c>
      <c r="AB160" s="17">
        <v>4</v>
      </c>
      <c r="AC160" s="11">
        <v>1</v>
      </c>
      <c r="AD160" s="17">
        <v>7</v>
      </c>
      <c r="AE160" s="11">
        <v>6</v>
      </c>
      <c r="AF160" s="12">
        <v>4</v>
      </c>
      <c r="AG160" s="11">
        <v>4</v>
      </c>
      <c r="AH160" s="12">
        <v>5</v>
      </c>
      <c r="AI160" s="11">
        <v>3</v>
      </c>
      <c r="AJ160" s="12">
        <v>4</v>
      </c>
      <c r="AK160" s="11">
        <v>2</v>
      </c>
      <c r="AL160" s="12">
        <v>4</v>
      </c>
      <c r="AM160" s="11">
        <v>2</v>
      </c>
      <c r="AN160" s="12">
        <v>1</v>
      </c>
      <c r="AO160" s="111">
        <v>3</v>
      </c>
      <c r="AP160" s="51">
        <v>9</v>
      </c>
      <c r="AQ160" s="200">
        <v>81</v>
      </c>
      <c r="AR160" s="135">
        <v>0</v>
      </c>
      <c r="AS160" s="17">
        <v>10</v>
      </c>
      <c r="AT160" s="1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97"/>
      <c r="BG160" s="97"/>
      <c r="CA160" s="84" t="str">
        <f t="shared" si="13"/>
        <v/>
      </c>
      <c r="CG160" s="88">
        <f t="shared" si="14"/>
        <v>0</v>
      </c>
      <c r="CH160" s="88"/>
      <c r="CI160" s="88"/>
      <c r="CJ160" s="88"/>
      <c r="CK160" s="88"/>
      <c r="CL160" s="88"/>
      <c r="CM160" s="88"/>
      <c r="CN160" s="88"/>
      <c r="CO160" s="88"/>
      <c r="CP160" s="88"/>
      <c r="CQ160" s="88"/>
      <c r="CR160" s="88"/>
      <c r="CS160" s="88"/>
      <c r="CT160" s="88"/>
    </row>
    <row r="161" spans="1:98" ht="15" customHeight="1" x14ac:dyDescent="0.2">
      <c r="A161" s="331" t="s">
        <v>167</v>
      </c>
      <c r="B161" s="332">
        <f t="shared" si="11"/>
        <v>9</v>
      </c>
      <c r="C161" s="333">
        <f t="shared" si="12"/>
        <v>4</v>
      </c>
      <c r="D161" s="334">
        <f t="shared" si="12"/>
        <v>5</v>
      </c>
      <c r="E161" s="11">
        <v>0</v>
      </c>
      <c r="F161" s="17">
        <v>0</v>
      </c>
      <c r="G161" s="11">
        <v>0</v>
      </c>
      <c r="H161" s="17">
        <v>0</v>
      </c>
      <c r="I161" s="11">
        <v>0</v>
      </c>
      <c r="J161" s="17">
        <v>0</v>
      </c>
      <c r="K161" s="11">
        <v>0</v>
      </c>
      <c r="L161" s="12">
        <v>0</v>
      </c>
      <c r="M161" s="11">
        <v>0</v>
      </c>
      <c r="N161" s="12">
        <v>0</v>
      </c>
      <c r="O161" s="11">
        <v>0</v>
      </c>
      <c r="P161" s="12">
        <v>0</v>
      </c>
      <c r="Q161" s="11">
        <v>0</v>
      </c>
      <c r="R161" s="12">
        <v>0</v>
      </c>
      <c r="S161" s="11">
        <v>0</v>
      </c>
      <c r="T161" s="12">
        <v>0</v>
      </c>
      <c r="U161" s="11">
        <v>0</v>
      </c>
      <c r="V161" s="12">
        <v>0</v>
      </c>
      <c r="W161" s="11">
        <v>0</v>
      </c>
      <c r="X161" s="12">
        <v>0</v>
      </c>
      <c r="Y161" s="11">
        <v>0</v>
      </c>
      <c r="Z161" s="12">
        <v>0</v>
      </c>
      <c r="AA161" s="11">
        <v>0</v>
      </c>
      <c r="AB161" s="17">
        <v>1</v>
      </c>
      <c r="AC161" s="11">
        <v>0</v>
      </c>
      <c r="AD161" s="17">
        <v>0</v>
      </c>
      <c r="AE161" s="11">
        <v>1</v>
      </c>
      <c r="AF161" s="12">
        <v>1</v>
      </c>
      <c r="AG161" s="11">
        <v>0</v>
      </c>
      <c r="AH161" s="12">
        <v>0</v>
      </c>
      <c r="AI161" s="11">
        <v>3</v>
      </c>
      <c r="AJ161" s="12">
        <v>2</v>
      </c>
      <c r="AK161" s="11">
        <v>0</v>
      </c>
      <c r="AL161" s="12">
        <v>0</v>
      </c>
      <c r="AM161" s="11">
        <v>0</v>
      </c>
      <c r="AN161" s="12">
        <v>1</v>
      </c>
      <c r="AO161" s="111">
        <v>0</v>
      </c>
      <c r="AP161" s="51">
        <v>0</v>
      </c>
      <c r="AQ161" s="200">
        <v>9</v>
      </c>
      <c r="AR161" s="135">
        <v>0</v>
      </c>
      <c r="AS161" s="17">
        <v>0</v>
      </c>
      <c r="AT161" s="1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97"/>
      <c r="BG161" s="97"/>
      <c r="CA161" s="84" t="str">
        <f t="shared" si="13"/>
        <v/>
      </c>
      <c r="CG161" s="88">
        <f t="shared" si="14"/>
        <v>0</v>
      </c>
      <c r="CH161" s="88"/>
      <c r="CI161" s="88"/>
      <c r="CJ161" s="88"/>
      <c r="CK161" s="88"/>
      <c r="CL161" s="88"/>
      <c r="CM161" s="88"/>
      <c r="CN161" s="88"/>
      <c r="CO161" s="88"/>
      <c r="CP161" s="88"/>
      <c r="CQ161" s="88"/>
      <c r="CR161" s="88"/>
      <c r="CS161" s="88"/>
      <c r="CT161" s="88"/>
    </row>
    <row r="162" spans="1:98" ht="15" customHeight="1" x14ac:dyDescent="0.2">
      <c r="A162" s="331" t="s">
        <v>168</v>
      </c>
      <c r="B162" s="332">
        <f t="shared" si="11"/>
        <v>0</v>
      </c>
      <c r="C162" s="333">
        <f t="shared" si="12"/>
        <v>0</v>
      </c>
      <c r="D162" s="334">
        <f t="shared" si="12"/>
        <v>0</v>
      </c>
      <c r="E162" s="11">
        <v>0</v>
      </c>
      <c r="F162" s="17">
        <v>0</v>
      </c>
      <c r="G162" s="11">
        <v>0</v>
      </c>
      <c r="H162" s="17">
        <v>0</v>
      </c>
      <c r="I162" s="11">
        <v>0</v>
      </c>
      <c r="J162" s="17">
        <v>0</v>
      </c>
      <c r="K162" s="11">
        <v>0</v>
      </c>
      <c r="L162" s="12">
        <v>0</v>
      </c>
      <c r="M162" s="11">
        <v>0</v>
      </c>
      <c r="N162" s="12">
        <v>0</v>
      </c>
      <c r="O162" s="11">
        <v>0</v>
      </c>
      <c r="P162" s="12">
        <v>0</v>
      </c>
      <c r="Q162" s="11">
        <v>0</v>
      </c>
      <c r="R162" s="12">
        <v>0</v>
      </c>
      <c r="S162" s="11">
        <v>0</v>
      </c>
      <c r="T162" s="12">
        <v>0</v>
      </c>
      <c r="U162" s="11">
        <v>0</v>
      </c>
      <c r="V162" s="12">
        <v>0</v>
      </c>
      <c r="W162" s="11">
        <v>0</v>
      </c>
      <c r="X162" s="12">
        <v>0</v>
      </c>
      <c r="Y162" s="11">
        <v>0</v>
      </c>
      <c r="Z162" s="12">
        <v>0</v>
      </c>
      <c r="AA162" s="11">
        <v>0</v>
      </c>
      <c r="AB162" s="17">
        <v>0</v>
      </c>
      <c r="AC162" s="11">
        <v>0</v>
      </c>
      <c r="AD162" s="17">
        <v>0</v>
      </c>
      <c r="AE162" s="11">
        <v>0</v>
      </c>
      <c r="AF162" s="12">
        <v>0</v>
      </c>
      <c r="AG162" s="11">
        <v>0</v>
      </c>
      <c r="AH162" s="12">
        <v>0</v>
      </c>
      <c r="AI162" s="11">
        <v>0</v>
      </c>
      <c r="AJ162" s="12">
        <v>0</v>
      </c>
      <c r="AK162" s="11">
        <v>0</v>
      </c>
      <c r="AL162" s="12">
        <v>0</v>
      </c>
      <c r="AM162" s="11">
        <v>0</v>
      </c>
      <c r="AN162" s="12">
        <v>0</v>
      </c>
      <c r="AO162" s="111">
        <v>0</v>
      </c>
      <c r="AP162" s="51">
        <v>0</v>
      </c>
      <c r="AQ162" s="200">
        <v>0</v>
      </c>
      <c r="AR162" s="135">
        <v>0</v>
      </c>
      <c r="AS162" s="17">
        <v>0</v>
      </c>
      <c r="AT162" s="1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97"/>
      <c r="BG162" s="97"/>
      <c r="CA162" s="84" t="str">
        <f t="shared" si="13"/>
        <v/>
      </c>
      <c r="CG162" s="88">
        <f t="shared" si="14"/>
        <v>0</v>
      </c>
      <c r="CH162" s="88"/>
      <c r="CI162" s="88"/>
      <c r="CJ162" s="88"/>
      <c r="CK162" s="88"/>
      <c r="CL162" s="88"/>
      <c r="CM162" s="88"/>
      <c r="CN162" s="88"/>
      <c r="CO162" s="88"/>
      <c r="CP162" s="88"/>
      <c r="CQ162" s="88"/>
      <c r="CR162" s="88"/>
      <c r="CS162" s="88"/>
      <c r="CT162" s="88"/>
    </row>
    <row r="163" spans="1:98" ht="15" customHeight="1" x14ac:dyDescent="0.2">
      <c r="A163" s="331" t="s">
        <v>169</v>
      </c>
      <c r="B163" s="332">
        <f t="shared" si="11"/>
        <v>0</v>
      </c>
      <c r="C163" s="333">
        <f t="shared" si="12"/>
        <v>0</v>
      </c>
      <c r="D163" s="334">
        <f t="shared" si="12"/>
        <v>0</v>
      </c>
      <c r="E163" s="11">
        <v>0</v>
      </c>
      <c r="F163" s="17">
        <v>0</v>
      </c>
      <c r="G163" s="11">
        <v>0</v>
      </c>
      <c r="H163" s="17">
        <v>0</v>
      </c>
      <c r="I163" s="11">
        <v>0</v>
      </c>
      <c r="J163" s="17">
        <v>0</v>
      </c>
      <c r="K163" s="11">
        <v>0</v>
      </c>
      <c r="L163" s="12">
        <v>0</v>
      </c>
      <c r="M163" s="11">
        <v>0</v>
      </c>
      <c r="N163" s="12">
        <v>0</v>
      </c>
      <c r="O163" s="11">
        <v>0</v>
      </c>
      <c r="P163" s="12">
        <v>0</v>
      </c>
      <c r="Q163" s="11">
        <v>0</v>
      </c>
      <c r="R163" s="12">
        <v>0</v>
      </c>
      <c r="S163" s="11">
        <v>0</v>
      </c>
      <c r="T163" s="12">
        <v>0</v>
      </c>
      <c r="U163" s="11">
        <v>0</v>
      </c>
      <c r="V163" s="12">
        <v>0</v>
      </c>
      <c r="W163" s="11">
        <v>0</v>
      </c>
      <c r="X163" s="12">
        <v>0</v>
      </c>
      <c r="Y163" s="11">
        <v>0</v>
      </c>
      <c r="Z163" s="12">
        <v>0</v>
      </c>
      <c r="AA163" s="11">
        <v>0</v>
      </c>
      <c r="AB163" s="17">
        <v>0</v>
      </c>
      <c r="AC163" s="11">
        <v>0</v>
      </c>
      <c r="AD163" s="17">
        <v>0</v>
      </c>
      <c r="AE163" s="11">
        <v>0</v>
      </c>
      <c r="AF163" s="12">
        <v>0</v>
      </c>
      <c r="AG163" s="11">
        <v>0</v>
      </c>
      <c r="AH163" s="12">
        <v>0</v>
      </c>
      <c r="AI163" s="11">
        <v>0</v>
      </c>
      <c r="AJ163" s="12">
        <v>0</v>
      </c>
      <c r="AK163" s="11">
        <v>0</v>
      </c>
      <c r="AL163" s="12">
        <v>0</v>
      </c>
      <c r="AM163" s="11">
        <v>0</v>
      </c>
      <c r="AN163" s="12">
        <v>0</v>
      </c>
      <c r="AO163" s="111">
        <v>0</v>
      </c>
      <c r="AP163" s="51">
        <v>0</v>
      </c>
      <c r="AQ163" s="200">
        <v>0</v>
      </c>
      <c r="AR163" s="135">
        <v>0</v>
      </c>
      <c r="AS163" s="17">
        <v>0</v>
      </c>
      <c r="AT163" s="1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97"/>
      <c r="BG163" s="97"/>
      <c r="CA163" s="84" t="str">
        <f t="shared" si="13"/>
        <v/>
      </c>
      <c r="CG163" s="88">
        <f t="shared" si="14"/>
        <v>0</v>
      </c>
      <c r="CH163" s="88"/>
      <c r="CI163" s="88"/>
      <c r="CJ163" s="88"/>
      <c r="CK163" s="88"/>
      <c r="CL163" s="88"/>
      <c r="CM163" s="88"/>
      <c r="CN163" s="88"/>
      <c r="CO163" s="88"/>
      <c r="CP163" s="88"/>
      <c r="CQ163" s="88"/>
      <c r="CR163" s="88"/>
      <c r="CS163" s="88"/>
      <c r="CT163" s="88"/>
    </row>
    <row r="164" spans="1:98" ht="15" customHeight="1" x14ac:dyDescent="0.2">
      <c r="A164" s="331" t="s">
        <v>170</v>
      </c>
      <c r="B164" s="332">
        <f t="shared" si="11"/>
        <v>51</v>
      </c>
      <c r="C164" s="333">
        <f t="shared" si="12"/>
        <v>21</v>
      </c>
      <c r="D164" s="334">
        <f t="shared" si="12"/>
        <v>30</v>
      </c>
      <c r="E164" s="11">
        <v>3</v>
      </c>
      <c r="F164" s="17">
        <v>4</v>
      </c>
      <c r="G164" s="11">
        <v>0</v>
      </c>
      <c r="H164" s="17">
        <v>2</v>
      </c>
      <c r="I164" s="11">
        <v>0</v>
      </c>
      <c r="J164" s="17">
        <v>3</v>
      </c>
      <c r="K164" s="11">
        <v>2</v>
      </c>
      <c r="L164" s="12">
        <v>3</v>
      </c>
      <c r="M164" s="11">
        <v>1</v>
      </c>
      <c r="N164" s="12">
        <v>0</v>
      </c>
      <c r="O164" s="11">
        <v>0</v>
      </c>
      <c r="P164" s="12">
        <v>0</v>
      </c>
      <c r="Q164" s="11">
        <v>0</v>
      </c>
      <c r="R164" s="12">
        <v>0</v>
      </c>
      <c r="S164" s="11">
        <v>0</v>
      </c>
      <c r="T164" s="12">
        <v>0</v>
      </c>
      <c r="U164" s="11">
        <v>0</v>
      </c>
      <c r="V164" s="12">
        <v>0</v>
      </c>
      <c r="W164" s="11">
        <v>1</v>
      </c>
      <c r="X164" s="12">
        <v>1</v>
      </c>
      <c r="Y164" s="11">
        <v>0</v>
      </c>
      <c r="Z164" s="12">
        <v>0</v>
      </c>
      <c r="AA164" s="11">
        <v>0</v>
      </c>
      <c r="AB164" s="17">
        <v>0</v>
      </c>
      <c r="AC164" s="11">
        <v>1</v>
      </c>
      <c r="AD164" s="17">
        <v>0</v>
      </c>
      <c r="AE164" s="11">
        <v>2</v>
      </c>
      <c r="AF164" s="12">
        <v>1</v>
      </c>
      <c r="AG164" s="11">
        <v>1</v>
      </c>
      <c r="AH164" s="12">
        <v>2</v>
      </c>
      <c r="AI164" s="11">
        <v>1</v>
      </c>
      <c r="AJ164" s="12">
        <v>6</v>
      </c>
      <c r="AK164" s="11">
        <v>5</v>
      </c>
      <c r="AL164" s="12">
        <v>1</v>
      </c>
      <c r="AM164" s="11">
        <v>1</v>
      </c>
      <c r="AN164" s="12">
        <v>1</v>
      </c>
      <c r="AO164" s="111">
        <v>3</v>
      </c>
      <c r="AP164" s="51">
        <v>6</v>
      </c>
      <c r="AQ164" s="200">
        <v>9</v>
      </c>
      <c r="AR164" s="135">
        <v>19</v>
      </c>
      <c r="AS164" s="17">
        <v>23</v>
      </c>
      <c r="AT164" s="1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97"/>
      <c r="BG164" s="97"/>
      <c r="CA164" s="84" t="str">
        <f t="shared" si="13"/>
        <v/>
      </c>
      <c r="CG164" s="88">
        <f t="shared" si="14"/>
        <v>0</v>
      </c>
      <c r="CH164" s="88"/>
      <c r="CI164" s="88"/>
      <c r="CJ164" s="88"/>
      <c r="CK164" s="88"/>
      <c r="CL164" s="88"/>
      <c r="CM164" s="88"/>
      <c r="CN164" s="88"/>
      <c r="CO164" s="88"/>
      <c r="CP164" s="88"/>
      <c r="CQ164" s="88"/>
      <c r="CR164" s="88"/>
      <c r="CS164" s="88"/>
      <c r="CT164" s="88"/>
    </row>
    <row r="165" spans="1:98" ht="15" customHeight="1" x14ac:dyDescent="0.2">
      <c r="A165" s="331" t="s">
        <v>171</v>
      </c>
      <c r="B165" s="332">
        <f t="shared" si="11"/>
        <v>0</v>
      </c>
      <c r="C165" s="333">
        <f t="shared" si="12"/>
        <v>0</v>
      </c>
      <c r="D165" s="334">
        <f t="shared" si="12"/>
        <v>0</v>
      </c>
      <c r="E165" s="11">
        <v>0</v>
      </c>
      <c r="F165" s="17">
        <v>0</v>
      </c>
      <c r="G165" s="11">
        <v>0</v>
      </c>
      <c r="H165" s="17">
        <v>0</v>
      </c>
      <c r="I165" s="11">
        <v>0</v>
      </c>
      <c r="J165" s="17">
        <v>0</v>
      </c>
      <c r="K165" s="11">
        <v>0</v>
      </c>
      <c r="L165" s="12">
        <v>0</v>
      </c>
      <c r="M165" s="11">
        <v>0</v>
      </c>
      <c r="N165" s="12">
        <v>0</v>
      </c>
      <c r="O165" s="11">
        <v>0</v>
      </c>
      <c r="P165" s="12">
        <v>0</v>
      </c>
      <c r="Q165" s="11">
        <v>0</v>
      </c>
      <c r="R165" s="12">
        <v>0</v>
      </c>
      <c r="S165" s="11">
        <v>0</v>
      </c>
      <c r="T165" s="12">
        <v>0</v>
      </c>
      <c r="U165" s="11">
        <v>0</v>
      </c>
      <c r="V165" s="12">
        <v>0</v>
      </c>
      <c r="W165" s="11">
        <v>0</v>
      </c>
      <c r="X165" s="12">
        <v>0</v>
      </c>
      <c r="Y165" s="11">
        <v>0</v>
      </c>
      <c r="Z165" s="12">
        <v>0</v>
      </c>
      <c r="AA165" s="11">
        <v>0</v>
      </c>
      <c r="AB165" s="17">
        <v>0</v>
      </c>
      <c r="AC165" s="11">
        <v>0</v>
      </c>
      <c r="AD165" s="17">
        <v>0</v>
      </c>
      <c r="AE165" s="11">
        <v>0</v>
      </c>
      <c r="AF165" s="12">
        <v>0</v>
      </c>
      <c r="AG165" s="11">
        <v>0</v>
      </c>
      <c r="AH165" s="12">
        <v>0</v>
      </c>
      <c r="AI165" s="11">
        <v>0</v>
      </c>
      <c r="AJ165" s="12">
        <v>0</v>
      </c>
      <c r="AK165" s="11">
        <v>0</v>
      </c>
      <c r="AL165" s="12">
        <v>0</v>
      </c>
      <c r="AM165" s="11">
        <v>0</v>
      </c>
      <c r="AN165" s="12">
        <v>0</v>
      </c>
      <c r="AO165" s="111">
        <v>0</v>
      </c>
      <c r="AP165" s="51">
        <v>0</v>
      </c>
      <c r="AQ165" s="200">
        <v>0</v>
      </c>
      <c r="AR165" s="135">
        <v>0</v>
      </c>
      <c r="AS165" s="17">
        <v>0</v>
      </c>
      <c r="AT165" s="1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97"/>
      <c r="BG165" s="97"/>
      <c r="CA165" s="84" t="str">
        <f t="shared" si="13"/>
        <v/>
      </c>
      <c r="CG165" s="88">
        <f t="shared" si="14"/>
        <v>0</v>
      </c>
      <c r="CH165" s="88"/>
      <c r="CI165" s="88"/>
      <c r="CJ165" s="88"/>
      <c r="CK165" s="88"/>
      <c r="CL165" s="88"/>
      <c r="CM165" s="88"/>
      <c r="CN165" s="88"/>
      <c r="CO165" s="88"/>
      <c r="CP165" s="88"/>
      <c r="CQ165" s="88"/>
      <c r="CR165" s="88"/>
      <c r="CS165" s="88"/>
      <c r="CT165" s="88"/>
    </row>
    <row r="166" spans="1:98" ht="15" customHeight="1" x14ac:dyDescent="0.2">
      <c r="A166" s="331" t="s">
        <v>172</v>
      </c>
      <c r="B166" s="332">
        <f t="shared" si="11"/>
        <v>0</v>
      </c>
      <c r="C166" s="333">
        <f t="shared" si="12"/>
        <v>0</v>
      </c>
      <c r="D166" s="334">
        <f t="shared" si="12"/>
        <v>0</v>
      </c>
      <c r="E166" s="11">
        <v>0</v>
      </c>
      <c r="F166" s="17">
        <v>0</v>
      </c>
      <c r="G166" s="11">
        <v>0</v>
      </c>
      <c r="H166" s="17">
        <v>0</v>
      </c>
      <c r="I166" s="11">
        <v>0</v>
      </c>
      <c r="J166" s="17">
        <v>0</v>
      </c>
      <c r="K166" s="11">
        <v>0</v>
      </c>
      <c r="L166" s="12">
        <v>0</v>
      </c>
      <c r="M166" s="11">
        <v>0</v>
      </c>
      <c r="N166" s="12">
        <v>0</v>
      </c>
      <c r="O166" s="11">
        <v>0</v>
      </c>
      <c r="P166" s="12">
        <v>0</v>
      </c>
      <c r="Q166" s="11">
        <v>0</v>
      </c>
      <c r="R166" s="12">
        <v>0</v>
      </c>
      <c r="S166" s="11">
        <v>0</v>
      </c>
      <c r="T166" s="12">
        <v>0</v>
      </c>
      <c r="U166" s="11">
        <v>0</v>
      </c>
      <c r="V166" s="12">
        <v>0</v>
      </c>
      <c r="W166" s="11">
        <v>0</v>
      </c>
      <c r="X166" s="12">
        <v>0</v>
      </c>
      <c r="Y166" s="11">
        <v>0</v>
      </c>
      <c r="Z166" s="12">
        <v>0</v>
      </c>
      <c r="AA166" s="11">
        <v>0</v>
      </c>
      <c r="AB166" s="17">
        <v>0</v>
      </c>
      <c r="AC166" s="11">
        <v>0</v>
      </c>
      <c r="AD166" s="17">
        <v>0</v>
      </c>
      <c r="AE166" s="11">
        <v>0</v>
      </c>
      <c r="AF166" s="12">
        <v>0</v>
      </c>
      <c r="AG166" s="11">
        <v>0</v>
      </c>
      <c r="AH166" s="12">
        <v>0</v>
      </c>
      <c r="AI166" s="11">
        <v>0</v>
      </c>
      <c r="AJ166" s="12">
        <v>0</v>
      </c>
      <c r="AK166" s="11">
        <v>0</v>
      </c>
      <c r="AL166" s="12">
        <v>0</v>
      </c>
      <c r="AM166" s="11">
        <v>0</v>
      </c>
      <c r="AN166" s="12">
        <v>0</v>
      </c>
      <c r="AO166" s="111">
        <v>0</v>
      </c>
      <c r="AP166" s="51">
        <v>0</v>
      </c>
      <c r="AQ166" s="200">
        <v>0</v>
      </c>
      <c r="AR166" s="135">
        <v>0</v>
      </c>
      <c r="AS166" s="17">
        <v>0</v>
      </c>
      <c r="AT166" s="1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97"/>
      <c r="BG166" s="97"/>
      <c r="CA166" s="84" t="str">
        <f t="shared" si="13"/>
        <v/>
      </c>
      <c r="CG166" s="88">
        <f t="shared" si="14"/>
        <v>0</v>
      </c>
      <c r="CH166" s="88"/>
      <c r="CI166" s="88"/>
      <c r="CJ166" s="88"/>
      <c r="CK166" s="88"/>
      <c r="CL166" s="88"/>
      <c r="CM166" s="88"/>
      <c r="CN166" s="88"/>
      <c r="CO166" s="88"/>
      <c r="CP166" s="88"/>
      <c r="CQ166" s="88"/>
      <c r="CR166" s="88"/>
      <c r="CS166" s="88"/>
      <c r="CT166" s="88"/>
    </row>
    <row r="167" spans="1:98" ht="15" customHeight="1" x14ac:dyDescent="0.2">
      <c r="A167" s="331" t="s">
        <v>173</v>
      </c>
      <c r="B167" s="332">
        <f t="shared" si="11"/>
        <v>1</v>
      </c>
      <c r="C167" s="333">
        <f t="shared" si="12"/>
        <v>1</v>
      </c>
      <c r="D167" s="334">
        <f t="shared" si="12"/>
        <v>0</v>
      </c>
      <c r="E167" s="11">
        <v>0</v>
      </c>
      <c r="F167" s="17">
        <v>0</v>
      </c>
      <c r="G167" s="11">
        <v>0</v>
      </c>
      <c r="H167" s="17">
        <v>0</v>
      </c>
      <c r="I167" s="11">
        <v>0</v>
      </c>
      <c r="J167" s="17">
        <v>0</v>
      </c>
      <c r="K167" s="11">
        <v>0</v>
      </c>
      <c r="L167" s="12">
        <v>0</v>
      </c>
      <c r="M167" s="11">
        <v>0</v>
      </c>
      <c r="N167" s="12">
        <v>0</v>
      </c>
      <c r="O167" s="11">
        <v>0</v>
      </c>
      <c r="P167" s="12">
        <v>0</v>
      </c>
      <c r="Q167" s="11">
        <v>0</v>
      </c>
      <c r="R167" s="12">
        <v>0</v>
      </c>
      <c r="S167" s="11">
        <v>0</v>
      </c>
      <c r="T167" s="12">
        <v>0</v>
      </c>
      <c r="U167" s="11">
        <v>0</v>
      </c>
      <c r="V167" s="12">
        <v>0</v>
      </c>
      <c r="W167" s="11">
        <v>0</v>
      </c>
      <c r="X167" s="12">
        <v>0</v>
      </c>
      <c r="Y167" s="11">
        <v>0</v>
      </c>
      <c r="Z167" s="12">
        <v>0</v>
      </c>
      <c r="AA167" s="11">
        <v>0</v>
      </c>
      <c r="AB167" s="17">
        <v>0</v>
      </c>
      <c r="AC167" s="11">
        <v>0</v>
      </c>
      <c r="AD167" s="17">
        <v>0</v>
      </c>
      <c r="AE167" s="11">
        <v>1</v>
      </c>
      <c r="AF167" s="12">
        <v>0</v>
      </c>
      <c r="AG167" s="11">
        <v>0</v>
      </c>
      <c r="AH167" s="12">
        <v>0</v>
      </c>
      <c r="AI167" s="11">
        <v>0</v>
      </c>
      <c r="AJ167" s="12">
        <v>0</v>
      </c>
      <c r="AK167" s="11">
        <v>0</v>
      </c>
      <c r="AL167" s="12">
        <v>0</v>
      </c>
      <c r="AM167" s="11">
        <v>0</v>
      </c>
      <c r="AN167" s="12">
        <v>0</v>
      </c>
      <c r="AO167" s="111">
        <v>0</v>
      </c>
      <c r="AP167" s="51">
        <v>0</v>
      </c>
      <c r="AQ167" s="200">
        <v>1</v>
      </c>
      <c r="AR167" s="135">
        <v>0</v>
      </c>
      <c r="AS167" s="17">
        <v>0</v>
      </c>
      <c r="AT167" s="1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97"/>
      <c r="BG167" s="97"/>
      <c r="CA167" s="84" t="str">
        <f t="shared" si="13"/>
        <v/>
      </c>
      <c r="CG167" s="88">
        <f t="shared" si="14"/>
        <v>0</v>
      </c>
      <c r="CH167" s="88"/>
      <c r="CI167" s="88"/>
      <c r="CJ167" s="88"/>
      <c r="CK167" s="88"/>
      <c r="CL167" s="88"/>
      <c r="CM167" s="88"/>
      <c r="CN167" s="88"/>
      <c r="CO167" s="88"/>
      <c r="CP167" s="88"/>
      <c r="CQ167" s="88"/>
      <c r="CR167" s="88"/>
      <c r="CS167" s="88"/>
      <c r="CT167" s="88"/>
    </row>
    <row r="168" spans="1:98" ht="15" customHeight="1" x14ac:dyDescent="0.2">
      <c r="A168" s="335" t="s">
        <v>4</v>
      </c>
      <c r="B168" s="336">
        <f t="shared" si="11"/>
        <v>46</v>
      </c>
      <c r="C168" s="337">
        <f t="shared" si="12"/>
        <v>19</v>
      </c>
      <c r="D168" s="338">
        <f t="shared" si="12"/>
        <v>27</v>
      </c>
      <c r="E168" s="34">
        <v>0</v>
      </c>
      <c r="F168" s="58">
        <v>0</v>
      </c>
      <c r="G168" s="34">
        <v>0</v>
      </c>
      <c r="H168" s="35">
        <v>0</v>
      </c>
      <c r="I168" s="34">
        <v>0</v>
      </c>
      <c r="J168" s="35">
        <v>0</v>
      </c>
      <c r="K168" s="34">
        <v>0</v>
      </c>
      <c r="L168" s="35">
        <v>0</v>
      </c>
      <c r="M168" s="34">
        <v>0</v>
      </c>
      <c r="N168" s="35">
        <v>0</v>
      </c>
      <c r="O168" s="34">
        <v>0</v>
      </c>
      <c r="P168" s="35">
        <v>0</v>
      </c>
      <c r="Q168" s="34">
        <v>0</v>
      </c>
      <c r="R168" s="35">
        <v>1</v>
      </c>
      <c r="S168" s="34">
        <v>0</v>
      </c>
      <c r="T168" s="35">
        <v>0</v>
      </c>
      <c r="U168" s="34">
        <v>0</v>
      </c>
      <c r="V168" s="35">
        <v>0</v>
      </c>
      <c r="W168" s="34">
        <v>1</v>
      </c>
      <c r="X168" s="35">
        <v>1</v>
      </c>
      <c r="Y168" s="34">
        <v>0</v>
      </c>
      <c r="Z168" s="35">
        <v>1</v>
      </c>
      <c r="AA168" s="34">
        <v>0</v>
      </c>
      <c r="AB168" s="35">
        <v>1</v>
      </c>
      <c r="AC168" s="34">
        <v>5</v>
      </c>
      <c r="AD168" s="35">
        <v>2</v>
      </c>
      <c r="AE168" s="34">
        <v>3</v>
      </c>
      <c r="AF168" s="35">
        <v>3</v>
      </c>
      <c r="AG168" s="34">
        <v>2</v>
      </c>
      <c r="AH168" s="35">
        <v>3</v>
      </c>
      <c r="AI168" s="34">
        <v>3</v>
      </c>
      <c r="AJ168" s="35">
        <v>6</v>
      </c>
      <c r="AK168" s="34">
        <v>1</v>
      </c>
      <c r="AL168" s="35">
        <v>3</v>
      </c>
      <c r="AM168" s="34">
        <v>1</v>
      </c>
      <c r="AN168" s="35">
        <v>0</v>
      </c>
      <c r="AO168" s="117">
        <v>3</v>
      </c>
      <c r="AP168" s="42">
        <v>6</v>
      </c>
      <c r="AQ168" s="339">
        <v>9</v>
      </c>
      <c r="AR168" s="120">
        <v>12</v>
      </c>
      <c r="AS168" s="58">
        <v>25</v>
      </c>
      <c r="AT168" s="1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97"/>
      <c r="BG168" s="97"/>
      <c r="CA168" s="84" t="str">
        <f t="shared" si="13"/>
        <v/>
      </c>
      <c r="CG168" s="88">
        <f t="shared" si="14"/>
        <v>0</v>
      </c>
      <c r="CH168" s="88"/>
      <c r="CI168" s="88"/>
      <c r="CJ168" s="88"/>
      <c r="CK168" s="88"/>
      <c r="CL168" s="88"/>
      <c r="CM168" s="88"/>
      <c r="CN168" s="88"/>
      <c r="CO168" s="88"/>
      <c r="CP168" s="88"/>
      <c r="CQ168" s="88"/>
      <c r="CR168" s="88"/>
      <c r="CS168" s="88"/>
      <c r="CT168" s="88"/>
    </row>
    <row r="169" spans="1:98" ht="15" customHeight="1" x14ac:dyDescent="0.2">
      <c r="A169" s="340" t="s">
        <v>43</v>
      </c>
      <c r="B169" s="213">
        <f t="shared" ref="B169:AS169" si="15">SUM(B170:B174)</f>
        <v>86</v>
      </c>
      <c r="C169" s="214">
        <f t="shared" si="15"/>
        <v>45</v>
      </c>
      <c r="D169" s="317">
        <f t="shared" si="15"/>
        <v>41</v>
      </c>
      <c r="E169" s="341">
        <f>SUM(E170:E174)</f>
        <v>2</v>
      </c>
      <c r="F169" s="342">
        <f t="shared" si="15"/>
        <v>1</v>
      </c>
      <c r="G169" s="342">
        <f t="shared" si="15"/>
        <v>0</v>
      </c>
      <c r="H169" s="69">
        <f t="shared" si="15"/>
        <v>2</v>
      </c>
      <c r="I169" s="63">
        <f t="shared" si="15"/>
        <v>0</v>
      </c>
      <c r="J169" s="69">
        <f t="shared" si="15"/>
        <v>1</v>
      </c>
      <c r="K169" s="63">
        <f t="shared" si="15"/>
        <v>2</v>
      </c>
      <c r="L169" s="69">
        <f t="shared" si="15"/>
        <v>1</v>
      </c>
      <c r="M169" s="63">
        <f t="shared" si="15"/>
        <v>0</v>
      </c>
      <c r="N169" s="69">
        <f t="shared" si="15"/>
        <v>1</v>
      </c>
      <c r="O169" s="63">
        <f t="shared" si="15"/>
        <v>2</v>
      </c>
      <c r="P169" s="69">
        <f t="shared" si="15"/>
        <v>1</v>
      </c>
      <c r="Q169" s="63">
        <f t="shared" si="15"/>
        <v>0</v>
      </c>
      <c r="R169" s="69">
        <f t="shared" si="15"/>
        <v>0</v>
      </c>
      <c r="S169" s="63">
        <f t="shared" si="15"/>
        <v>1</v>
      </c>
      <c r="T169" s="69">
        <f t="shared" si="15"/>
        <v>0</v>
      </c>
      <c r="U169" s="63">
        <f t="shared" si="15"/>
        <v>1</v>
      </c>
      <c r="V169" s="69">
        <f t="shared" si="15"/>
        <v>1</v>
      </c>
      <c r="W169" s="63">
        <f t="shared" si="15"/>
        <v>5</v>
      </c>
      <c r="X169" s="69">
        <f t="shared" si="15"/>
        <v>0</v>
      </c>
      <c r="Y169" s="63">
        <f t="shared" si="15"/>
        <v>0</v>
      </c>
      <c r="Z169" s="69">
        <f t="shared" si="15"/>
        <v>2</v>
      </c>
      <c r="AA169" s="63">
        <f t="shared" si="15"/>
        <v>2</v>
      </c>
      <c r="AB169" s="69">
        <f t="shared" si="15"/>
        <v>1</v>
      </c>
      <c r="AC169" s="63">
        <f t="shared" si="15"/>
        <v>0</v>
      </c>
      <c r="AD169" s="69">
        <f t="shared" si="15"/>
        <v>3</v>
      </c>
      <c r="AE169" s="63">
        <f t="shared" si="15"/>
        <v>5</v>
      </c>
      <c r="AF169" s="69">
        <f t="shared" si="15"/>
        <v>4</v>
      </c>
      <c r="AG169" s="63">
        <f t="shared" si="15"/>
        <v>0</v>
      </c>
      <c r="AH169" s="69">
        <f t="shared" si="15"/>
        <v>4</v>
      </c>
      <c r="AI169" s="63">
        <f t="shared" si="15"/>
        <v>6</v>
      </c>
      <c r="AJ169" s="69">
        <f t="shared" si="15"/>
        <v>8</v>
      </c>
      <c r="AK169" s="63">
        <f t="shared" si="15"/>
        <v>6</v>
      </c>
      <c r="AL169" s="69">
        <f t="shared" si="15"/>
        <v>4</v>
      </c>
      <c r="AM169" s="63">
        <f t="shared" si="15"/>
        <v>8</v>
      </c>
      <c r="AN169" s="69">
        <f t="shared" si="15"/>
        <v>1</v>
      </c>
      <c r="AO169" s="68">
        <f t="shared" si="15"/>
        <v>5</v>
      </c>
      <c r="AP169" s="67">
        <f t="shared" si="15"/>
        <v>6</v>
      </c>
      <c r="AQ169" s="343">
        <f t="shared" si="15"/>
        <v>27</v>
      </c>
      <c r="AR169" s="62">
        <f t="shared" si="15"/>
        <v>19</v>
      </c>
      <c r="AS169" s="65">
        <f t="shared" si="15"/>
        <v>40</v>
      </c>
      <c r="AT169" s="344"/>
      <c r="AU169" s="96"/>
      <c r="AV169" s="96"/>
      <c r="AW169" s="96"/>
      <c r="AX169" s="96"/>
      <c r="AY169" s="96"/>
      <c r="AZ169" s="96"/>
      <c r="BA169" s="96"/>
      <c r="BB169" s="96"/>
      <c r="BC169" s="96"/>
      <c r="BD169" s="96"/>
      <c r="BE169" s="96"/>
      <c r="BF169" s="97"/>
      <c r="BG169" s="97"/>
      <c r="CG169" s="88"/>
      <c r="CH169" s="88"/>
      <c r="CI169" s="88"/>
      <c r="CJ169" s="88"/>
      <c r="CK169" s="88"/>
      <c r="CL169" s="88"/>
      <c r="CM169" s="88"/>
      <c r="CN169" s="88"/>
      <c r="CO169" s="88"/>
      <c r="CP169" s="88"/>
      <c r="CQ169" s="88"/>
      <c r="CR169" s="88"/>
      <c r="CS169" s="88"/>
      <c r="CT169" s="88"/>
    </row>
    <row r="170" spans="1:98" ht="15" customHeight="1" x14ac:dyDescent="0.2">
      <c r="A170" s="101" t="s">
        <v>44</v>
      </c>
      <c r="B170" s="345">
        <f>SUM(C170+D170)</f>
        <v>82</v>
      </c>
      <c r="C170" s="346">
        <f t="shared" ref="C170:D174" si="16">SUM(E170+G170+I170+K170+M170+O170+Q170+S170+U170+W170+Y170+AA170+AC170+AE170+AG170+AI170+AK170+AM170+AO170)</f>
        <v>43</v>
      </c>
      <c r="D170" s="347">
        <f t="shared" si="16"/>
        <v>39</v>
      </c>
      <c r="E170" s="123">
        <v>2</v>
      </c>
      <c r="F170" s="8">
        <v>1</v>
      </c>
      <c r="G170" s="123">
        <v>0</v>
      </c>
      <c r="H170" s="138">
        <v>2</v>
      </c>
      <c r="I170" s="123">
        <v>0</v>
      </c>
      <c r="J170" s="138">
        <v>1</v>
      </c>
      <c r="K170" s="123">
        <v>2</v>
      </c>
      <c r="L170" s="138">
        <v>1</v>
      </c>
      <c r="M170" s="123">
        <v>0</v>
      </c>
      <c r="N170" s="138">
        <v>1</v>
      </c>
      <c r="O170" s="123">
        <v>2</v>
      </c>
      <c r="P170" s="138">
        <v>1</v>
      </c>
      <c r="Q170" s="123">
        <v>0</v>
      </c>
      <c r="R170" s="138">
        <v>0</v>
      </c>
      <c r="S170" s="123">
        <v>1</v>
      </c>
      <c r="T170" s="138">
        <v>0</v>
      </c>
      <c r="U170" s="123">
        <v>1</v>
      </c>
      <c r="V170" s="138">
        <v>1</v>
      </c>
      <c r="W170" s="123">
        <v>5</v>
      </c>
      <c r="X170" s="138">
        <v>0</v>
      </c>
      <c r="Y170" s="123">
        <v>0</v>
      </c>
      <c r="Z170" s="138">
        <v>2</v>
      </c>
      <c r="AA170" s="123">
        <v>2</v>
      </c>
      <c r="AB170" s="138">
        <v>1</v>
      </c>
      <c r="AC170" s="123">
        <v>0</v>
      </c>
      <c r="AD170" s="138">
        <v>3</v>
      </c>
      <c r="AE170" s="123">
        <v>5</v>
      </c>
      <c r="AF170" s="138">
        <v>4</v>
      </c>
      <c r="AG170" s="123">
        <v>0</v>
      </c>
      <c r="AH170" s="138">
        <v>4</v>
      </c>
      <c r="AI170" s="123">
        <v>5</v>
      </c>
      <c r="AJ170" s="138">
        <v>8</v>
      </c>
      <c r="AK170" s="123">
        <v>5</v>
      </c>
      <c r="AL170" s="138">
        <v>4</v>
      </c>
      <c r="AM170" s="123">
        <v>8</v>
      </c>
      <c r="AN170" s="138">
        <v>1</v>
      </c>
      <c r="AO170" s="139">
        <v>5</v>
      </c>
      <c r="AP170" s="348">
        <v>4</v>
      </c>
      <c r="AQ170" s="119">
        <v>26</v>
      </c>
      <c r="AR170" s="138">
        <v>19</v>
      </c>
      <c r="AS170" s="138">
        <v>37</v>
      </c>
      <c r="AT170" s="344"/>
      <c r="AU170" s="96"/>
      <c r="AV170" s="96"/>
      <c r="AW170" s="96"/>
      <c r="AX170" s="96"/>
      <c r="AY170" s="96"/>
      <c r="AZ170" s="96"/>
      <c r="BA170" s="96"/>
      <c r="BB170" s="96"/>
      <c r="BC170" s="96"/>
      <c r="BD170" s="96"/>
      <c r="BE170" s="96"/>
      <c r="BF170" s="97"/>
      <c r="BG170" s="97"/>
      <c r="CG170" s="88"/>
      <c r="CH170" s="88"/>
      <c r="CI170" s="88"/>
      <c r="CJ170" s="88"/>
      <c r="CK170" s="88"/>
      <c r="CL170" s="88"/>
      <c r="CM170" s="88"/>
      <c r="CN170" s="88"/>
      <c r="CO170" s="88"/>
      <c r="CP170" s="88"/>
      <c r="CQ170" s="88"/>
      <c r="CR170" s="88"/>
      <c r="CS170" s="88"/>
      <c r="CT170" s="88"/>
    </row>
    <row r="171" spans="1:98" ht="15" customHeight="1" x14ac:dyDescent="0.2">
      <c r="A171" s="106" t="s">
        <v>45</v>
      </c>
      <c r="B171" s="332">
        <f>SUM(C171+D171)</f>
        <v>0</v>
      </c>
      <c r="C171" s="333">
        <f t="shared" si="16"/>
        <v>0</v>
      </c>
      <c r="D171" s="334">
        <f t="shared" si="16"/>
        <v>0</v>
      </c>
      <c r="E171" s="34">
        <v>0</v>
      </c>
      <c r="F171" s="12">
        <v>0</v>
      </c>
      <c r="G171" s="11">
        <v>0</v>
      </c>
      <c r="H171" s="43">
        <v>0</v>
      </c>
      <c r="I171" s="11">
        <v>0</v>
      </c>
      <c r="J171" s="12">
        <v>0</v>
      </c>
      <c r="K171" s="11">
        <v>0</v>
      </c>
      <c r="L171" s="12">
        <v>0</v>
      </c>
      <c r="M171" s="11">
        <v>0</v>
      </c>
      <c r="N171" s="12">
        <v>0</v>
      </c>
      <c r="O171" s="11">
        <v>0</v>
      </c>
      <c r="P171" s="12">
        <v>0</v>
      </c>
      <c r="Q171" s="11">
        <v>0</v>
      </c>
      <c r="R171" s="12">
        <v>0</v>
      </c>
      <c r="S171" s="11">
        <v>0</v>
      </c>
      <c r="T171" s="12">
        <v>0</v>
      </c>
      <c r="U171" s="11">
        <v>0</v>
      </c>
      <c r="V171" s="12">
        <v>0</v>
      </c>
      <c r="W171" s="11">
        <v>0</v>
      </c>
      <c r="X171" s="12">
        <v>0</v>
      </c>
      <c r="Y171" s="11">
        <v>0</v>
      </c>
      <c r="Z171" s="12">
        <v>0</v>
      </c>
      <c r="AA171" s="11">
        <v>0</v>
      </c>
      <c r="AB171" s="12">
        <v>0</v>
      </c>
      <c r="AC171" s="11">
        <v>0</v>
      </c>
      <c r="AD171" s="12">
        <v>0</v>
      </c>
      <c r="AE171" s="11">
        <v>0</v>
      </c>
      <c r="AF171" s="12">
        <v>0</v>
      </c>
      <c r="AG171" s="11">
        <v>0</v>
      </c>
      <c r="AH171" s="12">
        <v>0</v>
      </c>
      <c r="AI171" s="11">
        <v>0</v>
      </c>
      <c r="AJ171" s="12">
        <v>0</v>
      </c>
      <c r="AK171" s="11">
        <v>0</v>
      </c>
      <c r="AL171" s="12">
        <v>0</v>
      </c>
      <c r="AM171" s="11">
        <v>0</v>
      </c>
      <c r="AN171" s="12">
        <v>0</v>
      </c>
      <c r="AO171" s="111">
        <v>0</v>
      </c>
      <c r="AP171" s="51">
        <v>0</v>
      </c>
      <c r="AQ171" s="17">
        <v>0</v>
      </c>
      <c r="AR171" s="12">
        <v>0</v>
      </c>
      <c r="AS171" s="43">
        <v>0</v>
      </c>
      <c r="AT171" s="349"/>
      <c r="AU171" s="96"/>
      <c r="AV171" s="96"/>
      <c r="AW171" s="96"/>
      <c r="AX171" s="96"/>
      <c r="AY171" s="96"/>
      <c r="AZ171" s="96"/>
      <c r="BA171" s="96"/>
      <c r="BB171" s="96"/>
      <c r="BC171" s="96"/>
      <c r="BD171" s="96"/>
      <c r="BE171" s="96"/>
      <c r="BF171" s="97"/>
      <c r="BG171" s="97"/>
      <c r="CG171" s="88"/>
      <c r="CH171" s="88"/>
      <c r="CI171" s="88"/>
      <c r="CJ171" s="88"/>
      <c r="CK171" s="88"/>
      <c r="CL171" s="88"/>
      <c r="CM171" s="88"/>
      <c r="CN171" s="88"/>
      <c r="CO171" s="88"/>
      <c r="CP171" s="88"/>
      <c r="CQ171" s="88"/>
      <c r="CR171" s="88"/>
      <c r="CS171" s="88"/>
      <c r="CT171" s="88"/>
    </row>
    <row r="172" spans="1:98" ht="15" customHeight="1" x14ac:dyDescent="0.2">
      <c r="A172" s="136" t="s">
        <v>46</v>
      </c>
      <c r="B172" s="332">
        <f>SUM(C172+D172)</f>
        <v>4</v>
      </c>
      <c r="C172" s="333">
        <f t="shared" si="16"/>
        <v>2</v>
      </c>
      <c r="D172" s="334">
        <f t="shared" si="16"/>
        <v>2</v>
      </c>
      <c r="E172" s="11">
        <v>0</v>
      </c>
      <c r="F172" s="35">
        <v>0</v>
      </c>
      <c r="G172" s="34">
        <v>0</v>
      </c>
      <c r="H172" s="35">
        <v>0</v>
      </c>
      <c r="I172" s="123">
        <v>0</v>
      </c>
      <c r="J172" s="138">
        <v>0</v>
      </c>
      <c r="K172" s="123">
        <v>0</v>
      </c>
      <c r="L172" s="138">
        <v>0</v>
      </c>
      <c r="M172" s="123">
        <v>0</v>
      </c>
      <c r="N172" s="138">
        <v>0</v>
      </c>
      <c r="O172" s="123">
        <v>0</v>
      </c>
      <c r="P172" s="138">
        <v>0</v>
      </c>
      <c r="Q172" s="123">
        <v>0</v>
      </c>
      <c r="R172" s="138">
        <v>0</v>
      </c>
      <c r="S172" s="123">
        <v>0</v>
      </c>
      <c r="T172" s="138">
        <v>0</v>
      </c>
      <c r="U172" s="123">
        <v>0</v>
      </c>
      <c r="V172" s="138">
        <v>0</v>
      </c>
      <c r="W172" s="123">
        <v>0</v>
      </c>
      <c r="X172" s="138">
        <v>0</v>
      </c>
      <c r="Y172" s="123">
        <v>0</v>
      </c>
      <c r="Z172" s="138">
        <v>0</v>
      </c>
      <c r="AA172" s="123">
        <v>0</v>
      </c>
      <c r="AB172" s="138">
        <v>0</v>
      </c>
      <c r="AC172" s="123">
        <v>0</v>
      </c>
      <c r="AD172" s="138">
        <v>0</v>
      </c>
      <c r="AE172" s="123">
        <v>0</v>
      </c>
      <c r="AF172" s="138">
        <v>0</v>
      </c>
      <c r="AG172" s="123">
        <v>0</v>
      </c>
      <c r="AH172" s="138">
        <v>0</v>
      </c>
      <c r="AI172" s="123">
        <v>1</v>
      </c>
      <c r="AJ172" s="138">
        <v>0</v>
      </c>
      <c r="AK172" s="123">
        <v>1</v>
      </c>
      <c r="AL172" s="138">
        <v>0</v>
      </c>
      <c r="AM172" s="123">
        <v>0</v>
      </c>
      <c r="AN172" s="138">
        <v>0</v>
      </c>
      <c r="AO172" s="139">
        <v>0</v>
      </c>
      <c r="AP172" s="348">
        <v>2</v>
      </c>
      <c r="AQ172" s="119">
        <v>1</v>
      </c>
      <c r="AR172" s="138">
        <v>0</v>
      </c>
      <c r="AS172" s="138">
        <v>3</v>
      </c>
      <c r="AT172" s="344"/>
      <c r="AU172" s="96"/>
      <c r="AV172" s="96"/>
      <c r="AW172" s="96"/>
      <c r="AX172" s="96"/>
      <c r="AY172" s="96"/>
      <c r="AZ172" s="96"/>
      <c r="BA172" s="96"/>
      <c r="BB172" s="96"/>
      <c r="BC172" s="96"/>
      <c r="BD172" s="96"/>
      <c r="BE172" s="96"/>
      <c r="BF172" s="97"/>
      <c r="BG172" s="97"/>
      <c r="CG172" s="88"/>
      <c r="CH172" s="88"/>
      <c r="CI172" s="88"/>
      <c r="CJ172" s="88"/>
      <c r="CK172" s="88"/>
      <c r="CL172" s="88"/>
      <c r="CM172" s="88"/>
      <c r="CN172" s="88"/>
      <c r="CO172" s="88"/>
      <c r="CP172" s="88"/>
      <c r="CQ172" s="88"/>
      <c r="CR172" s="88"/>
      <c r="CS172" s="88"/>
      <c r="CT172" s="88"/>
    </row>
    <row r="173" spans="1:98" ht="15" customHeight="1" x14ac:dyDescent="0.2">
      <c r="A173" s="350" t="s">
        <v>174</v>
      </c>
      <c r="B173" s="332">
        <f>SUM(C173+D173)</f>
        <v>0</v>
      </c>
      <c r="C173" s="333">
        <f t="shared" si="16"/>
        <v>0</v>
      </c>
      <c r="D173" s="351">
        <f t="shared" si="16"/>
        <v>0</v>
      </c>
      <c r="E173" s="123">
        <v>0</v>
      </c>
      <c r="F173" s="12">
        <v>0</v>
      </c>
      <c r="G173" s="11">
        <v>0</v>
      </c>
      <c r="H173" s="12">
        <v>0</v>
      </c>
      <c r="I173" s="11">
        <v>0</v>
      </c>
      <c r="J173" s="12">
        <v>0</v>
      </c>
      <c r="K173" s="11">
        <v>0</v>
      </c>
      <c r="L173" s="12">
        <v>0</v>
      </c>
      <c r="M173" s="11">
        <v>0</v>
      </c>
      <c r="N173" s="12">
        <v>0</v>
      </c>
      <c r="O173" s="11">
        <v>0</v>
      </c>
      <c r="P173" s="12">
        <v>0</v>
      </c>
      <c r="Q173" s="11">
        <v>0</v>
      </c>
      <c r="R173" s="12">
        <v>0</v>
      </c>
      <c r="S173" s="11">
        <v>0</v>
      </c>
      <c r="T173" s="12">
        <v>0</v>
      </c>
      <c r="U173" s="11">
        <v>0</v>
      </c>
      <c r="V173" s="12">
        <v>0</v>
      </c>
      <c r="W173" s="11">
        <v>0</v>
      </c>
      <c r="X173" s="12">
        <v>0</v>
      </c>
      <c r="Y173" s="11">
        <v>0</v>
      </c>
      <c r="Z173" s="12">
        <v>0</v>
      </c>
      <c r="AA173" s="11">
        <v>0</v>
      </c>
      <c r="AB173" s="12">
        <v>0</v>
      </c>
      <c r="AC173" s="11">
        <v>0</v>
      </c>
      <c r="AD173" s="12">
        <v>0</v>
      </c>
      <c r="AE173" s="11">
        <v>0</v>
      </c>
      <c r="AF173" s="12">
        <v>0</v>
      </c>
      <c r="AG173" s="11">
        <v>0</v>
      </c>
      <c r="AH173" s="12">
        <v>0</v>
      </c>
      <c r="AI173" s="11">
        <v>0</v>
      </c>
      <c r="AJ173" s="12">
        <v>0</v>
      </c>
      <c r="AK173" s="11">
        <v>0</v>
      </c>
      <c r="AL173" s="12">
        <v>0</v>
      </c>
      <c r="AM173" s="11">
        <v>0</v>
      </c>
      <c r="AN173" s="12">
        <v>0</v>
      </c>
      <c r="AO173" s="111">
        <v>0</v>
      </c>
      <c r="AP173" s="51">
        <v>0</v>
      </c>
      <c r="AQ173" s="17">
        <v>0</v>
      </c>
      <c r="AR173" s="12">
        <v>0</v>
      </c>
      <c r="AS173" s="43">
        <v>0</v>
      </c>
      <c r="AT173" s="349"/>
      <c r="AU173" s="96"/>
      <c r="AV173" s="96"/>
      <c r="AW173" s="96"/>
      <c r="AX173" s="96"/>
      <c r="AY173" s="96"/>
      <c r="AZ173" s="96"/>
      <c r="BA173" s="96"/>
      <c r="BB173" s="96"/>
      <c r="BC173" s="96"/>
      <c r="BD173" s="96"/>
      <c r="BE173" s="96"/>
      <c r="BF173" s="97"/>
      <c r="BG173" s="97"/>
      <c r="CG173" s="88"/>
      <c r="CH173" s="88"/>
      <c r="CI173" s="88"/>
      <c r="CJ173" s="88"/>
      <c r="CK173" s="88"/>
      <c r="CL173" s="88"/>
      <c r="CM173" s="88"/>
      <c r="CN173" s="88"/>
      <c r="CO173" s="88"/>
      <c r="CP173" s="88"/>
      <c r="CQ173" s="88"/>
      <c r="CR173" s="88"/>
      <c r="CS173" s="88"/>
      <c r="CT173" s="88"/>
    </row>
    <row r="174" spans="1:98" ht="15" customHeight="1" x14ac:dyDescent="0.2">
      <c r="A174" s="352" t="s">
        <v>4</v>
      </c>
      <c r="B174" s="353">
        <f>SUM(C174+D174)</f>
        <v>0</v>
      </c>
      <c r="C174" s="354">
        <f t="shared" si="16"/>
        <v>0</v>
      </c>
      <c r="D174" s="355">
        <f t="shared" si="16"/>
        <v>0</v>
      </c>
      <c r="E174" s="30">
        <v>0</v>
      </c>
      <c r="F174" s="22">
        <v>0</v>
      </c>
      <c r="G174" s="38">
        <v>0</v>
      </c>
      <c r="H174" s="22">
        <v>0</v>
      </c>
      <c r="I174" s="38">
        <v>0</v>
      </c>
      <c r="J174" s="22">
        <v>0</v>
      </c>
      <c r="K174" s="38">
        <v>0</v>
      </c>
      <c r="L174" s="22">
        <v>0</v>
      </c>
      <c r="M174" s="38">
        <v>0</v>
      </c>
      <c r="N174" s="22">
        <v>0</v>
      </c>
      <c r="O174" s="38">
        <v>0</v>
      </c>
      <c r="P174" s="22">
        <v>0</v>
      </c>
      <c r="Q174" s="38">
        <v>0</v>
      </c>
      <c r="R174" s="22">
        <v>0</v>
      </c>
      <c r="S174" s="38">
        <v>0</v>
      </c>
      <c r="T174" s="22">
        <v>0</v>
      </c>
      <c r="U174" s="38">
        <v>0</v>
      </c>
      <c r="V174" s="22">
        <v>0</v>
      </c>
      <c r="W174" s="38">
        <v>0</v>
      </c>
      <c r="X174" s="22">
        <v>0</v>
      </c>
      <c r="Y174" s="38">
        <v>0</v>
      </c>
      <c r="Z174" s="22">
        <v>0</v>
      </c>
      <c r="AA174" s="38">
        <v>0</v>
      </c>
      <c r="AB174" s="22">
        <v>0</v>
      </c>
      <c r="AC174" s="38">
        <v>0</v>
      </c>
      <c r="AD174" s="22">
        <v>0</v>
      </c>
      <c r="AE174" s="38">
        <v>0</v>
      </c>
      <c r="AF174" s="22">
        <v>0</v>
      </c>
      <c r="AG174" s="38">
        <v>0</v>
      </c>
      <c r="AH174" s="22">
        <v>0</v>
      </c>
      <c r="AI174" s="38">
        <v>0</v>
      </c>
      <c r="AJ174" s="22">
        <v>0</v>
      </c>
      <c r="AK174" s="38">
        <v>0</v>
      </c>
      <c r="AL174" s="22">
        <v>0</v>
      </c>
      <c r="AM174" s="38">
        <v>0</v>
      </c>
      <c r="AN174" s="22">
        <v>0</v>
      </c>
      <c r="AO174" s="129">
        <v>0</v>
      </c>
      <c r="AP174" s="55">
        <v>0</v>
      </c>
      <c r="AQ174" s="39">
        <v>0</v>
      </c>
      <c r="AR174" s="22">
        <v>0</v>
      </c>
      <c r="AS174" s="22">
        <v>0</v>
      </c>
      <c r="AT174" s="344"/>
      <c r="AU174" s="96"/>
      <c r="AV174" s="96"/>
      <c r="AW174" s="96"/>
      <c r="AX174" s="96"/>
      <c r="AY174" s="96"/>
      <c r="AZ174" s="96"/>
      <c r="BA174" s="96"/>
      <c r="BB174" s="96"/>
      <c r="BC174" s="96"/>
      <c r="BD174" s="96"/>
      <c r="BE174" s="96"/>
      <c r="BF174" s="97"/>
      <c r="BG174" s="97"/>
      <c r="CG174" s="88"/>
      <c r="CH174" s="88"/>
      <c r="CI174" s="88"/>
      <c r="CJ174" s="88"/>
      <c r="CK174" s="88"/>
      <c r="CL174" s="88"/>
      <c r="CM174" s="88"/>
      <c r="CN174" s="88"/>
      <c r="CO174" s="88"/>
      <c r="CP174" s="88"/>
      <c r="CQ174" s="88"/>
      <c r="CR174" s="88"/>
      <c r="CS174" s="88"/>
      <c r="CT174" s="88"/>
    </row>
    <row r="175" spans="1:98" ht="31.9" customHeight="1" x14ac:dyDescent="0.2">
      <c r="A175" s="183" t="s">
        <v>175</v>
      </c>
      <c r="B175" s="183"/>
      <c r="C175" s="183"/>
      <c r="D175" s="183"/>
      <c r="E175" s="356"/>
      <c r="F175" s="356"/>
      <c r="G175" s="356"/>
      <c r="H175" s="356"/>
      <c r="I175" s="356"/>
      <c r="J175" s="356"/>
      <c r="K175" s="356"/>
      <c r="L175" s="356"/>
      <c r="M175" s="356"/>
      <c r="N175" s="356"/>
      <c r="O175" s="356"/>
      <c r="P175" s="356"/>
      <c r="Q175" s="356"/>
      <c r="R175" s="356"/>
      <c r="S175" s="356"/>
      <c r="T175" s="356"/>
      <c r="U175" s="356"/>
      <c r="V175" s="356"/>
      <c r="W175" s="356"/>
      <c r="X175" s="356"/>
      <c r="Y175" s="356"/>
      <c r="Z175" s="356"/>
      <c r="AA175" s="356"/>
      <c r="AB175" s="356"/>
      <c r="AC175" s="356"/>
      <c r="AD175" s="356"/>
      <c r="AE175" s="356"/>
      <c r="AF175" s="356"/>
      <c r="AG175" s="356"/>
      <c r="AH175" s="356"/>
      <c r="AI175" s="356"/>
      <c r="AJ175" s="356"/>
      <c r="AK175" s="356"/>
      <c r="AL175" s="356"/>
      <c r="AM175" s="356"/>
      <c r="AN175" s="356"/>
      <c r="AO175" s="356"/>
      <c r="AP175" s="356"/>
      <c r="AQ175" s="227"/>
      <c r="AR175" s="227"/>
      <c r="AS175" s="227"/>
      <c r="AT175" s="357"/>
      <c r="AU175" s="357"/>
      <c r="AV175" s="96"/>
      <c r="AW175" s="96"/>
      <c r="AX175" s="96"/>
      <c r="AY175" s="96"/>
      <c r="AZ175" s="96"/>
      <c r="BA175" s="96"/>
      <c r="BB175" s="96"/>
      <c r="BC175" s="96"/>
      <c r="BD175" s="96"/>
      <c r="BE175" s="96"/>
      <c r="BF175" s="97"/>
      <c r="BG175" s="97"/>
      <c r="CG175" s="88"/>
      <c r="CH175" s="88"/>
      <c r="CI175" s="88"/>
      <c r="CJ175" s="88"/>
      <c r="CK175" s="88"/>
      <c r="CL175" s="88"/>
      <c r="CM175" s="88"/>
      <c r="CN175" s="88"/>
      <c r="CO175" s="88"/>
      <c r="CP175" s="88"/>
      <c r="CQ175" s="88"/>
      <c r="CR175" s="88"/>
      <c r="CS175" s="88"/>
      <c r="CT175" s="88"/>
    </row>
    <row r="176" spans="1:98" ht="21" customHeight="1" x14ac:dyDescent="0.2">
      <c r="A176" s="487" t="s">
        <v>76</v>
      </c>
      <c r="B176" s="495" t="s">
        <v>77</v>
      </c>
      <c r="C176" s="496"/>
      <c r="D176" s="545"/>
      <c r="E176" s="514" t="s">
        <v>78</v>
      </c>
      <c r="F176" s="515"/>
      <c r="G176" s="515"/>
      <c r="H176" s="515"/>
      <c r="I176" s="515"/>
      <c r="J176" s="515"/>
      <c r="K176" s="515"/>
      <c r="L176" s="515"/>
      <c r="M176" s="515"/>
      <c r="N176" s="515"/>
      <c r="O176" s="515"/>
      <c r="P176" s="515"/>
      <c r="Q176" s="515"/>
      <c r="R176" s="515"/>
      <c r="S176" s="515"/>
      <c r="T176" s="515"/>
      <c r="U176" s="515"/>
      <c r="V176" s="515"/>
      <c r="W176" s="515"/>
      <c r="X176" s="515"/>
      <c r="Y176" s="515"/>
      <c r="Z176" s="515"/>
      <c r="AA176" s="515"/>
      <c r="AB176" s="515"/>
      <c r="AC176" s="515"/>
      <c r="AD176" s="515"/>
      <c r="AE176" s="515"/>
      <c r="AF176" s="515"/>
      <c r="AG176" s="515"/>
      <c r="AH176" s="515"/>
      <c r="AI176" s="515"/>
      <c r="AJ176" s="515"/>
      <c r="AK176" s="515"/>
      <c r="AL176" s="515"/>
      <c r="AM176" s="515"/>
      <c r="AN176" s="515"/>
      <c r="AO176" s="515"/>
      <c r="AP176" s="516"/>
      <c r="AQ176" s="546" t="s">
        <v>79</v>
      </c>
      <c r="AR176" s="476" t="s">
        <v>176</v>
      </c>
      <c r="AS176" s="227"/>
      <c r="AT176" s="357"/>
      <c r="AU176" s="357"/>
      <c r="AV176" s="96"/>
      <c r="AW176" s="96"/>
      <c r="AX176" s="96"/>
      <c r="AY176" s="96"/>
      <c r="AZ176" s="96"/>
      <c r="BA176" s="96"/>
      <c r="BB176" s="96"/>
      <c r="BC176" s="96"/>
      <c r="BD176" s="96"/>
      <c r="BE176" s="96"/>
      <c r="BF176" s="96"/>
      <c r="BG176" s="96"/>
      <c r="CG176" s="88"/>
      <c r="CH176" s="88"/>
      <c r="CI176" s="88"/>
      <c r="CJ176" s="88"/>
      <c r="CK176" s="88"/>
      <c r="CL176" s="88"/>
      <c r="CM176" s="88"/>
      <c r="CN176" s="88"/>
      <c r="CO176" s="88"/>
      <c r="CP176" s="88"/>
      <c r="CQ176" s="88"/>
      <c r="CR176" s="88"/>
      <c r="CS176" s="88"/>
      <c r="CT176" s="88"/>
    </row>
    <row r="177" spans="1:98" ht="21.75" customHeight="1" x14ac:dyDescent="0.2">
      <c r="A177" s="488"/>
      <c r="B177" s="497"/>
      <c r="C177" s="498"/>
      <c r="D177" s="498"/>
      <c r="E177" s="483" t="s">
        <v>21</v>
      </c>
      <c r="F177" s="484"/>
      <c r="G177" s="483" t="s">
        <v>22</v>
      </c>
      <c r="H177" s="484"/>
      <c r="I177" s="483" t="s">
        <v>23</v>
      </c>
      <c r="J177" s="484"/>
      <c r="K177" s="483" t="s">
        <v>24</v>
      </c>
      <c r="L177" s="484"/>
      <c r="M177" s="483" t="s">
        <v>25</v>
      </c>
      <c r="N177" s="484"/>
      <c r="O177" s="483" t="s">
        <v>26</v>
      </c>
      <c r="P177" s="484"/>
      <c r="Q177" s="483" t="s">
        <v>27</v>
      </c>
      <c r="R177" s="484"/>
      <c r="S177" s="483" t="s">
        <v>28</v>
      </c>
      <c r="T177" s="484"/>
      <c r="U177" s="483" t="s">
        <v>29</v>
      </c>
      <c r="V177" s="484"/>
      <c r="W177" s="483" t="s">
        <v>5</v>
      </c>
      <c r="X177" s="484"/>
      <c r="Y177" s="483" t="s">
        <v>6</v>
      </c>
      <c r="Z177" s="484"/>
      <c r="AA177" s="483" t="s">
        <v>30</v>
      </c>
      <c r="AB177" s="484"/>
      <c r="AC177" s="483" t="s">
        <v>7</v>
      </c>
      <c r="AD177" s="484"/>
      <c r="AE177" s="483" t="s">
        <v>8</v>
      </c>
      <c r="AF177" s="484"/>
      <c r="AG177" s="483" t="s">
        <v>9</v>
      </c>
      <c r="AH177" s="484"/>
      <c r="AI177" s="483" t="s">
        <v>10</v>
      </c>
      <c r="AJ177" s="484"/>
      <c r="AK177" s="483" t="s">
        <v>11</v>
      </c>
      <c r="AL177" s="484"/>
      <c r="AM177" s="483" t="s">
        <v>12</v>
      </c>
      <c r="AN177" s="484"/>
      <c r="AO177" s="480" t="s">
        <v>13</v>
      </c>
      <c r="AP177" s="482"/>
      <c r="AQ177" s="547"/>
      <c r="AR177" s="479"/>
      <c r="AS177" s="357"/>
      <c r="AT177" s="357"/>
      <c r="AU177" s="357"/>
      <c r="AV177" s="96"/>
      <c r="AW177" s="96"/>
      <c r="AX177" s="96"/>
      <c r="AY177" s="96"/>
      <c r="AZ177" s="96"/>
      <c r="BA177" s="96"/>
      <c r="BB177" s="96"/>
      <c r="BC177" s="96"/>
      <c r="BD177" s="96"/>
      <c r="BE177" s="96"/>
      <c r="BF177" s="149"/>
      <c r="BG177" s="149"/>
      <c r="CG177" s="88"/>
      <c r="CH177" s="88"/>
      <c r="CI177" s="88"/>
      <c r="CJ177" s="88"/>
      <c r="CK177" s="88"/>
      <c r="CL177" s="88"/>
      <c r="CM177" s="88"/>
      <c r="CN177" s="88"/>
      <c r="CO177" s="88"/>
      <c r="CP177" s="88"/>
      <c r="CQ177" s="88"/>
      <c r="CR177" s="88"/>
      <c r="CS177" s="88"/>
      <c r="CT177" s="88"/>
    </row>
    <row r="178" spans="1:98" ht="13.5" customHeight="1" x14ac:dyDescent="0.2">
      <c r="A178" s="544"/>
      <c r="B178" s="185" t="s">
        <v>34</v>
      </c>
      <c r="C178" s="71" t="s">
        <v>2</v>
      </c>
      <c r="D178" s="454" t="s">
        <v>3</v>
      </c>
      <c r="E178" s="70" t="s">
        <v>2</v>
      </c>
      <c r="F178" s="454" t="s">
        <v>3</v>
      </c>
      <c r="G178" s="70" t="s">
        <v>2</v>
      </c>
      <c r="H178" s="454" t="s">
        <v>3</v>
      </c>
      <c r="I178" s="70" t="s">
        <v>2</v>
      </c>
      <c r="J178" s="454" t="s">
        <v>3</v>
      </c>
      <c r="K178" s="70" t="s">
        <v>2</v>
      </c>
      <c r="L178" s="454" t="s">
        <v>3</v>
      </c>
      <c r="M178" s="70" t="s">
        <v>2</v>
      </c>
      <c r="N178" s="454" t="s">
        <v>3</v>
      </c>
      <c r="O178" s="70" t="s">
        <v>2</v>
      </c>
      <c r="P178" s="454" t="s">
        <v>3</v>
      </c>
      <c r="Q178" s="70" t="s">
        <v>2</v>
      </c>
      <c r="R178" s="454" t="s">
        <v>3</v>
      </c>
      <c r="S178" s="70" t="s">
        <v>2</v>
      </c>
      <c r="T178" s="454" t="s">
        <v>3</v>
      </c>
      <c r="U178" s="70" t="s">
        <v>2</v>
      </c>
      <c r="V178" s="454" t="s">
        <v>3</v>
      </c>
      <c r="W178" s="70" t="s">
        <v>2</v>
      </c>
      <c r="X178" s="454" t="s">
        <v>3</v>
      </c>
      <c r="Y178" s="70" t="s">
        <v>2</v>
      </c>
      <c r="Z178" s="454" t="s">
        <v>3</v>
      </c>
      <c r="AA178" s="70" t="s">
        <v>2</v>
      </c>
      <c r="AB178" s="454" t="s">
        <v>3</v>
      </c>
      <c r="AC178" s="70" t="s">
        <v>2</v>
      </c>
      <c r="AD178" s="454" t="s">
        <v>3</v>
      </c>
      <c r="AE178" s="70" t="s">
        <v>2</v>
      </c>
      <c r="AF178" s="454" t="s">
        <v>3</v>
      </c>
      <c r="AG178" s="70" t="s">
        <v>2</v>
      </c>
      <c r="AH178" s="454" t="s">
        <v>3</v>
      </c>
      <c r="AI178" s="70" t="s">
        <v>2</v>
      </c>
      <c r="AJ178" s="454" t="s">
        <v>3</v>
      </c>
      <c r="AK178" s="70" t="s">
        <v>2</v>
      </c>
      <c r="AL178" s="454" t="s">
        <v>3</v>
      </c>
      <c r="AM178" s="70" t="s">
        <v>2</v>
      </c>
      <c r="AN178" s="454" t="s">
        <v>3</v>
      </c>
      <c r="AO178" s="70" t="s">
        <v>2</v>
      </c>
      <c r="AP178" s="454" t="s">
        <v>3</v>
      </c>
      <c r="AQ178" s="548"/>
      <c r="AR178" s="517"/>
      <c r="AS178" s="358"/>
      <c r="AT178" s="357"/>
      <c r="AU178" s="96"/>
      <c r="AV178" s="96"/>
      <c r="AW178" s="96"/>
      <c r="AX178" s="96"/>
      <c r="AY178" s="96"/>
      <c r="AZ178" s="96"/>
      <c r="BA178" s="96"/>
      <c r="BB178" s="96"/>
      <c r="BC178" s="96"/>
      <c r="BD178" s="96"/>
      <c r="BE178" s="96"/>
      <c r="BF178" s="149"/>
      <c r="BG178" s="149"/>
      <c r="CG178" s="88"/>
      <c r="CH178" s="88"/>
      <c r="CI178" s="88"/>
      <c r="CJ178" s="88"/>
      <c r="CK178" s="88"/>
      <c r="CL178" s="88"/>
      <c r="CM178" s="88"/>
      <c r="CN178" s="88"/>
      <c r="CO178" s="88"/>
      <c r="CP178" s="88"/>
      <c r="CQ178" s="88"/>
      <c r="CR178" s="88"/>
      <c r="CS178" s="88"/>
      <c r="CT178" s="88"/>
    </row>
    <row r="179" spans="1:98" ht="15.6" customHeight="1" x14ac:dyDescent="0.2">
      <c r="A179" s="143" t="s">
        <v>81</v>
      </c>
      <c r="B179" s="345">
        <f>SUM(C179+D179)</f>
        <v>111</v>
      </c>
      <c r="C179" s="346">
        <f t="shared" ref="C179:D183" si="17">SUM(E179+G179+I179+K179+M179+O179+Q179+S179+U179+W179+Y179+AA179+AC179+AE179+AG179+AI179+AK179+AM179+AO179)</f>
        <v>45</v>
      </c>
      <c r="D179" s="347">
        <f t="shared" si="17"/>
        <v>66</v>
      </c>
      <c r="E179" s="6">
        <v>0</v>
      </c>
      <c r="F179" s="10">
        <v>0</v>
      </c>
      <c r="G179" s="6">
        <v>0</v>
      </c>
      <c r="H179" s="8">
        <v>0</v>
      </c>
      <c r="I179" s="6">
        <v>0</v>
      </c>
      <c r="J179" s="8">
        <v>0</v>
      </c>
      <c r="K179" s="6">
        <v>0</v>
      </c>
      <c r="L179" s="8">
        <v>2</v>
      </c>
      <c r="M179" s="6">
        <v>1</v>
      </c>
      <c r="N179" s="8">
        <v>2</v>
      </c>
      <c r="O179" s="6">
        <v>2</v>
      </c>
      <c r="P179" s="8">
        <v>3</v>
      </c>
      <c r="Q179" s="6">
        <v>0</v>
      </c>
      <c r="R179" s="8">
        <v>2</v>
      </c>
      <c r="S179" s="6">
        <v>2</v>
      </c>
      <c r="T179" s="8">
        <v>0</v>
      </c>
      <c r="U179" s="6">
        <v>2</v>
      </c>
      <c r="V179" s="8">
        <v>2</v>
      </c>
      <c r="W179" s="6">
        <v>2</v>
      </c>
      <c r="X179" s="8">
        <v>4</v>
      </c>
      <c r="Y179" s="105">
        <v>0</v>
      </c>
      <c r="Z179" s="8">
        <v>3</v>
      </c>
      <c r="AA179" s="105">
        <v>3</v>
      </c>
      <c r="AB179" s="8">
        <v>5</v>
      </c>
      <c r="AC179" s="105">
        <v>2</v>
      </c>
      <c r="AD179" s="8">
        <v>8</v>
      </c>
      <c r="AE179" s="105">
        <v>10</v>
      </c>
      <c r="AF179" s="8">
        <v>8</v>
      </c>
      <c r="AG179" s="105">
        <v>5</v>
      </c>
      <c r="AH179" s="8">
        <v>5</v>
      </c>
      <c r="AI179" s="105">
        <v>7</v>
      </c>
      <c r="AJ179" s="8">
        <v>6</v>
      </c>
      <c r="AK179" s="105">
        <v>2</v>
      </c>
      <c r="AL179" s="8">
        <v>4</v>
      </c>
      <c r="AM179" s="105">
        <v>2</v>
      </c>
      <c r="AN179" s="8">
        <v>1</v>
      </c>
      <c r="AO179" s="105">
        <v>5</v>
      </c>
      <c r="AP179" s="8">
        <v>11</v>
      </c>
      <c r="AQ179" s="359">
        <v>111</v>
      </c>
      <c r="AR179" s="360">
        <v>115</v>
      </c>
      <c r="AS179" s="1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97"/>
      <c r="CA179" s="84" t="str">
        <f>IF(B179=0,"",IF(AQ179="",IF(B179="",""," No olvide digitar la columna Beneficiarios."),""))</f>
        <v/>
      </c>
      <c r="CB179" s="84" t="str">
        <f>IF(B179&lt;AQ179,"* El número de Beneficiarios NO DEBE ser mayor que el Total. ","")</f>
        <v/>
      </c>
      <c r="CG179" s="88">
        <f>IF(B179&lt;AQ179,1,0)</f>
        <v>0</v>
      </c>
      <c r="CH179" s="88">
        <f>IF(B179=0,"",IF(AQ179="",IF(B179="","",1),0))</f>
        <v>0</v>
      </c>
      <c r="CI179" s="88"/>
      <c r="CJ179" s="88"/>
      <c r="CK179" s="88"/>
      <c r="CL179" s="88"/>
      <c r="CM179" s="88"/>
      <c r="CN179" s="88"/>
      <c r="CO179" s="88"/>
      <c r="CP179" s="88"/>
      <c r="CQ179" s="88"/>
      <c r="CR179" s="88"/>
      <c r="CS179" s="88"/>
      <c r="CT179" s="88"/>
    </row>
    <row r="180" spans="1:98" ht="15.6" customHeight="1" x14ac:dyDescent="0.2">
      <c r="A180" s="143" t="s">
        <v>82</v>
      </c>
      <c r="B180" s="332">
        <f>SUM(C180+D180)</f>
        <v>0</v>
      </c>
      <c r="C180" s="333">
        <f t="shared" si="17"/>
        <v>0</v>
      </c>
      <c r="D180" s="334">
        <f t="shared" si="17"/>
        <v>0</v>
      </c>
      <c r="E180" s="11"/>
      <c r="F180" s="17"/>
      <c r="G180" s="11"/>
      <c r="H180" s="12"/>
      <c r="I180" s="11"/>
      <c r="J180" s="12"/>
      <c r="K180" s="11"/>
      <c r="L180" s="12"/>
      <c r="M180" s="11"/>
      <c r="N180" s="12"/>
      <c r="O180" s="11"/>
      <c r="P180" s="12"/>
      <c r="Q180" s="11"/>
      <c r="R180" s="12"/>
      <c r="S180" s="11"/>
      <c r="T180" s="12"/>
      <c r="U180" s="11"/>
      <c r="V180" s="12"/>
      <c r="W180" s="11"/>
      <c r="X180" s="12"/>
      <c r="Y180" s="111"/>
      <c r="Z180" s="12"/>
      <c r="AA180" s="111"/>
      <c r="AB180" s="12"/>
      <c r="AC180" s="111"/>
      <c r="AD180" s="12"/>
      <c r="AE180" s="111"/>
      <c r="AF180" s="12"/>
      <c r="AG180" s="111"/>
      <c r="AH180" s="12"/>
      <c r="AI180" s="111"/>
      <c r="AJ180" s="12"/>
      <c r="AK180" s="111"/>
      <c r="AL180" s="12"/>
      <c r="AM180" s="111"/>
      <c r="AN180" s="12"/>
      <c r="AO180" s="111"/>
      <c r="AP180" s="12"/>
      <c r="AQ180" s="359"/>
      <c r="AR180" s="361"/>
      <c r="AS180" s="1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97"/>
      <c r="CA180" s="84" t="str">
        <f>IF(B180=0,"",IF(AQ180="",IF(B180="",""," No olvide digitar la columna Beneficiarios."),""))</f>
        <v/>
      </c>
      <c r="CB180" s="84" t="str">
        <f>IF(B180&lt;AQ180,"* El número de Beneficiarios NO DEBE ser mayor que el Total. ","")</f>
        <v/>
      </c>
      <c r="CG180" s="88">
        <f>IF(B180&lt;AQ180,1,0)</f>
        <v>0</v>
      </c>
      <c r="CH180" s="88" t="str">
        <f>IF(B180=0,"",IF(AQ180="",IF(B180="","",1),0))</f>
        <v/>
      </c>
      <c r="CI180" s="88"/>
      <c r="CJ180" s="88"/>
      <c r="CK180" s="88"/>
      <c r="CL180" s="88"/>
      <c r="CM180" s="88"/>
      <c r="CN180" s="88"/>
      <c r="CO180" s="88"/>
      <c r="CP180" s="88"/>
      <c r="CQ180" s="88"/>
      <c r="CR180" s="88"/>
      <c r="CS180" s="88"/>
      <c r="CT180" s="88"/>
    </row>
    <row r="181" spans="1:98" ht="15.6" customHeight="1" x14ac:dyDescent="0.2">
      <c r="A181" s="143" t="s">
        <v>83</v>
      </c>
      <c r="B181" s="332">
        <f>SUM(C181+D181)</f>
        <v>0</v>
      </c>
      <c r="C181" s="333">
        <f t="shared" si="17"/>
        <v>0</v>
      </c>
      <c r="D181" s="334">
        <f t="shared" si="17"/>
        <v>0</v>
      </c>
      <c r="E181" s="11"/>
      <c r="F181" s="17"/>
      <c r="G181" s="11"/>
      <c r="H181" s="12"/>
      <c r="I181" s="11"/>
      <c r="J181" s="12"/>
      <c r="K181" s="11"/>
      <c r="L181" s="12"/>
      <c r="M181" s="11"/>
      <c r="N181" s="12"/>
      <c r="O181" s="11"/>
      <c r="P181" s="12"/>
      <c r="Q181" s="11"/>
      <c r="R181" s="12"/>
      <c r="S181" s="11"/>
      <c r="T181" s="12"/>
      <c r="U181" s="11"/>
      <c r="V181" s="12"/>
      <c r="W181" s="11"/>
      <c r="X181" s="12"/>
      <c r="Y181" s="111"/>
      <c r="Z181" s="12"/>
      <c r="AA181" s="111"/>
      <c r="AB181" s="12"/>
      <c r="AC181" s="111"/>
      <c r="AD181" s="12"/>
      <c r="AE181" s="111"/>
      <c r="AF181" s="12"/>
      <c r="AG181" s="111"/>
      <c r="AH181" s="12"/>
      <c r="AI181" s="111"/>
      <c r="AJ181" s="12"/>
      <c r="AK181" s="111"/>
      <c r="AL181" s="12"/>
      <c r="AM181" s="111"/>
      <c r="AN181" s="12"/>
      <c r="AO181" s="111"/>
      <c r="AP181" s="12"/>
      <c r="AQ181" s="359"/>
      <c r="AR181" s="361"/>
      <c r="AS181" s="1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97"/>
      <c r="CA181" s="84" t="str">
        <f>IF(B181=0,"",IF(AQ181="",IF(B181="",""," No olvide digitar la columna Beneficiarios."),""))</f>
        <v/>
      </c>
      <c r="CB181" s="84" t="str">
        <f>IF(B181&lt;AQ181,"* El número de Beneficiarios NO DEBE ser mayor que el Total. ","")</f>
        <v/>
      </c>
      <c r="CG181" s="88">
        <f>IF(B181&lt;AQ181,1,0)</f>
        <v>0</v>
      </c>
      <c r="CH181" s="88" t="str">
        <f>IF(B181=0,"",IF(AQ181="",IF(B181="","",1),0))</f>
        <v/>
      </c>
      <c r="CI181" s="88"/>
      <c r="CJ181" s="88"/>
      <c r="CK181" s="88"/>
      <c r="CL181" s="88"/>
      <c r="CM181" s="88"/>
      <c r="CN181" s="88"/>
      <c r="CO181" s="88"/>
      <c r="CP181" s="88"/>
      <c r="CQ181" s="88"/>
      <c r="CR181" s="88"/>
      <c r="CS181" s="88"/>
      <c r="CT181" s="88"/>
    </row>
    <row r="182" spans="1:98" ht="15.6" customHeight="1" x14ac:dyDescent="0.2">
      <c r="A182" s="362" t="s">
        <v>84</v>
      </c>
      <c r="B182" s="332">
        <f>SUM(C182+D182)</f>
        <v>0</v>
      </c>
      <c r="C182" s="333">
        <f t="shared" si="17"/>
        <v>0</v>
      </c>
      <c r="D182" s="351">
        <f t="shared" si="17"/>
        <v>0</v>
      </c>
      <c r="E182" s="11"/>
      <c r="F182" s="17"/>
      <c r="G182" s="11"/>
      <c r="H182" s="12"/>
      <c r="I182" s="11"/>
      <c r="J182" s="12"/>
      <c r="K182" s="11"/>
      <c r="L182" s="12"/>
      <c r="M182" s="11"/>
      <c r="N182" s="12"/>
      <c r="O182" s="11"/>
      <c r="P182" s="12"/>
      <c r="Q182" s="11"/>
      <c r="R182" s="12"/>
      <c r="S182" s="11"/>
      <c r="T182" s="12"/>
      <c r="U182" s="11"/>
      <c r="V182" s="12"/>
      <c r="W182" s="11"/>
      <c r="X182" s="12"/>
      <c r="Y182" s="111"/>
      <c r="Z182" s="12"/>
      <c r="AA182" s="111"/>
      <c r="AB182" s="12"/>
      <c r="AC182" s="111"/>
      <c r="AD182" s="12"/>
      <c r="AE182" s="111"/>
      <c r="AF182" s="12"/>
      <c r="AG182" s="111"/>
      <c r="AH182" s="12"/>
      <c r="AI182" s="111"/>
      <c r="AJ182" s="12"/>
      <c r="AK182" s="111"/>
      <c r="AL182" s="12"/>
      <c r="AM182" s="111"/>
      <c r="AN182" s="12"/>
      <c r="AO182" s="111"/>
      <c r="AP182" s="12"/>
      <c r="AQ182" s="359"/>
      <c r="AR182" s="361"/>
      <c r="AS182" s="1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97"/>
      <c r="CA182" s="84" t="str">
        <f>IF(B182=0,"",IF(AQ182="",IF(B182="",""," No olvide digitar la columna Beneficiarios."),""))</f>
        <v/>
      </c>
      <c r="CB182" s="84" t="str">
        <f>IF(B182&lt;AQ182,"* El número de Beneficiarios NO DEBE ser mayor que el Total. ","")</f>
        <v/>
      </c>
      <c r="CG182" s="88">
        <f>IF(B182&lt;AQ182,1,0)</f>
        <v>0</v>
      </c>
      <c r="CH182" s="88" t="str">
        <f>IF(B182=0,"",IF(AQ182="",IF(B182="","",1),0))</f>
        <v/>
      </c>
      <c r="CI182" s="88"/>
      <c r="CJ182" s="88"/>
      <c r="CK182" s="88"/>
      <c r="CL182" s="88"/>
      <c r="CM182" s="88"/>
      <c r="CN182" s="88"/>
      <c r="CO182" s="88"/>
      <c r="CP182" s="88"/>
      <c r="CQ182" s="88"/>
      <c r="CR182" s="88"/>
      <c r="CS182" s="88"/>
      <c r="CT182" s="88"/>
    </row>
    <row r="183" spans="1:98" ht="15.6" customHeight="1" x14ac:dyDescent="0.2">
      <c r="A183" s="59" t="s">
        <v>108</v>
      </c>
      <c r="B183" s="353">
        <f>SUM(C183+D183)</f>
        <v>0</v>
      </c>
      <c r="C183" s="354">
        <f t="shared" si="17"/>
        <v>0</v>
      </c>
      <c r="D183" s="355">
        <f t="shared" si="17"/>
        <v>0</v>
      </c>
      <c r="E183" s="30"/>
      <c r="F183" s="23"/>
      <c r="G183" s="30"/>
      <c r="H183" s="205"/>
      <c r="I183" s="30"/>
      <c r="J183" s="205"/>
      <c r="K183" s="30"/>
      <c r="L183" s="205"/>
      <c r="M183" s="30"/>
      <c r="N183" s="205"/>
      <c r="O183" s="30"/>
      <c r="P183" s="205"/>
      <c r="Q183" s="30"/>
      <c r="R183" s="205"/>
      <c r="S183" s="30"/>
      <c r="T183" s="205"/>
      <c r="U183" s="30"/>
      <c r="V183" s="205"/>
      <c r="W183" s="30"/>
      <c r="X183" s="205"/>
      <c r="Y183" s="206"/>
      <c r="Z183" s="205"/>
      <c r="AA183" s="206"/>
      <c r="AB183" s="205"/>
      <c r="AC183" s="206"/>
      <c r="AD183" s="205"/>
      <c r="AE183" s="206"/>
      <c r="AF183" s="205"/>
      <c r="AG183" s="206"/>
      <c r="AH183" s="205"/>
      <c r="AI183" s="206"/>
      <c r="AJ183" s="205"/>
      <c r="AK183" s="206"/>
      <c r="AL183" s="205"/>
      <c r="AM183" s="206"/>
      <c r="AN183" s="205"/>
      <c r="AO183" s="206"/>
      <c r="AP183" s="205"/>
      <c r="AQ183" s="363"/>
      <c r="AR183" s="364"/>
      <c r="AS183" s="1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97"/>
      <c r="CA183" s="84" t="str">
        <f>IF(B183=0,"",IF(AQ183="",IF(B183="",""," No olvide digitar la columna Beneficiarios."),""))</f>
        <v/>
      </c>
      <c r="CB183" s="84" t="str">
        <f>IF(B183&lt;AQ183,"* El número de Beneficiarios NO DEBE ser mayor que el Total. ","")</f>
        <v/>
      </c>
      <c r="CG183" s="88">
        <f>IF(B183&lt;AQ183,1,0)</f>
        <v>0</v>
      </c>
      <c r="CH183" s="88" t="str">
        <f>IF(B183=0,"",IF(AQ183="",IF(B183="","",1),0))</f>
        <v/>
      </c>
      <c r="CI183" s="88"/>
      <c r="CJ183" s="88"/>
      <c r="CK183" s="88"/>
      <c r="CL183" s="88"/>
      <c r="CM183" s="88"/>
      <c r="CN183" s="88"/>
      <c r="CO183" s="88"/>
      <c r="CP183" s="88"/>
      <c r="CQ183" s="88"/>
      <c r="CR183" s="88"/>
      <c r="CS183" s="88"/>
      <c r="CT183" s="88"/>
    </row>
    <row r="184" spans="1:98" ht="15.6" customHeight="1" x14ac:dyDescent="0.2">
      <c r="A184" s="316" t="s">
        <v>1</v>
      </c>
      <c r="B184" s="63">
        <f t="shared" ref="B184:AR184" si="18">SUM(B179:B183)</f>
        <v>111</v>
      </c>
      <c r="C184" s="64">
        <f t="shared" si="18"/>
        <v>45</v>
      </c>
      <c r="D184" s="66">
        <f t="shared" si="18"/>
        <v>66</v>
      </c>
      <c r="E184" s="63">
        <f t="shared" si="18"/>
        <v>0</v>
      </c>
      <c r="F184" s="65">
        <f t="shared" si="18"/>
        <v>0</v>
      </c>
      <c r="G184" s="63">
        <f t="shared" si="18"/>
        <v>0</v>
      </c>
      <c r="H184" s="69">
        <f t="shared" si="18"/>
        <v>0</v>
      </c>
      <c r="I184" s="63">
        <f t="shared" si="18"/>
        <v>0</v>
      </c>
      <c r="J184" s="69">
        <f t="shared" si="18"/>
        <v>0</v>
      </c>
      <c r="K184" s="63">
        <f t="shared" si="18"/>
        <v>0</v>
      </c>
      <c r="L184" s="69">
        <f t="shared" si="18"/>
        <v>2</v>
      </c>
      <c r="M184" s="63">
        <f t="shared" si="18"/>
        <v>1</v>
      </c>
      <c r="N184" s="69">
        <f t="shared" si="18"/>
        <v>2</v>
      </c>
      <c r="O184" s="63">
        <f t="shared" si="18"/>
        <v>2</v>
      </c>
      <c r="P184" s="69">
        <f t="shared" si="18"/>
        <v>3</v>
      </c>
      <c r="Q184" s="63">
        <f t="shared" si="18"/>
        <v>0</v>
      </c>
      <c r="R184" s="69">
        <f t="shared" si="18"/>
        <v>2</v>
      </c>
      <c r="S184" s="63">
        <f t="shared" si="18"/>
        <v>2</v>
      </c>
      <c r="T184" s="69">
        <f t="shared" si="18"/>
        <v>0</v>
      </c>
      <c r="U184" s="63">
        <f t="shared" si="18"/>
        <v>2</v>
      </c>
      <c r="V184" s="69">
        <f t="shared" si="18"/>
        <v>2</v>
      </c>
      <c r="W184" s="63">
        <f t="shared" si="18"/>
        <v>2</v>
      </c>
      <c r="X184" s="69">
        <f t="shared" si="18"/>
        <v>4</v>
      </c>
      <c r="Y184" s="63">
        <f t="shared" si="18"/>
        <v>0</v>
      </c>
      <c r="Z184" s="69">
        <f t="shared" si="18"/>
        <v>3</v>
      </c>
      <c r="AA184" s="63">
        <f t="shared" si="18"/>
        <v>3</v>
      </c>
      <c r="AB184" s="69">
        <f t="shared" si="18"/>
        <v>5</v>
      </c>
      <c r="AC184" s="63">
        <f t="shared" si="18"/>
        <v>2</v>
      </c>
      <c r="AD184" s="69">
        <f t="shared" si="18"/>
        <v>8</v>
      </c>
      <c r="AE184" s="63">
        <f t="shared" si="18"/>
        <v>10</v>
      </c>
      <c r="AF184" s="69">
        <f t="shared" si="18"/>
        <v>8</v>
      </c>
      <c r="AG184" s="63">
        <f t="shared" si="18"/>
        <v>5</v>
      </c>
      <c r="AH184" s="69">
        <f t="shared" si="18"/>
        <v>5</v>
      </c>
      <c r="AI184" s="63">
        <f t="shared" si="18"/>
        <v>7</v>
      </c>
      <c r="AJ184" s="69">
        <f t="shared" si="18"/>
        <v>6</v>
      </c>
      <c r="AK184" s="63">
        <f t="shared" si="18"/>
        <v>2</v>
      </c>
      <c r="AL184" s="69">
        <f t="shared" si="18"/>
        <v>4</v>
      </c>
      <c r="AM184" s="63">
        <f t="shared" si="18"/>
        <v>2</v>
      </c>
      <c r="AN184" s="69">
        <f t="shared" si="18"/>
        <v>1</v>
      </c>
      <c r="AO184" s="68">
        <f t="shared" si="18"/>
        <v>5</v>
      </c>
      <c r="AP184" s="69">
        <f t="shared" si="18"/>
        <v>11</v>
      </c>
      <c r="AQ184" s="343">
        <f t="shared" si="18"/>
        <v>111</v>
      </c>
      <c r="AR184" s="365">
        <f t="shared" si="18"/>
        <v>115</v>
      </c>
      <c r="AS184" s="358"/>
      <c r="AT184" s="357"/>
      <c r="AU184" s="96"/>
      <c r="AV184" s="96"/>
      <c r="AW184" s="96"/>
      <c r="AX184" s="96"/>
      <c r="AY184" s="96"/>
      <c r="AZ184" s="96"/>
      <c r="BA184" s="96"/>
      <c r="BB184" s="96"/>
      <c r="BC184" s="96"/>
      <c r="BD184" s="96"/>
      <c r="BE184" s="96"/>
      <c r="BF184" s="149"/>
      <c r="BG184" s="149"/>
      <c r="CG184" s="88"/>
      <c r="CH184" s="88"/>
      <c r="CI184" s="88"/>
      <c r="CJ184" s="88"/>
      <c r="CK184" s="88"/>
      <c r="CL184" s="88"/>
      <c r="CM184" s="88"/>
      <c r="CN184" s="88"/>
      <c r="CO184" s="88"/>
      <c r="CP184" s="88"/>
      <c r="CQ184" s="88"/>
      <c r="CR184" s="88"/>
      <c r="CS184" s="88"/>
      <c r="CT184" s="88"/>
    </row>
    <row r="185" spans="1:98" ht="31.9" customHeight="1" x14ac:dyDescent="0.2">
      <c r="A185" s="366" t="s">
        <v>177</v>
      </c>
      <c r="B185" s="92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W185" s="149"/>
      <c r="X185" s="149"/>
      <c r="Y185" s="149"/>
      <c r="Z185" s="149"/>
      <c r="AA185" s="149"/>
      <c r="AB185" s="149"/>
      <c r="AC185" s="149"/>
      <c r="AD185" s="149"/>
      <c r="AE185" s="149"/>
      <c r="AF185" s="149"/>
      <c r="AG185" s="149"/>
      <c r="AH185" s="149"/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96"/>
      <c r="AT185" s="96"/>
      <c r="AU185" s="96"/>
      <c r="AV185" s="96"/>
      <c r="AW185" s="96"/>
      <c r="AX185" s="96"/>
      <c r="AY185" s="96"/>
      <c r="AZ185" s="96"/>
      <c r="BA185" s="96"/>
      <c r="BB185" s="96"/>
      <c r="BC185" s="96"/>
      <c r="BD185" s="96"/>
      <c r="BE185" s="96"/>
      <c r="BF185" s="149"/>
      <c r="BG185" s="149"/>
      <c r="CG185" s="88"/>
      <c r="CH185" s="88"/>
      <c r="CI185" s="88"/>
      <c r="CJ185" s="88"/>
      <c r="CK185" s="88"/>
      <c r="CL185" s="88"/>
      <c r="CM185" s="88"/>
      <c r="CN185" s="88"/>
      <c r="CO185" s="88"/>
      <c r="CP185" s="88"/>
      <c r="CQ185" s="88"/>
      <c r="CR185" s="88"/>
      <c r="CS185" s="88"/>
      <c r="CT185" s="88"/>
    </row>
    <row r="186" spans="1:98" x14ac:dyDescent="0.2">
      <c r="A186" s="458" t="s">
        <v>76</v>
      </c>
      <c r="B186" s="4" t="s">
        <v>77</v>
      </c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AD186" s="149"/>
      <c r="AE186" s="149"/>
      <c r="AF186" s="149"/>
      <c r="AG186" s="149"/>
      <c r="AH186" s="149"/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96"/>
      <c r="AT186" s="96"/>
      <c r="AU186" s="96"/>
      <c r="AV186" s="96"/>
      <c r="AW186" s="96"/>
      <c r="AX186" s="96"/>
      <c r="AY186" s="96"/>
      <c r="AZ186" s="96"/>
      <c r="BA186" s="96"/>
      <c r="BB186" s="96"/>
      <c r="BC186" s="96"/>
      <c r="BD186" s="96"/>
      <c r="BE186" s="96"/>
      <c r="BF186" s="149"/>
      <c r="BG186" s="149"/>
      <c r="CG186" s="88"/>
      <c r="CH186" s="88"/>
      <c r="CI186" s="88"/>
      <c r="CJ186" s="88"/>
      <c r="CK186" s="88"/>
      <c r="CL186" s="88"/>
      <c r="CM186" s="88"/>
      <c r="CN186" s="88"/>
      <c r="CO186" s="88"/>
      <c r="CP186" s="88"/>
      <c r="CQ186" s="88"/>
      <c r="CR186" s="88"/>
      <c r="CS186" s="88"/>
      <c r="CT186" s="88"/>
    </row>
    <row r="187" spans="1:98" ht="15" customHeight="1" x14ac:dyDescent="0.2">
      <c r="A187" s="228" t="s">
        <v>81</v>
      </c>
      <c r="B187" s="281">
        <v>297</v>
      </c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AD187" s="149"/>
      <c r="AE187" s="149"/>
      <c r="AF187" s="149"/>
      <c r="AG187" s="149"/>
      <c r="AH187" s="149"/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  <c r="BC187" s="149"/>
      <c r="BD187" s="149"/>
      <c r="BE187" s="149"/>
      <c r="CG187" s="88"/>
      <c r="CH187" s="88"/>
      <c r="CI187" s="88"/>
      <c r="CJ187" s="88"/>
      <c r="CK187" s="88"/>
      <c r="CL187" s="88"/>
      <c r="CM187" s="88"/>
      <c r="CN187" s="88"/>
      <c r="CO187" s="88"/>
      <c r="CP187" s="88"/>
      <c r="CQ187" s="88"/>
      <c r="CR187" s="88"/>
      <c r="CS187" s="88"/>
      <c r="CT187" s="88"/>
    </row>
    <row r="188" spans="1:98" ht="15" customHeight="1" x14ac:dyDescent="0.2">
      <c r="A188" s="143" t="s">
        <v>82</v>
      </c>
      <c r="B188" s="135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AD188" s="149"/>
      <c r="AE188" s="149"/>
      <c r="AF188" s="149"/>
      <c r="AG188" s="149"/>
      <c r="AH188" s="149"/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CG188" s="88"/>
      <c r="CH188" s="88"/>
      <c r="CI188" s="88"/>
      <c r="CJ188" s="88"/>
      <c r="CK188" s="88"/>
      <c r="CL188" s="88"/>
      <c r="CM188" s="88"/>
      <c r="CN188" s="88"/>
      <c r="CO188" s="88"/>
      <c r="CP188" s="88"/>
      <c r="CQ188" s="88"/>
      <c r="CR188" s="88"/>
      <c r="CS188" s="88"/>
      <c r="CT188" s="88"/>
    </row>
    <row r="189" spans="1:98" ht="15" customHeight="1" x14ac:dyDescent="0.2">
      <c r="A189" s="143" t="s">
        <v>83</v>
      </c>
      <c r="B189" s="135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AD189" s="149"/>
      <c r="AE189" s="149"/>
      <c r="AF189" s="149"/>
      <c r="AG189" s="149"/>
      <c r="AH189" s="149"/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49"/>
      <c r="CG189" s="88"/>
      <c r="CH189" s="88"/>
      <c r="CI189" s="88"/>
      <c r="CJ189" s="88"/>
      <c r="CK189" s="88"/>
      <c r="CL189" s="88"/>
      <c r="CM189" s="88"/>
      <c r="CN189" s="88"/>
      <c r="CO189" s="88"/>
      <c r="CP189" s="88"/>
      <c r="CQ189" s="88"/>
      <c r="CR189" s="88"/>
      <c r="CS189" s="88"/>
      <c r="CT189" s="88"/>
    </row>
    <row r="190" spans="1:98" ht="15" customHeight="1" x14ac:dyDescent="0.2">
      <c r="A190" s="201" t="s">
        <v>84</v>
      </c>
      <c r="B190" s="130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AD190" s="149"/>
      <c r="AE190" s="149"/>
      <c r="AF190" s="149"/>
      <c r="AG190" s="149"/>
      <c r="AH190" s="149"/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  <c r="BC190" s="149"/>
      <c r="BD190" s="149"/>
      <c r="BE190" s="149"/>
      <c r="CG190" s="88"/>
      <c r="CH190" s="88"/>
      <c r="CI190" s="88"/>
      <c r="CJ190" s="88"/>
      <c r="CK190" s="88"/>
      <c r="CL190" s="88"/>
      <c r="CM190" s="88"/>
      <c r="CN190" s="88"/>
      <c r="CO190" s="88"/>
      <c r="CP190" s="88"/>
      <c r="CQ190" s="88"/>
      <c r="CR190" s="88"/>
      <c r="CS190" s="88"/>
      <c r="CT190" s="88"/>
    </row>
    <row r="191" spans="1:98" ht="15" customHeight="1" x14ac:dyDescent="0.2">
      <c r="A191" s="316" t="s">
        <v>1</v>
      </c>
      <c r="B191" s="29">
        <f>SUM(B187:B190)</f>
        <v>297</v>
      </c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AD191" s="149"/>
      <c r="AE191" s="149"/>
      <c r="AF191" s="149"/>
      <c r="AG191" s="149"/>
      <c r="AH191" s="149"/>
      <c r="AI191" s="149"/>
      <c r="AJ191" s="149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49"/>
      <c r="BA191" s="149"/>
      <c r="BB191" s="149"/>
      <c r="BC191" s="149"/>
      <c r="BD191" s="149"/>
      <c r="BE191" s="149"/>
      <c r="CG191" s="88"/>
      <c r="CH191" s="88"/>
      <c r="CI191" s="88"/>
      <c r="CJ191" s="88"/>
      <c r="CK191" s="88"/>
      <c r="CL191" s="88"/>
      <c r="CM191" s="88"/>
      <c r="CN191" s="88"/>
      <c r="CO191" s="88"/>
      <c r="CP191" s="88"/>
      <c r="CQ191" s="88"/>
      <c r="CR191" s="88"/>
      <c r="CS191" s="88"/>
      <c r="CT191" s="88"/>
    </row>
    <row r="192" spans="1:98" ht="31.9" customHeight="1" x14ac:dyDescent="0.2">
      <c r="A192" s="225" t="s">
        <v>178</v>
      </c>
      <c r="B192" s="225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AD192" s="149"/>
      <c r="AE192" s="149"/>
      <c r="AF192" s="149"/>
      <c r="AG192" s="149"/>
      <c r="AH192" s="149"/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9"/>
      <c r="AZ192" s="149"/>
      <c r="BA192" s="149"/>
      <c r="BB192" s="149"/>
      <c r="BC192" s="149"/>
      <c r="BD192" s="149"/>
      <c r="BE192" s="149"/>
      <c r="CG192" s="88"/>
      <c r="CH192" s="88"/>
      <c r="CI192" s="88"/>
      <c r="CJ192" s="88"/>
      <c r="CK192" s="88"/>
      <c r="CL192" s="88"/>
      <c r="CM192" s="88"/>
      <c r="CN192" s="88"/>
      <c r="CO192" s="88"/>
      <c r="CP192" s="88"/>
      <c r="CQ192" s="88"/>
      <c r="CR192" s="88"/>
      <c r="CS192" s="88"/>
      <c r="CT192" s="88"/>
    </row>
    <row r="193" spans="1:98" x14ac:dyDescent="0.2">
      <c r="A193" s="458" t="s">
        <v>76</v>
      </c>
      <c r="B193" s="226" t="s">
        <v>77</v>
      </c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AD193" s="149"/>
      <c r="AE193" s="149"/>
      <c r="AF193" s="149"/>
      <c r="AG193" s="149"/>
      <c r="AH193" s="149"/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  <c r="BC193" s="149"/>
      <c r="BD193" s="149"/>
      <c r="BE193" s="149"/>
      <c r="CG193" s="88"/>
      <c r="CH193" s="88"/>
      <c r="CI193" s="88"/>
      <c r="CJ193" s="88"/>
      <c r="CK193" s="88"/>
      <c r="CL193" s="88"/>
      <c r="CM193" s="88"/>
      <c r="CN193" s="88"/>
      <c r="CO193" s="88"/>
      <c r="CP193" s="88"/>
      <c r="CQ193" s="88"/>
      <c r="CR193" s="88"/>
      <c r="CS193" s="88"/>
      <c r="CT193" s="88"/>
    </row>
    <row r="194" spans="1:98" ht="15" customHeight="1" x14ac:dyDescent="0.2">
      <c r="A194" s="228" t="s">
        <v>81</v>
      </c>
      <c r="B194" s="229">
        <v>1050</v>
      </c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  <c r="BC194" s="149"/>
      <c r="BD194" s="149"/>
      <c r="BE194" s="149"/>
      <c r="CG194" s="88"/>
      <c r="CH194" s="88"/>
      <c r="CI194" s="88"/>
      <c r="CJ194" s="88"/>
      <c r="CK194" s="88"/>
      <c r="CL194" s="88"/>
      <c r="CM194" s="88"/>
      <c r="CN194" s="88"/>
      <c r="CO194" s="88"/>
      <c r="CP194" s="88"/>
      <c r="CQ194" s="88"/>
      <c r="CR194" s="88"/>
      <c r="CS194" s="88"/>
      <c r="CT194" s="88"/>
    </row>
    <row r="195" spans="1:98" ht="15" customHeight="1" x14ac:dyDescent="0.2">
      <c r="A195" s="143" t="s">
        <v>82</v>
      </c>
      <c r="B195" s="135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CG195" s="88"/>
      <c r="CH195" s="88"/>
      <c r="CI195" s="88"/>
      <c r="CJ195" s="88"/>
      <c r="CK195" s="88"/>
      <c r="CL195" s="88"/>
      <c r="CM195" s="88"/>
      <c r="CN195" s="88"/>
      <c r="CO195" s="88"/>
      <c r="CP195" s="88"/>
      <c r="CQ195" s="88"/>
      <c r="CR195" s="88"/>
      <c r="CS195" s="88"/>
      <c r="CT195" s="88"/>
    </row>
    <row r="196" spans="1:98" ht="15" customHeight="1" x14ac:dyDescent="0.2">
      <c r="A196" s="143" t="s">
        <v>83</v>
      </c>
      <c r="B196" s="135"/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  <c r="CG196" s="88"/>
      <c r="CH196" s="88"/>
      <c r="CI196" s="88"/>
      <c r="CJ196" s="88"/>
      <c r="CK196" s="88"/>
      <c r="CL196" s="88"/>
      <c r="CM196" s="88"/>
      <c r="CN196" s="88"/>
      <c r="CO196" s="88"/>
      <c r="CP196" s="88"/>
      <c r="CQ196" s="88"/>
      <c r="CR196" s="88"/>
      <c r="CS196" s="88"/>
      <c r="CT196" s="88"/>
    </row>
    <row r="197" spans="1:98" ht="15" customHeight="1" x14ac:dyDescent="0.2">
      <c r="A197" s="201" t="s">
        <v>84</v>
      </c>
      <c r="B197" s="130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CG197" s="88"/>
      <c r="CH197" s="88"/>
      <c r="CI197" s="88"/>
      <c r="CJ197" s="88"/>
      <c r="CK197" s="88"/>
      <c r="CL197" s="88"/>
      <c r="CM197" s="88"/>
      <c r="CN197" s="88"/>
      <c r="CO197" s="88"/>
      <c r="CP197" s="88"/>
      <c r="CQ197" s="88"/>
      <c r="CR197" s="88"/>
      <c r="CS197" s="88"/>
      <c r="CT197" s="88"/>
    </row>
    <row r="198" spans="1:98" ht="15" customHeight="1" x14ac:dyDescent="0.2">
      <c r="A198" s="316" t="s">
        <v>1</v>
      </c>
      <c r="B198" s="29">
        <f>SUM(B194:B197)</f>
        <v>1050</v>
      </c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  <c r="CG198" s="88"/>
      <c r="CH198" s="88"/>
      <c r="CI198" s="88"/>
      <c r="CJ198" s="88"/>
      <c r="CK198" s="88"/>
      <c r="CL198" s="88"/>
      <c r="CM198" s="88"/>
      <c r="CN198" s="88"/>
      <c r="CO198" s="88"/>
      <c r="CP198" s="88"/>
      <c r="CQ198" s="88"/>
      <c r="CR198" s="88"/>
      <c r="CS198" s="88"/>
      <c r="CT198" s="88"/>
    </row>
    <row r="199" spans="1:98" ht="31.9" customHeight="1" x14ac:dyDescent="0.2">
      <c r="A199" s="90" t="s">
        <v>179</v>
      </c>
      <c r="B199" s="367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CG199" s="88"/>
      <c r="CH199" s="88"/>
      <c r="CI199" s="88"/>
      <c r="CJ199" s="88"/>
      <c r="CK199" s="88"/>
      <c r="CL199" s="88"/>
      <c r="CM199" s="88"/>
      <c r="CN199" s="88"/>
      <c r="CO199" s="88"/>
      <c r="CP199" s="88"/>
      <c r="CQ199" s="88"/>
      <c r="CR199" s="88"/>
      <c r="CS199" s="88"/>
      <c r="CT199" s="88"/>
    </row>
    <row r="200" spans="1:98" x14ac:dyDescent="0.2">
      <c r="A200" s="73" t="s">
        <v>180</v>
      </c>
      <c r="B200" s="226" t="s">
        <v>77</v>
      </c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  <c r="CG200" s="88"/>
      <c r="CH200" s="88"/>
      <c r="CI200" s="88"/>
      <c r="CJ200" s="88"/>
      <c r="CK200" s="88"/>
      <c r="CL200" s="88"/>
      <c r="CM200" s="88"/>
      <c r="CN200" s="88"/>
      <c r="CO200" s="88"/>
      <c r="CP200" s="88"/>
      <c r="CQ200" s="88"/>
      <c r="CR200" s="88"/>
      <c r="CS200" s="88"/>
      <c r="CT200" s="88"/>
    </row>
    <row r="201" spans="1:98" ht="15" customHeight="1" x14ac:dyDescent="0.2">
      <c r="A201" s="368" t="s">
        <v>181</v>
      </c>
      <c r="B201" s="22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CG201" s="88"/>
      <c r="CH201" s="88"/>
      <c r="CI201" s="88"/>
      <c r="CJ201" s="88"/>
      <c r="CK201" s="88"/>
      <c r="CL201" s="88"/>
      <c r="CM201" s="88"/>
      <c r="CN201" s="88"/>
      <c r="CO201" s="88"/>
      <c r="CP201" s="88"/>
      <c r="CQ201" s="88"/>
      <c r="CR201" s="88"/>
      <c r="CS201" s="88"/>
      <c r="CT201" s="88"/>
    </row>
    <row r="202" spans="1:98" ht="15" customHeight="1" x14ac:dyDescent="0.2">
      <c r="A202" s="369" t="s">
        <v>182</v>
      </c>
      <c r="B202" s="135"/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  <c r="CG202" s="88"/>
      <c r="CH202" s="88"/>
      <c r="CI202" s="88"/>
      <c r="CJ202" s="88"/>
      <c r="CK202" s="88"/>
      <c r="CL202" s="88"/>
      <c r="CM202" s="88"/>
      <c r="CN202" s="88"/>
      <c r="CO202" s="88"/>
      <c r="CP202" s="88"/>
      <c r="CQ202" s="88"/>
      <c r="CR202" s="88"/>
      <c r="CS202" s="88"/>
      <c r="CT202" s="88"/>
    </row>
    <row r="203" spans="1:98" ht="15" customHeight="1" x14ac:dyDescent="0.2">
      <c r="A203" s="370" t="s">
        <v>183</v>
      </c>
      <c r="B203" s="130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CG203" s="88"/>
      <c r="CH203" s="88"/>
      <c r="CI203" s="88"/>
      <c r="CJ203" s="88"/>
      <c r="CK203" s="88"/>
      <c r="CL203" s="88"/>
      <c r="CM203" s="88"/>
      <c r="CN203" s="88"/>
      <c r="CO203" s="88"/>
      <c r="CP203" s="88"/>
      <c r="CQ203" s="88"/>
      <c r="CR203" s="88"/>
      <c r="CS203" s="88"/>
      <c r="CT203" s="88"/>
    </row>
    <row r="204" spans="1:98" ht="31.9" customHeight="1" x14ac:dyDescent="0.2">
      <c r="A204" s="371" t="s">
        <v>184</v>
      </c>
      <c r="B204" s="146"/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  <c r="CG204" s="88"/>
      <c r="CH204" s="88"/>
      <c r="CI204" s="88"/>
      <c r="CJ204" s="88"/>
      <c r="CK204" s="88"/>
      <c r="CL204" s="88"/>
      <c r="CM204" s="88"/>
      <c r="CN204" s="88"/>
      <c r="CO204" s="88"/>
      <c r="CP204" s="88"/>
      <c r="CQ204" s="88"/>
      <c r="CR204" s="88"/>
      <c r="CS204" s="88"/>
      <c r="CT204" s="88"/>
    </row>
    <row r="205" spans="1:98" x14ac:dyDescent="0.2">
      <c r="A205" s="453" t="s">
        <v>88</v>
      </c>
      <c r="B205" s="226" t="s">
        <v>1</v>
      </c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CG205" s="88"/>
      <c r="CH205" s="88"/>
      <c r="CI205" s="88"/>
      <c r="CJ205" s="88"/>
      <c r="CK205" s="88"/>
      <c r="CL205" s="88"/>
      <c r="CM205" s="88"/>
      <c r="CN205" s="88"/>
      <c r="CO205" s="88"/>
      <c r="CP205" s="88"/>
      <c r="CQ205" s="88"/>
      <c r="CR205" s="88"/>
      <c r="CS205" s="88"/>
      <c r="CT205" s="88"/>
    </row>
    <row r="206" spans="1:98" ht="15" customHeight="1" x14ac:dyDescent="0.2">
      <c r="A206" s="372" t="s">
        <v>92</v>
      </c>
      <c r="B206" s="281">
        <v>593</v>
      </c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CG206" s="88"/>
      <c r="CH206" s="88"/>
      <c r="CI206" s="88"/>
      <c r="CJ206" s="88"/>
      <c r="CK206" s="88"/>
      <c r="CL206" s="88"/>
      <c r="CM206" s="88"/>
      <c r="CN206" s="88"/>
      <c r="CO206" s="88"/>
      <c r="CP206" s="88"/>
      <c r="CQ206" s="88"/>
      <c r="CR206" s="88"/>
      <c r="CS206" s="88"/>
      <c r="CT206" s="88"/>
    </row>
    <row r="207" spans="1:98" ht="15" customHeight="1" x14ac:dyDescent="0.2">
      <c r="A207" s="373" t="s">
        <v>103</v>
      </c>
      <c r="B207" s="22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CG207" s="88"/>
      <c r="CH207" s="88"/>
      <c r="CI207" s="88"/>
      <c r="CJ207" s="88"/>
      <c r="CK207" s="88"/>
      <c r="CL207" s="88"/>
      <c r="CM207" s="88"/>
      <c r="CN207" s="88"/>
      <c r="CO207" s="88"/>
      <c r="CP207" s="88"/>
      <c r="CQ207" s="88"/>
      <c r="CR207" s="88"/>
      <c r="CS207" s="88"/>
      <c r="CT207" s="88"/>
    </row>
    <row r="208" spans="1:98" ht="15" customHeight="1" x14ac:dyDescent="0.2">
      <c r="A208" s="239" t="s">
        <v>93</v>
      </c>
      <c r="B208" s="135">
        <v>773</v>
      </c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CG208" s="88"/>
      <c r="CH208" s="88"/>
      <c r="CI208" s="88"/>
      <c r="CJ208" s="88"/>
      <c r="CK208" s="88"/>
      <c r="CL208" s="88"/>
      <c r="CM208" s="88"/>
      <c r="CN208" s="88"/>
      <c r="CO208" s="88"/>
      <c r="CP208" s="88"/>
      <c r="CQ208" s="88"/>
      <c r="CR208" s="88"/>
      <c r="CS208" s="88"/>
      <c r="CT208" s="88"/>
    </row>
    <row r="209" spans="1:98" ht="15" customHeight="1" x14ac:dyDescent="0.2">
      <c r="A209" s="239" t="s">
        <v>185</v>
      </c>
      <c r="B209" s="135">
        <v>42</v>
      </c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CG209" s="88"/>
      <c r="CH209" s="88"/>
      <c r="CI209" s="88"/>
      <c r="CJ209" s="88"/>
      <c r="CK209" s="88"/>
      <c r="CL209" s="88"/>
      <c r="CM209" s="88"/>
      <c r="CN209" s="88"/>
      <c r="CO209" s="88"/>
      <c r="CP209" s="88"/>
      <c r="CQ209" s="88"/>
      <c r="CR209" s="88"/>
      <c r="CS209" s="88"/>
      <c r="CT209" s="88"/>
    </row>
    <row r="210" spans="1:98" ht="15" customHeight="1" x14ac:dyDescent="0.2">
      <c r="A210" s="374" t="s">
        <v>186</v>
      </c>
      <c r="B210" s="135">
        <v>2353</v>
      </c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CG210" s="88"/>
      <c r="CH210" s="88"/>
      <c r="CI210" s="88"/>
      <c r="CJ210" s="88"/>
      <c r="CK210" s="88"/>
      <c r="CL210" s="88"/>
      <c r="CM210" s="88"/>
      <c r="CN210" s="88"/>
      <c r="CO210" s="88"/>
      <c r="CP210" s="88"/>
      <c r="CQ210" s="88"/>
      <c r="CR210" s="88"/>
      <c r="CS210" s="88"/>
      <c r="CT210" s="88"/>
    </row>
    <row r="211" spans="1:98" ht="15" customHeight="1" x14ac:dyDescent="0.2">
      <c r="A211" s="239" t="s">
        <v>187</v>
      </c>
      <c r="B211" s="135">
        <v>0</v>
      </c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CG211" s="88"/>
      <c r="CH211" s="88"/>
      <c r="CI211" s="88"/>
      <c r="CJ211" s="88"/>
      <c r="CK211" s="88"/>
      <c r="CL211" s="88"/>
      <c r="CM211" s="88"/>
      <c r="CN211" s="88"/>
      <c r="CO211" s="88"/>
      <c r="CP211" s="88"/>
      <c r="CQ211" s="88"/>
      <c r="CR211" s="88"/>
      <c r="CS211" s="88"/>
      <c r="CT211" s="88"/>
    </row>
    <row r="212" spans="1:98" ht="15" customHeight="1" x14ac:dyDescent="0.2">
      <c r="A212" s="239" t="s">
        <v>188</v>
      </c>
      <c r="B212" s="135">
        <v>0</v>
      </c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CG212" s="88"/>
      <c r="CH212" s="88"/>
      <c r="CI212" s="88"/>
      <c r="CJ212" s="88"/>
      <c r="CK212" s="88"/>
      <c r="CL212" s="88"/>
      <c r="CM212" s="88"/>
      <c r="CN212" s="88"/>
      <c r="CO212" s="88"/>
      <c r="CP212" s="88"/>
      <c r="CQ212" s="88"/>
      <c r="CR212" s="88"/>
      <c r="CS212" s="88"/>
      <c r="CT212" s="88"/>
    </row>
    <row r="213" spans="1:98" ht="15" customHeight="1" x14ac:dyDescent="0.2">
      <c r="A213" s="239" t="s">
        <v>189</v>
      </c>
      <c r="B213" s="135">
        <v>0</v>
      </c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CG213" s="88"/>
      <c r="CH213" s="88"/>
      <c r="CI213" s="88"/>
      <c r="CJ213" s="88"/>
      <c r="CK213" s="88"/>
      <c r="CL213" s="88"/>
      <c r="CM213" s="88"/>
      <c r="CN213" s="88"/>
      <c r="CO213" s="88"/>
      <c r="CP213" s="88"/>
      <c r="CQ213" s="88"/>
      <c r="CR213" s="88"/>
      <c r="CS213" s="88"/>
      <c r="CT213" s="88"/>
    </row>
    <row r="214" spans="1:98" ht="15" customHeight="1" x14ac:dyDescent="0.2">
      <c r="A214" s="239" t="s">
        <v>190</v>
      </c>
      <c r="B214" s="135">
        <v>0</v>
      </c>
      <c r="C214" s="149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CG214" s="88"/>
      <c r="CH214" s="88"/>
      <c r="CI214" s="88"/>
      <c r="CJ214" s="88"/>
      <c r="CK214" s="88"/>
      <c r="CL214" s="88"/>
      <c r="CM214" s="88"/>
      <c r="CN214" s="88"/>
      <c r="CO214" s="88"/>
      <c r="CP214" s="88"/>
      <c r="CQ214" s="88"/>
      <c r="CR214" s="88"/>
      <c r="CS214" s="88"/>
      <c r="CT214" s="88"/>
    </row>
    <row r="215" spans="1:98" ht="15" customHeight="1" x14ac:dyDescent="0.2">
      <c r="A215" s="375" t="s">
        <v>95</v>
      </c>
      <c r="B215" s="135">
        <v>1229</v>
      </c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CG215" s="88"/>
      <c r="CH215" s="88"/>
      <c r="CI215" s="88"/>
      <c r="CJ215" s="88"/>
      <c r="CK215" s="88"/>
      <c r="CL215" s="88"/>
      <c r="CM215" s="88"/>
      <c r="CN215" s="88"/>
      <c r="CO215" s="88"/>
      <c r="CP215" s="88"/>
      <c r="CQ215" s="88"/>
      <c r="CR215" s="88"/>
      <c r="CS215" s="88"/>
      <c r="CT215" s="88"/>
    </row>
    <row r="216" spans="1:98" ht="15" customHeight="1" x14ac:dyDescent="0.2">
      <c r="A216" s="374" t="s">
        <v>191</v>
      </c>
      <c r="B216" s="135">
        <v>0</v>
      </c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CG216" s="88"/>
      <c r="CH216" s="88"/>
      <c r="CI216" s="88"/>
      <c r="CJ216" s="88"/>
      <c r="CK216" s="88"/>
      <c r="CL216" s="88"/>
      <c r="CM216" s="88"/>
      <c r="CN216" s="88"/>
      <c r="CO216" s="88"/>
      <c r="CP216" s="88"/>
      <c r="CQ216" s="88"/>
      <c r="CR216" s="88"/>
      <c r="CS216" s="88"/>
      <c r="CT216" s="88"/>
    </row>
    <row r="217" spans="1:98" ht="15" customHeight="1" x14ac:dyDescent="0.2">
      <c r="A217" s="374" t="s">
        <v>192</v>
      </c>
      <c r="B217" s="135">
        <v>0</v>
      </c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CG217" s="88"/>
      <c r="CH217" s="88"/>
      <c r="CI217" s="88"/>
      <c r="CJ217" s="88"/>
      <c r="CK217" s="88"/>
      <c r="CL217" s="88"/>
      <c r="CM217" s="88"/>
      <c r="CN217" s="88"/>
      <c r="CO217" s="88"/>
      <c r="CP217" s="88"/>
      <c r="CQ217" s="88"/>
      <c r="CR217" s="88"/>
      <c r="CS217" s="88"/>
      <c r="CT217" s="88"/>
    </row>
    <row r="218" spans="1:98" ht="15" customHeight="1" x14ac:dyDescent="0.2">
      <c r="A218" s="239" t="s">
        <v>193</v>
      </c>
      <c r="B218" s="135">
        <v>0</v>
      </c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CG218" s="88"/>
      <c r="CH218" s="88"/>
      <c r="CI218" s="88"/>
      <c r="CJ218" s="88"/>
      <c r="CK218" s="88"/>
      <c r="CL218" s="88"/>
      <c r="CM218" s="88"/>
      <c r="CN218" s="88"/>
      <c r="CO218" s="88"/>
      <c r="CP218" s="88"/>
      <c r="CQ218" s="88"/>
      <c r="CR218" s="88"/>
      <c r="CS218" s="88"/>
      <c r="CT218" s="88"/>
    </row>
    <row r="219" spans="1:98" ht="15" customHeight="1" x14ac:dyDescent="0.2">
      <c r="A219" s="375" t="s">
        <v>194</v>
      </c>
      <c r="B219" s="135">
        <v>0</v>
      </c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CG219" s="88"/>
      <c r="CH219" s="88"/>
      <c r="CI219" s="88"/>
      <c r="CJ219" s="88"/>
      <c r="CK219" s="88"/>
      <c r="CL219" s="88"/>
      <c r="CM219" s="88"/>
      <c r="CN219" s="88"/>
      <c r="CO219" s="88"/>
      <c r="CP219" s="88"/>
      <c r="CQ219" s="88"/>
      <c r="CR219" s="88"/>
      <c r="CS219" s="88"/>
      <c r="CT219" s="88"/>
    </row>
    <row r="220" spans="1:98" ht="24" customHeight="1" x14ac:dyDescent="0.2">
      <c r="A220" s="374" t="s">
        <v>195</v>
      </c>
      <c r="B220" s="135">
        <v>0</v>
      </c>
      <c r="C220" s="149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CG220" s="88"/>
      <c r="CH220" s="88"/>
      <c r="CI220" s="88"/>
      <c r="CJ220" s="88"/>
      <c r="CK220" s="88"/>
      <c r="CL220" s="88"/>
      <c r="CM220" s="88"/>
      <c r="CN220" s="88"/>
      <c r="CO220" s="88"/>
      <c r="CP220" s="88"/>
      <c r="CQ220" s="88"/>
      <c r="CR220" s="88"/>
      <c r="CS220" s="88"/>
      <c r="CT220" s="88"/>
    </row>
    <row r="221" spans="1:98" ht="15" customHeight="1" x14ac:dyDescent="0.2">
      <c r="A221" s="375" t="s">
        <v>196</v>
      </c>
      <c r="B221" s="135">
        <v>0</v>
      </c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CG221" s="88"/>
      <c r="CH221" s="88"/>
      <c r="CI221" s="88"/>
      <c r="CJ221" s="88"/>
      <c r="CK221" s="88"/>
      <c r="CL221" s="88"/>
      <c r="CM221" s="88"/>
      <c r="CN221" s="88"/>
      <c r="CO221" s="88"/>
      <c r="CP221" s="88"/>
      <c r="CQ221" s="88"/>
      <c r="CR221" s="88"/>
      <c r="CS221" s="88"/>
      <c r="CT221" s="88"/>
    </row>
    <row r="222" spans="1:98" ht="15" customHeight="1" x14ac:dyDescent="0.2">
      <c r="A222" s="376" t="s">
        <v>197</v>
      </c>
      <c r="B222" s="135">
        <v>0</v>
      </c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CG222" s="88"/>
      <c r="CH222" s="88"/>
      <c r="CI222" s="88"/>
      <c r="CJ222" s="88"/>
      <c r="CK222" s="88"/>
      <c r="CL222" s="88"/>
      <c r="CM222" s="88"/>
      <c r="CN222" s="88"/>
      <c r="CO222" s="88"/>
      <c r="CP222" s="88"/>
      <c r="CQ222" s="88"/>
      <c r="CR222" s="88"/>
      <c r="CS222" s="88"/>
      <c r="CT222" s="88"/>
    </row>
    <row r="223" spans="1:98" ht="15" customHeight="1" x14ac:dyDescent="0.2">
      <c r="A223" s="239" t="s">
        <v>97</v>
      </c>
      <c r="B223" s="135">
        <v>0</v>
      </c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CG223" s="88"/>
      <c r="CH223" s="88"/>
      <c r="CI223" s="88"/>
      <c r="CJ223" s="88"/>
      <c r="CK223" s="88"/>
      <c r="CL223" s="88"/>
      <c r="CM223" s="88"/>
      <c r="CN223" s="88"/>
      <c r="CO223" s="88"/>
      <c r="CP223" s="88"/>
      <c r="CQ223" s="88"/>
      <c r="CR223" s="88"/>
      <c r="CS223" s="88"/>
      <c r="CT223" s="88"/>
    </row>
    <row r="224" spans="1:98" ht="26.45" customHeight="1" x14ac:dyDescent="0.2">
      <c r="A224" s="374" t="s">
        <v>198</v>
      </c>
      <c r="B224" s="135">
        <v>0</v>
      </c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CG224" s="88"/>
      <c r="CH224" s="88"/>
      <c r="CI224" s="88"/>
      <c r="CJ224" s="88"/>
      <c r="CK224" s="88"/>
      <c r="CL224" s="88"/>
      <c r="CM224" s="88"/>
      <c r="CN224" s="88"/>
      <c r="CO224" s="88"/>
      <c r="CP224" s="88"/>
      <c r="CQ224" s="88"/>
      <c r="CR224" s="88"/>
      <c r="CS224" s="88"/>
      <c r="CT224" s="88"/>
    </row>
    <row r="225" spans="1:98" ht="15" customHeight="1" x14ac:dyDescent="0.2">
      <c r="A225" s="239" t="s">
        <v>199</v>
      </c>
      <c r="B225" s="135">
        <v>0</v>
      </c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CG225" s="88"/>
      <c r="CH225" s="88"/>
      <c r="CI225" s="88"/>
      <c r="CJ225" s="88"/>
      <c r="CK225" s="88"/>
      <c r="CL225" s="88"/>
      <c r="CM225" s="88"/>
      <c r="CN225" s="88"/>
      <c r="CO225" s="88"/>
      <c r="CP225" s="88"/>
      <c r="CQ225" s="88"/>
      <c r="CR225" s="88"/>
      <c r="CS225" s="88"/>
      <c r="CT225" s="88"/>
    </row>
    <row r="226" spans="1:98" ht="15" customHeight="1" x14ac:dyDescent="0.2">
      <c r="A226" s="374" t="s">
        <v>200</v>
      </c>
      <c r="B226" s="135">
        <v>0</v>
      </c>
      <c r="C226" s="149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CG226" s="88"/>
      <c r="CH226" s="88"/>
      <c r="CI226" s="88"/>
      <c r="CJ226" s="88"/>
      <c r="CK226" s="88"/>
      <c r="CL226" s="88"/>
      <c r="CM226" s="88"/>
      <c r="CN226" s="88"/>
      <c r="CO226" s="88"/>
      <c r="CP226" s="88"/>
      <c r="CQ226" s="88"/>
      <c r="CR226" s="88"/>
      <c r="CS226" s="88"/>
      <c r="CT226" s="88"/>
    </row>
    <row r="227" spans="1:98" ht="15" customHeight="1" x14ac:dyDescent="0.2">
      <c r="A227" s="239" t="s">
        <v>100</v>
      </c>
      <c r="B227" s="135">
        <v>0</v>
      </c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CG227" s="88"/>
      <c r="CH227" s="88"/>
      <c r="CI227" s="88"/>
      <c r="CJ227" s="88"/>
      <c r="CK227" s="88"/>
      <c r="CL227" s="88"/>
      <c r="CM227" s="88"/>
      <c r="CN227" s="88"/>
      <c r="CO227" s="88"/>
      <c r="CP227" s="88"/>
      <c r="CQ227" s="88"/>
      <c r="CR227" s="88"/>
      <c r="CS227" s="88"/>
      <c r="CT227" s="88"/>
    </row>
    <row r="228" spans="1:98" ht="15" customHeight="1" x14ac:dyDescent="0.2">
      <c r="A228" s="239" t="s">
        <v>101</v>
      </c>
      <c r="B228" s="135">
        <v>0</v>
      </c>
      <c r="C228" s="149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CG228" s="88"/>
      <c r="CH228" s="88"/>
      <c r="CI228" s="88"/>
      <c r="CJ228" s="88"/>
      <c r="CK228" s="88"/>
      <c r="CL228" s="88"/>
      <c r="CM228" s="88"/>
      <c r="CN228" s="88"/>
      <c r="CO228" s="88"/>
      <c r="CP228" s="88"/>
      <c r="CQ228" s="88"/>
      <c r="CR228" s="88"/>
      <c r="CS228" s="88"/>
      <c r="CT228" s="88"/>
    </row>
    <row r="229" spans="1:98" ht="15" customHeight="1" x14ac:dyDescent="0.2">
      <c r="A229" s="375" t="s">
        <v>201</v>
      </c>
      <c r="B229" s="135">
        <v>0</v>
      </c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CG229" s="88"/>
      <c r="CH229" s="88"/>
      <c r="CI229" s="88"/>
      <c r="CJ229" s="88"/>
      <c r="CK229" s="88"/>
      <c r="CL229" s="88"/>
      <c r="CM229" s="88"/>
      <c r="CN229" s="88"/>
      <c r="CO229" s="88"/>
      <c r="CP229" s="88"/>
      <c r="CQ229" s="88"/>
      <c r="CR229" s="88"/>
      <c r="CS229" s="88"/>
      <c r="CT229" s="88"/>
    </row>
    <row r="230" spans="1:98" ht="15" customHeight="1" x14ac:dyDescent="0.2">
      <c r="A230" s="377" t="s">
        <v>202</v>
      </c>
      <c r="B230" s="130">
        <v>0</v>
      </c>
      <c r="C230" s="149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CG230" s="88"/>
      <c r="CH230" s="88"/>
      <c r="CI230" s="88"/>
      <c r="CJ230" s="88"/>
      <c r="CK230" s="88"/>
      <c r="CL230" s="88"/>
      <c r="CM230" s="88"/>
      <c r="CN230" s="88"/>
      <c r="CO230" s="88"/>
      <c r="CP230" s="88"/>
      <c r="CQ230" s="88"/>
      <c r="CR230" s="88"/>
      <c r="CS230" s="88"/>
      <c r="CT230" s="88"/>
    </row>
    <row r="231" spans="1:98" ht="15" customHeight="1" x14ac:dyDescent="0.2">
      <c r="A231" s="316" t="s">
        <v>1</v>
      </c>
      <c r="B231" s="29">
        <f>SUM(B206:B230)</f>
        <v>4990</v>
      </c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CG231" s="88"/>
      <c r="CH231" s="88"/>
      <c r="CI231" s="88"/>
      <c r="CJ231" s="88"/>
      <c r="CK231" s="88"/>
      <c r="CL231" s="88"/>
      <c r="CM231" s="88"/>
      <c r="CN231" s="88"/>
      <c r="CO231" s="88"/>
      <c r="CP231" s="88"/>
      <c r="CQ231" s="88"/>
      <c r="CR231" s="88"/>
      <c r="CS231" s="88"/>
      <c r="CT231" s="88"/>
    </row>
    <row r="232" spans="1:98" x14ac:dyDescent="0.2">
      <c r="C232" s="149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CG232" s="88"/>
      <c r="CH232" s="88"/>
      <c r="CI232" s="88"/>
      <c r="CJ232" s="88"/>
      <c r="CK232" s="88"/>
      <c r="CL232" s="88"/>
      <c r="CM232" s="88"/>
      <c r="CN232" s="88"/>
      <c r="CO232" s="88"/>
      <c r="CP232" s="88"/>
      <c r="CQ232" s="88"/>
      <c r="CR232" s="88"/>
      <c r="CS232" s="88"/>
      <c r="CT232" s="88"/>
    </row>
    <row r="233" spans="1:98" x14ac:dyDescent="0.2"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CG233" s="88"/>
      <c r="CH233" s="88"/>
      <c r="CI233" s="88"/>
      <c r="CJ233" s="88"/>
      <c r="CK233" s="88"/>
      <c r="CL233" s="88"/>
      <c r="CM233" s="88"/>
      <c r="CN233" s="88"/>
      <c r="CO233" s="88"/>
      <c r="CP233" s="88"/>
      <c r="CQ233" s="88"/>
      <c r="CR233" s="88"/>
      <c r="CS233" s="88"/>
      <c r="CT233" s="88"/>
    </row>
    <row r="234" spans="1:98" x14ac:dyDescent="0.2">
      <c r="C234" s="149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CG234" s="88"/>
      <c r="CH234" s="88"/>
      <c r="CI234" s="88"/>
      <c r="CJ234" s="88"/>
      <c r="CK234" s="88"/>
      <c r="CL234" s="88"/>
      <c r="CM234" s="88"/>
      <c r="CN234" s="88"/>
      <c r="CO234" s="88"/>
      <c r="CP234" s="88"/>
      <c r="CQ234" s="88"/>
      <c r="CR234" s="88"/>
      <c r="CS234" s="88"/>
      <c r="CT234" s="88"/>
    </row>
    <row r="235" spans="1:98" x14ac:dyDescent="0.2"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CG235" s="88"/>
      <c r="CH235" s="88"/>
      <c r="CI235" s="88"/>
      <c r="CJ235" s="88"/>
      <c r="CK235" s="88"/>
      <c r="CL235" s="88"/>
      <c r="CM235" s="88"/>
      <c r="CN235" s="88"/>
      <c r="CO235" s="88"/>
      <c r="CP235" s="88"/>
      <c r="CQ235" s="88"/>
      <c r="CR235" s="88"/>
      <c r="CS235" s="88"/>
      <c r="CT235" s="88"/>
    </row>
    <row r="236" spans="1:98" x14ac:dyDescent="0.2">
      <c r="C236" s="149"/>
      <c r="D236" s="149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CG236" s="88"/>
      <c r="CH236" s="88"/>
      <c r="CI236" s="88"/>
      <c r="CJ236" s="88"/>
      <c r="CK236" s="88"/>
      <c r="CL236" s="88"/>
      <c r="CM236" s="88"/>
      <c r="CN236" s="88"/>
      <c r="CO236" s="88"/>
      <c r="CP236" s="88"/>
      <c r="CQ236" s="88"/>
      <c r="CR236" s="88"/>
      <c r="CS236" s="88"/>
      <c r="CT236" s="88"/>
    </row>
    <row r="237" spans="1:98" x14ac:dyDescent="0.2">
      <c r="CG237" s="88"/>
      <c r="CH237" s="88"/>
      <c r="CI237" s="88"/>
      <c r="CJ237" s="88"/>
      <c r="CK237" s="88"/>
      <c r="CL237" s="88"/>
      <c r="CM237" s="88"/>
      <c r="CN237" s="88"/>
      <c r="CO237" s="88"/>
      <c r="CP237" s="88"/>
      <c r="CQ237" s="88"/>
      <c r="CR237" s="88"/>
      <c r="CS237" s="88"/>
      <c r="CT237" s="88"/>
    </row>
    <row r="238" spans="1:98" x14ac:dyDescent="0.2">
      <c r="CG238" s="88"/>
      <c r="CH238" s="88"/>
      <c r="CI238" s="88"/>
      <c r="CJ238" s="88"/>
      <c r="CK238" s="88"/>
      <c r="CL238" s="88"/>
      <c r="CM238" s="88"/>
      <c r="CN238" s="88"/>
      <c r="CO238" s="88"/>
      <c r="CP238" s="88"/>
      <c r="CQ238" s="88"/>
      <c r="CR238" s="88"/>
      <c r="CS238" s="88"/>
      <c r="CT238" s="88"/>
    </row>
    <row r="239" spans="1:98" x14ac:dyDescent="0.2">
      <c r="CG239" s="88"/>
      <c r="CH239" s="88"/>
      <c r="CI239" s="88"/>
      <c r="CJ239" s="88"/>
      <c r="CK239" s="88"/>
      <c r="CL239" s="88"/>
      <c r="CM239" s="88"/>
      <c r="CN239" s="88"/>
      <c r="CO239" s="88"/>
      <c r="CP239" s="88"/>
      <c r="CQ239" s="88"/>
      <c r="CR239" s="88"/>
      <c r="CS239" s="88"/>
      <c r="CT239" s="88"/>
    </row>
    <row r="240" spans="1:98" x14ac:dyDescent="0.2">
      <c r="CG240" s="88"/>
      <c r="CH240" s="88"/>
      <c r="CI240" s="88"/>
      <c r="CJ240" s="88"/>
      <c r="CK240" s="88"/>
      <c r="CL240" s="88"/>
      <c r="CM240" s="88"/>
      <c r="CN240" s="88"/>
      <c r="CO240" s="88"/>
      <c r="CP240" s="88"/>
      <c r="CQ240" s="88"/>
      <c r="CR240" s="88"/>
      <c r="CS240" s="88"/>
      <c r="CT240" s="88"/>
    </row>
    <row r="241" spans="85:98" x14ac:dyDescent="0.2">
      <c r="CG241" s="88"/>
      <c r="CH241" s="88"/>
      <c r="CI241" s="88"/>
      <c r="CJ241" s="88"/>
      <c r="CK241" s="88"/>
      <c r="CL241" s="88"/>
      <c r="CM241" s="88"/>
      <c r="CN241" s="88"/>
      <c r="CO241" s="88"/>
      <c r="CP241" s="88"/>
      <c r="CQ241" s="88"/>
      <c r="CR241" s="88"/>
      <c r="CS241" s="88"/>
      <c r="CT241" s="88"/>
    </row>
    <row r="294" spans="1:104" ht="16.899999999999999" customHeight="1" x14ac:dyDescent="0.2"/>
    <row r="295" spans="1:104" s="378" customFormat="1" ht="16.899999999999999" hidden="1" customHeight="1" x14ac:dyDescent="0.2">
      <c r="A295" s="378">
        <f>SUM(B13:B27,D30,B60,B67,B74,B92:E92,B100:E100,B108:E108,C112:C113,D117:D118,B122:B124,B150,B170:B174,B184,B191,B198,B231,C128:J144,B169:AS169,D31:D50,B201:B203,B151,B152:B168)</f>
        <v>7330</v>
      </c>
      <c r="B295" s="378">
        <f>SUM(CG6:CT241)</f>
        <v>0</v>
      </c>
      <c r="BY295" s="379"/>
      <c r="BZ295" s="379"/>
      <c r="CA295" s="379"/>
      <c r="CB295" s="379"/>
      <c r="CC295" s="379"/>
      <c r="CD295" s="379"/>
      <c r="CE295" s="379"/>
      <c r="CF295" s="379"/>
      <c r="CG295" s="379"/>
      <c r="CH295" s="379"/>
      <c r="CI295" s="379"/>
      <c r="CJ295" s="379"/>
      <c r="CK295" s="379"/>
      <c r="CL295" s="379"/>
      <c r="CM295" s="379"/>
      <c r="CN295" s="379"/>
      <c r="CO295" s="379"/>
      <c r="CP295" s="379"/>
      <c r="CQ295" s="379"/>
      <c r="CR295" s="379"/>
      <c r="CS295" s="379"/>
      <c r="CT295" s="379"/>
      <c r="CU295" s="379"/>
      <c r="CV295" s="379"/>
      <c r="CW295" s="379"/>
      <c r="CX295" s="379"/>
      <c r="CY295" s="379"/>
      <c r="CZ295" s="379"/>
    </row>
    <row r="296" spans="1:104" ht="16.899999999999999" customHeight="1" x14ac:dyDescent="0.2"/>
  </sheetData>
  <mergeCells count="158">
    <mergeCell ref="AO177:AP177"/>
    <mergeCell ref="AE177:AF177"/>
    <mergeCell ref="AG177:AH177"/>
    <mergeCell ref="AI177:AJ177"/>
    <mergeCell ref="AK177:AL177"/>
    <mergeCell ref="AM177:AN177"/>
    <mergeCell ref="U177:V177"/>
    <mergeCell ref="W177:X177"/>
    <mergeCell ref="Y177:Z177"/>
    <mergeCell ref="AA177:AB177"/>
    <mergeCell ref="AC177:AD177"/>
    <mergeCell ref="AO148:AP148"/>
    <mergeCell ref="AQ148:AQ149"/>
    <mergeCell ref="AR148:AS148"/>
    <mergeCell ref="A176:A178"/>
    <mergeCell ref="B176:D177"/>
    <mergeCell ref="E176:AP176"/>
    <mergeCell ref="AQ176:AQ178"/>
    <mergeCell ref="AR176:AR178"/>
    <mergeCell ref="E177:F177"/>
    <mergeCell ref="G177:H177"/>
    <mergeCell ref="I177:J177"/>
    <mergeCell ref="K177:L177"/>
    <mergeCell ref="M177:N177"/>
    <mergeCell ref="O177:P177"/>
    <mergeCell ref="Q177:R177"/>
    <mergeCell ref="S177:T177"/>
    <mergeCell ref="AE148:AF148"/>
    <mergeCell ref="AG148:AH148"/>
    <mergeCell ref="AI148:AJ148"/>
    <mergeCell ref="AK148:AL148"/>
    <mergeCell ref="AM148:AN148"/>
    <mergeCell ref="B147:D148"/>
    <mergeCell ref="E147:AP147"/>
    <mergeCell ref="AQ147:AS147"/>
    <mergeCell ref="W148:X148"/>
    <mergeCell ref="Y148:Z148"/>
    <mergeCell ref="AA148:AB148"/>
    <mergeCell ref="AC148:AD148"/>
    <mergeCell ref="A128:A131"/>
    <mergeCell ref="A132:A136"/>
    <mergeCell ref="A137:A142"/>
    <mergeCell ref="A143:A144"/>
    <mergeCell ref="A147:A149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H120:J120"/>
    <mergeCell ref="K120:K121"/>
    <mergeCell ref="L120:L121"/>
    <mergeCell ref="A126:A127"/>
    <mergeCell ref="B126:B127"/>
    <mergeCell ref="C126:D126"/>
    <mergeCell ref="E126:F126"/>
    <mergeCell ref="G126:H126"/>
    <mergeCell ref="I126:J126"/>
    <mergeCell ref="A120:A121"/>
    <mergeCell ref="B120:B121"/>
    <mergeCell ref="C120:E120"/>
    <mergeCell ref="F120:F121"/>
    <mergeCell ref="G120:G121"/>
    <mergeCell ref="AC53:AD53"/>
    <mergeCell ref="AE53:AF53"/>
    <mergeCell ref="AG53:AH53"/>
    <mergeCell ref="AI53:AJ53"/>
    <mergeCell ref="AK53:AL53"/>
    <mergeCell ref="A113:B113"/>
    <mergeCell ref="A115:C116"/>
    <mergeCell ref="D115:D116"/>
    <mergeCell ref="E115:G115"/>
    <mergeCell ref="H115:H116"/>
    <mergeCell ref="A110:B111"/>
    <mergeCell ref="C110:C111"/>
    <mergeCell ref="D110:F110"/>
    <mergeCell ref="G110:G111"/>
    <mergeCell ref="A112:B112"/>
    <mergeCell ref="B41:C41"/>
    <mergeCell ref="B42:C42"/>
    <mergeCell ref="B43:C43"/>
    <mergeCell ref="E52:AP52"/>
    <mergeCell ref="AQ52:AQ54"/>
    <mergeCell ref="AR52:AT52"/>
    <mergeCell ref="AU52:AU54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B53"/>
    <mergeCell ref="AM53:AN53"/>
    <mergeCell ref="AO53:AP53"/>
    <mergeCell ref="AR53:AR54"/>
    <mergeCell ref="AS53:AS54"/>
    <mergeCell ref="AT53:AT54"/>
    <mergeCell ref="AQ10:AS10"/>
    <mergeCell ref="AT10:AT12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Q11:AQ12"/>
    <mergeCell ref="AR11:AR12"/>
    <mergeCell ref="AS11:AS12"/>
    <mergeCell ref="B47:C47"/>
    <mergeCell ref="A44:A46"/>
    <mergeCell ref="B44:C44"/>
    <mergeCell ref="B45:C45"/>
    <mergeCell ref="B46:C46"/>
    <mergeCell ref="A47:A49"/>
    <mergeCell ref="A52:A54"/>
    <mergeCell ref="B52:D53"/>
    <mergeCell ref="B29:C29"/>
    <mergeCell ref="B40:C40"/>
    <mergeCell ref="B32:C32"/>
    <mergeCell ref="B33:C33"/>
    <mergeCell ref="B34:C34"/>
    <mergeCell ref="B35:C35"/>
    <mergeCell ref="B39:C39"/>
    <mergeCell ref="B48:C48"/>
    <mergeCell ref="B49:C49"/>
    <mergeCell ref="B50:C50"/>
    <mergeCell ref="A30:C30"/>
    <mergeCell ref="A31:A43"/>
    <mergeCell ref="B31:C31"/>
    <mergeCell ref="B36:C36"/>
    <mergeCell ref="B37:C37"/>
    <mergeCell ref="B38:C38"/>
    <mergeCell ref="A6:N6"/>
    <mergeCell ref="A10:A12"/>
    <mergeCell ref="B10:D11"/>
    <mergeCell ref="E10:AP10"/>
    <mergeCell ref="AG11:AH11"/>
    <mergeCell ref="AI11:AJ11"/>
    <mergeCell ref="AK11:AL11"/>
    <mergeCell ref="AM11:AN11"/>
    <mergeCell ref="AO11:AP11"/>
  </mergeCells>
  <dataValidations count="2">
    <dataValidation allowBlank="1" showInputMessage="1" showErrorMessage="1" errorTitle="ERROR" error="Por Favor ingrese solo Números." sqref="AT150:AT168 J30 AV55:AV59 M122:M124 AS179:AS183 AU13:AU20 AU22:AU27" xr:uid="{F26FC3D3-1FFD-496B-9464-330F4C23A342}"/>
    <dataValidation type="whole" allowBlank="1" showInputMessage="1" showErrorMessage="1" errorTitle="Error de ingreso" error="Debe ingresar sólo números enteros positivos." sqref="E13:AT20 E22:AT27 E30:I50 E55:AU59 B63:B66 B70:B73 B77:E91 B95:E99 B103:E107 D112:G113 E117:H118 C122:L124 C128:J144 E150:AS168 E170:AS174 E179:AR183 B187:B190 B194:B197 B201:B203 B206:B230" xr:uid="{B5499E60-BFCD-4510-BA26-6071A5615086}">
      <formula1>0</formula1>
      <formula2>1000000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Z296"/>
  <sheetViews>
    <sheetView tabSelected="1" workbookViewId="0">
      <selection sqref="A1:XFD1048576"/>
    </sheetView>
  </sheetViews>
  <sheetFormatPr baseColWidth="10" defaultColWidth="11.42578125" defaultRowHeight="14.25" x14ac:dyDescent="0.2"/>
  <cols>
    <col min="1" max="1" width="49.85546875" style="82" customWidth="1"/>
    <col min="2" max="2" width="29.7109375" style="82" customWidth="1"/>
    <col min="3" max="3" width="18.7109375" style="82" customWidth="1"/>
    <col min="4" max="4" width="17.28515625" style="82" customWidth="1"/>
    <col min="5" max="5" width="16.140625" style="82" customWidth="1"/>
    <col min="6" max="6" width="15.42578125" style="82" customWidth="1"/>
    <col min="7" max="11" width="14.7109375" style="82" customWidth="1"/>
    <col min="12" max="12" width="16.42578125" style="82" customWidth="1"/>
    <col min="13" max="39" width="11.42578125" style="82"/>
    <col min="40" max="40" width="12.7109375" style="82" customWidth="1"/>
    <col min="41" max="41" width="11.42578125" style="82"/>
    <col min="42" max="42" width="13" style="82" customWidth="1"/>
    <col min="43" max="43" width="15.85546875" style="82" customWidth="1"/>
    <col min="44" max="44" width="12.42578125" style="82" customWidth="1"/>
    <col min="45" max="45" width="11.42578125" style="82"/>
    <col min="46" max="46" width="13.28515625" style="82" customWidth="1"/>
    <col min="47" max="47" width="11.42578125" style="82"/>
    <col min="48" max="48" width="14.5703125" style="82" customWidth="1"/>
    <col min="49" max="73" width="11.42578125" style="82"/>
    <col min="74" max="76" width="11" style="82" customWidth="1"/>
    <col min="77" max="77" width="11" style="83" customWidth="1"/>
    <col min="78" max="78" width="13.28515625" style="83" customWidth="1"/>
    <col min="79" max="104" width="13.28515625" style="84" hidden="1" customWidth="1"/>
    <col min="105" max="105" width="13.28515625" style="82" customWidth="1"/>
    <col min="106" max="16384" width="11.42578125" style="82"/>
  </cols>
  <sheetData>
    <row r="1" spans="1:98" ht="16.149999999999999" customHeight="1" x14ac:dyDescent="0.2">
      <c r="A1" s="81" t="s">
        <v>0</v>
      </c>
    </row>
    <row r="2" spans="1:98" ht="16.149999999999999" customHeight="1" x14ac:dyDescent="0.2">
      <c r="A2" s="81" t="str">
        <f>CONCATENATE("COMUNA: ",[13]NOMBRE!B2," - ","( ",[13]NOMBRE!C2,[13]NOMBRE!D2,[13]NOMBRE!E2,[13]NOMBRE!F2,[13]NOMBRE!G2," )")</f>
        <v>COMUNA: LINARES - ( 07401 )</v>
      </c>
    </row>
    <row r="3" spans="1:98" ht="16.149999999999999" customHeight="1" x14ac:dyDescent="0.2">
      <c r="A3" s="81" t="str">
        <f>CONCATENATE("ESTABLECIMIENTO/ESTRATEGIA: ",[13]NOMBRE!B3," - ","( ",[13]NOMBRE!C3,[13]NOMBRE!D3,[13]NOMBRE!E3,[13]NOMBRE!F3,[13]NOMBRE!G3,[13]NOMBRE!H3," )")</f>
        <v>ESTABLECIMIENTO/ESTRATEGIA: HOSPITAL PRESIDENTE CARLOS IBAÑEZ DEL CAMPO - ( 116108 )</v>
      </c>
    </row>
    <row r="4" spans="1:98" ht="16.149999999999999" customHeight="1" x14ac:dyDescent="0.2">
      <c r="A4" s="81" t="str">
        <f>CONCATENATE("MES: ",[13]NOMBRE!B6," - ","( ",[13]NOMBRE!C6,[13]NOMBRE!D6," )")</f>
        <v>MES: DICIEMBRE - ( 12 )</v>
      </c>
    </row>
    <row r="5" spans="1:98" ht="16.149999999999999" customHeight="1" x14ac:dyDescent="0.2">
      <c r="A5" s="81" t="str">
        <f>CONCATENATE("AÑO: ",[13]NOMBRE!B7)</f>
        <v>AÑO: 2018</v>
      </c>
    </row>
    <row r="6" spans="1:98" ht="15" x14ac:dyDescent="0.2">
      <c r="A6" s="470" t="s">
        <v>14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85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7"/>
      <c r="AN6" s="87"/>
      <c r="AO6" s="87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</row>
    <row r="7" spans="1:98" x14ac:dyDescent="0.2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7"/>
      <c r="AN7" s="87"/>
      <c r="AO7" s="87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</row>
    <row r="8" spans="1:98" ht="31.9" customHeight="1" x14ac:dyDescent="0.2">
      <c r="A8" s="90" t="s">
        <v>15</v>
      </c>
      <c r="B8" s="89"/>
      <c r="C8" s="89"/>
      <c r="D8" s="89"/>
      <c r="E8" s="89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</row>
    <row r="9" spans="1:98" ht="31.9" customHeight="1" x14ac:dyDescent="0.2">
      <c r="A9" s="91" t="s">
        <v>16</v>
      </c>
      <c r="B9" s="91"/>
      <c r="C9" s="92"/>
      <c r="AQ9" s="93"/>
      <c r="AR9" s="93"/>
      <c r="AS9" s="93"/>
      <c r="AT9" s="93"/>
      <c r="AU9" s="94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</row>
    <row r="10" spans="1:98" ht="14.25" customHeight="1" x14ac:dyDescent="0.2">
      <c r="A10" s="471" t="s">
        <v>17</v>
      </c>
      <c r="B10" s="474" t="s">
        <v>1</v>
      </c>
      <c r="C10" s="475"/>
      <c r="D10" s="476"/>
      <c r="E10" s="480" t="s">
        <v>18</v>
      </c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1"/>
      <c r="V10" s="481"/>
      <c r="W10" s="481"/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1"/>
      <c r="AI10" s="481"/>
      <c r="AJ10" s="481"/>
      <c r="AK10" s="481"/>
      <c r="AL10" s="481"/>
      <c r="AM10" s="481"/>
      <c r="AN10" s="481"/>
      <c r="AO10" s="481"/>
      <c r="AP10" s="482"/>
      <c r="AQ10" s="480" t="s">
        <v>19</v>
      </c>
      <c r="AR10" s="481"/>
      <c r="AS10" s="481"/>
      <c r="AT10" s="471" t="s">
        <v>20</v>
      </c>
      <c r="AU10" s="95"/>
      <c r="AV10" s="96"/>
      <c r="AW10" s="96"/>
      <c r="AX10" s="96"/>
      <c r="AY10" s="96"/>
      <c r="AZ10" s="96"/>
      <c r="BA10" s="97"/>
      <c r="BB10" s="97"/>
      <c r="BC10" s="97"/>
      <c r="BD10" s="97"/>
      <c r="BE10" s="97"/>
      <c r="BF10" s="97"/>
      <c r="BG10" s="97"/>
      <c r="BH10" s="97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</row>
    <row r="11" spans="1:98" x14ac:dyDescent="0.2">
      <c r="A11" s="472"/>
      <c r="B11" s="477"/>
      <c r="C11" s="478"/>
      <c r="D11" s="479"/>
      <c r="E11" s="483" t="s">
        <v>21</v>
      </c>
      <c r="F11" s="484"/>
      <c r="G11" s="483" t="s">
        <v>22</v>
      </c>
      <c r="H11" s="484"/>
      <c r="I11" s="483" t="s">
        <v>23</v>
      </c>
      <c r="J11" s="484"/>
      <c r="K11" s="483" t="s">
        <v>24</v>
      </c>
      <c r="L11" s="484"/>
      <c r="M11" s="483" t="s">
        <v>25</v>
      </c>
      <c r="N11" s="484"/>
      <c r="O11" s="483" t="s">
        <v>26</v>
      </c>
      <c r="P11" s="484"/>
      <c r="Q11" s="483" t="s">
        <v>27</v>
      </c>
      <c r="R11" s="484"/>
      <c r="S11" s="483" t="s">
        <v>28</v>
      </c>
      <c r="T11" s="484"/>
      <c r="U11" s="483" t="s">
        <v>29</v>
      </c>
      <c r="V11" s="484"/>
      <c r="W11" s="483" t="s">
        <v>5</v>
      </c>
      <c r="X11" s="484"/>
      <c r="Y11" s="483" t="s">
        <v>6</v>
      </c>
      <c r="Z11" s="484"/>
      <c r="AA11" s="483" t="s">
        <v>30</v>
      </c>
      <c r="AB11" s="484"/>
      <c r="AC11" s="483" t="s">
        <v>7</v>
      </c>
      <c r="AD11" s="484"/>
      <c r="AE11" s="483" t="s">
        <v>8</v>
      </c>
      <c r="AF11" s="484"/>
      <c r="AG11" s="483" t="s">
        <v>9</v>
      </c>
      <c r="AH11" s="484"/>
      <c r="AI11" s="483" t="s">
        <v>10</v>
      </c>
      <c r="AJ11" s="484"/>
      <c r="AK11" s="483" t="s">
        <v>11</v>
      </c>
      <c r="AL11" s="484"/>
      <c r="AM11" s="483" t="s">
        <v>12</v>
      </c>
      <c r="AN11" s="484"/>
      <c r="AO11" s="480" t="s">
        <v>13</v>
      </c>
      <c r="AP11" s="482"/>
      <c r="AQ11" s="508" t="s">
        <v>31</v>
      </c>
      <c r="AR11" s="510" t="s">
        <v>32</v>
      </c>
      <c r="AS11" s="512" t="s">
        <v>33</v>
      </c>
      <c r="AT11" s="472"/>
      <c r="AU11" s="96"/>
      <c r="AV11" s="96"/>
      <c r="AW11" s="96"/>
      <c r="AX11" s="96"/>
      <c r="AY11" s="96"/>
      <c r="AZ11" s="96"/>
      <c r="BA11" s="97"/>
      <c r="BB11" s="97"/>
      <c r="BC11" s="97"/>
      <c r="BD11" s="97"/>
      <c r="BE11" s="97"/>
      <c r="BF11" s="97"/>
      <c r="BG11" s="97"/>
      <c r="BH11" s="97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</row>
    <row r="12" spans="1:98" ht="21" customHeight="1" x14ac:dyDescent="0.2">
      <c r="A12" s="473"/>
      <c r="B12" s="70" t="s">
        <v>34</v>
      </c>
      <c r="C12" s="71" t="s">
        <v>2</v>
      </c>
      <c r="D12" s="461" t="s">
        <v>3</v>
      </c>
      <c r="E12" s="70" t="s">
        <v>2</v>
      </c>
      <c r="F12" s="461" t="s">
        <v>3</v>
      </c>
      <c r="G12" s="70" t="s">
        <v>2</v>
      </c>
      <c r="H12" s="461" t="s">
        <v>3</v>
      </c>
      <c r="I12" s="70" t="s">
        <v>2</v>
      </c>
      <c r="J12" s="461" t="s">
        <v>3</v>
      </c>
      <c r="K12" s="70" t="s">
        <v>2</v>
      </c>
      <c r="L12" s="461" t="s">
        <v>3</v>
      </c>
      <c r="M12" s="70" t="s">
        <v>2</v>
      </c>
      <c r="N12" s="461" t="s">
        <v>3</v>
      </c>
      <c r="O12" s="70" t="s">
        <v>2</v>
      </c>
      <c r="P12" s="461" t="s">
        <v>3</v>
      </c>
      <c r="Q12" s="70" t="s">
        <v>2</v>
      </c>
      <c r="R12" s="461" t="s">
        <v>3</v>
      </c>
      <c r="S12" s="70" t="s">
        <v>2</v>
      </c>
      <c r="T12" s="461" t="s">
        <v>3</v>
      </c>
      <c r="U12" s="70" t="s">
        <v>2</v>
      </c>
      <c r="V12" s="461" t="s">
        <v>3</v>
      </c>
      <c r="W12" s="70" t="s">
        <v>2</v>
      </c>
      <c r="X12" s="461" t="s">
        <v>3</v>
      </c>
      <c r="Y12" s="70" t="s">
        <v>2</v>
      </c>
      <c r="Z12" s="461" t="s">
        <v>3</v>
      </c>
      <c r="AA12" s="70" t="s">
        <v>2</v>
      </c>
      <c r="AB12" s="461" t="s">
        <v>3</v>
      </c>
      <c r="AC12" s="70" t="s">
        <v>2</v>
      </c>
      <c r="AD12" s="461" t="s">
        <v>3</v>
      </c>
      <c r="AE12" s="70" t="s">
        <v>2</v>
      </c>
      <c r="AF12" s="461" t="s">
        <v>3</v>
      </c>
      <c r="AG12" s="70" t="s">
        <v>2</v>
      </c>
      <c r="AH12" s="461" t="s">
        <v>3</v>
      </c>
      <c r="AI12" s="70" t="s">
        <v>2</v>
      </c>
      <c r="AJ12" s="461" t="s">
        <v>3</v>
      </c>
      <c r="AK12" s="70" t="s">
        <v>2</v>
      </c>
      <c r="AL12" s="461" t="s">
        <v>3</v>
      </c>
      <c r="AM12" s="70" t="s">
        <v>2</v>
      </c>
      <c r="AN12" s="461" t="s">
        <v>3</v>
      </c>
      <c r="AO12" s="70" t="s">
        <v>2</v>
      </c>
      <c r="AP12" s="461" t="s">
        <v>3</v>
      </c>
      <c r="AQ12" s="509"/>
      <c r="AR12" s="511"/>
      <c r="AS12" s="513"/>
      <c r="AT12" s="473"/>
      <c r="AU12" s="96"/>
      <c r="AV12" s="96"/>
      <c r="AW12" s="96"/>
      <c r="AX12" s="96"/>
      <c r="AY12" s="96"/>
      <c r="AZ12" s="96"/>
      <c r="BA12" s="97"/>
      <c r="BB12" s="97"/>
      <c r="BC12" s="97"/>
      <c r="BD12" s="97"/>
      <c r="BE12" s="97"/>
      <c r="BF12" s="97"/>
      <c r="BG12" s="97"/>
      <c r="BH12" s="97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</row>
    <row r="13" spans="1:98" ht="14.45" customHeight="1" x14ac:dyDescent="0.2">
      <c r="A13" s="62" t="s">
        <v>35</v>
      </c>
      <c r="B13" s="63">
        <f t="shared" ref="B13:B27" si="0">SUM(C13+D13)</f>
        <v>0</v>
      </c>
      <c r="C13" s="64">
        <f t="shared" ref="C13:D19" si="1">SUM(E13+G13+I13+K13+M13+O13+Q13+S13+U13+W13+Y13+AA13+AC13+AE13+AG13+AI13+AK13+AM13+AO13)</f>
        <v>0</v>
      </c>
      <c r="D13" s="65">
        <f t="shared" si="1"/>
        <v>0</v>
      </c>
      <c r="E13" s="26"/>
      <c r="F13" s="98"/>
      <c r="G13" s="26"/>
      <c r="H13" s="99"/>
      <c r="I13" s="26"/>
      <c r="J13" s="99"/>
      <c r="K13" s="26"/>
      <c r="L13" s="99"/>
      <c r="M13" s="26"/>
      <c r="N13" s="99"/>
      <c r="O13" s="26"/>
      <c r="P13" s="99"/>
      <c r="Q13" s="26"/>
      <c r="R13" s="99"/>
      <c r="S13" s="26"/>
      <c r="T13" s="99"/>
      <c r="U13" s="26"/>
      <c r="V13" s="99"/>
      <c r="W13" s="26"/>
      <c r="X13" s="99"/>
      <c r="Y13" s="26"/>
      <c r="Z13" s="99"/>
      <c r="AA13" s="26"/>
      <c r="AB13" s="99"/>
      <c r="AC13" s="26"/>
      <c r="AD13" s="99"/>
      <c r="AE13" s="26"/>
      <c r="AF13" s="99"/>
      <c r="AG13" s="26"/>
      <c r="AH13" s="99"/>
      <c r="AI13" s="26"/>
      <c r="AJ13" s="99"/>
      <c r="AK13" s="26"/>
      <c r="AL13" s="99"/>
      <c r="AM13" s="26"/>
      <c r="AN13" s="99"/>
      <c r="AO13" s="100"/>
      <c r="AP13" s="99"/>
      <c r="AQ13" s="26"/>
      <c r="AR13" s="27"/>
      <c r="AS13" s="98"/>
      <c r="AT13" s="99"/>
      <c r="AU13" s="1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97"/>
      <c r="BH13" s="97"/>
      <c r="CA13" s="84" t="str">
        <f t="shared" ref="CA13:CA20" si="2">IF(B13&lt;&gt;(AQ13+ AR13 + AS13 + AT13),"* Total Ingresos debe ser igual que Tipo de Estrategia más Otros. ","")</f>
        <v/>
      </c>
      <c r="CG13" s="88" t="str">
        <f t="shared" ref="CG13:CG20" si="3">IF(B13&lt;&gt;(AQ13+ AR13 + AS13 + AT13),1,"")</f>
        <v/>
      </c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</row>
    <row r="14" spans="1:98" ht="14.45" customHeight="1" x14ac:dyDescent="0.2">
      <c r="A14" s="101" t="s">
        <v>36</v>
      </c>
      <c r="B14" s="102">
        <f t="shared" si="0"/>
        <v>0</v>
      </c>
      <c r="C14" s="103">
        <f t="shared" si="1"/>
        <v>0</v>
      </c>
      <c r="D14" s="104">
        <f t="shared" si="1"/>
        <v>0</v>
      </c>
      <c r="E14" s="6"/>
      <c r="F14" s="10"/>
      <c r="G14" s="6"/>
      <c r="H14" s="8"/>
      <c r="I14" s="6"/>
      <c r="J14" s="8"/>
      <c r="K14" s="6"/>
      <c r="L14" s="8"/>
      <c r="M14" s="6"/>
      <c r="N14" s="8"/>
      <c r="O14" s="6"/>
      <c r="P14" s="8"/>
      <c r="Q14" s="6"/>
      <c r="R14" s="8"/>
      <c r="S14" s="6"/>
      <c r="T14" s="8"/>
      <c r="U14" s="6"/>
      <c r="V14" s="8"/>
      <c r="W14" s="6"/>
      <c r="X14" s="8"/>
      <c r="Y14" s="6"/>
      <c r="Z14" s="8"/>
      <c r="AA14" s="6"/>
      <c r="AB14" s="8"/>
      <c r="AC14" s="6"/>
      <c r="AD14" s="8"/>
      <c r="AE14" s="6"/>
      <c r="AF14" s="8"/>
      <c r="AG14" s="6"/>
      <c r="AH14" s="8"/>
      <c r="AI14" s="6"/>
      <c r="AJ14" s="8"/>
      <c r="AK14" s="6"/>
      <c r="AL14" s="8"/>
      <c r="AM14" s="6"/>
      <c r="AN14" s="8"/>
      <c r="AO14" s="105"/>
      <c r="AP14" s="8"/>
      <c r="AQ14" s="6"/>
      <c r="AR14" s="9"/>
      <c r="AS14" s="10"/>
      <c r="AT14" s="8"/>
      <c r="AU14" s="1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97"/>
      <c r="BH14" s="97"/>
      <c r="CA14" s="84" t="str">
        <f t="shared" si="2"/>
        <v/>
      </c>
      <c r="CG14" s="88" t="str">
        <f t="shared" si="3"/>
        <v/>
      </c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</row>
    <row r="15" spans="1:98" ht="24.6" customHeight="1" x14ac:dyDescent="0.2">
      <c r="A15" s="106" t="s">
        <v>37</v>
      </c>
      <c r="B15" s="107">
        <f t="shared" si="0"/>
        <v>0</v>
      </c>
      <c r="C15" s="108">
        <f t="shared" si="1"/>
        <v>0</v>
      </c>
      <c r="D15" s="109">
        <f t="shared" si="1"/>
        <v>0</v>
      </c>
      <c r="E15" s="16"/>
      <c r="F15" s="15"/>
      <c r="G15" s="16"/>
      <c r="H15" s="110"/>
      <c r="I15" s="16"/>
      <c r="J15" s="110"/>
      <c r="K15" s="16"/>
      <c r="L15" s="110"/>
      <c r="M15" s="16"/>
      <c r="N15" s="110"/>
      <c r="O15" s="16"/>
      <c r="P15" s="110"/>
      <c r="Q15" s="11"/>
      <c r="R15" s="12"/>
      <c r="S15" s="11"/>
      <c r="T15" s="12"/>
      <c r="U15" s="11"/>
      <c r="V15" s="12"/>
      <c r="W15" s="11"/>
      <c r="X15" s="12"/>
      <c r="Y15" s="11"/>
      <c r="Z15" s="12"/>
      <c r="AA15" s="11"/>
      <c r="AB15" s="12"/>
      <c r="AC15" s="11"/>
      <c r="AD15" s="12"/>
      <c r="AE15" s="11"/>
      <c r="AF15" s="12"/>
      <c r="AG15" s="11"/>
      <c r="AH15" s="12"/>
      <c r="AI15" s="11"/>
      <c r="AJ15" s="12"/>
      <c r="AK15" s="11"/>
      <c r="AL15" s="12"/>
      <c r="AM15" s="11"/>
      <c r="AN15" s="12"/>
      <c r="AO15" s="111"/>
      <c r="AP15" s="12"/>
      <c r="AQ15" s="11"/>
      <c r="AR15" s="14"/>
      <c r="AS15" s="17"/>
      <c r="AT15" s="12"/>
      <c r="AU15" s="1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97"/>
      <c r="BH15" s="97"/>
      <c r="CA15" s="84" t="str">
        <f t="shared" si="2"/>
        <v/>
      </c>
      <c r="CG15" s="88" t="str">
        <f t="shared" si="3"/>
        <v/>
      </c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</row>
    <row r="16" spans="1:98" ht="14.45" customHeight="1" x14ac:dyDescent="0.2">
      <c r="A16" s="112" t="s">
        <v>38</v>
      </c>
      <c r="B16" s="113">
        <f t="shared" si="0"/>
        <v>0</v>
      </c>
      <c r="C16" s="114">
        <f t="shared" si="1"/>
        <v>0</v>
      </c>
      <c r="D16" s="115">
        <f t="shared" si="1"/>
        <v>0</v>
      </c>
      <c r="E16" s="11"/>
      <c r="F16" s="17"/>
      <c r="G16" s="11"/>
      <c r="H16" s="12"/>
      <c r="I16" s="11"/>
      <c r="J16" s="12"/>
      <c r="K16" s="11"/>
      <c r="L16" s="12"/>
      <c r="M16" s="11"/>
      <c r="N16" s="12"/>
      <c r="O16" s="11"/>
      <c r="P16" s="12"/>
      <c r="Q16" s="11"/>
      <c r="R16" s="12"/>
      <c r="S16" s="11"/>
      <c r="T16" s="12"/>
      <c r="U16" s="11"/>
      <c r="V16" s="12"/>
      <c r="W16" s="11"/>
      <c r="X16" s="12"/>
      <c r="Y16" s="11"/>
      <c r="Z16" s="12"/>
      <c r="AA16" s="11"/>
      <c r="AB16" s="12"/>
      <c r="AC16" s="11"/>
      <c r="AD16" s="12"/>
      <c r="AE16" s="11"/>
      <c r="AF16" s="12"/>
      <c r="AG16" s="11"/>
      <c r="AH16" s="12"/>
      <c r="AI16" s="11"/>
      <c r="AJ16" s="12"/>
      <c r="AK16" s="11"/>
      <c r="AL16" s="12"/>
      <c r="AM16" s="11"/>
      <c r="AN16" s="12"/>
      <c r="AO16" s="111"/>
      <c r="AP16" s="12"/>
      <c r="AQ16" s="11"/>
      <c r="AR16" s="14"/>
      <c r="AS16" s="17"/>
      <c r="AT16" s="12"/>
      <c r="AU16" s="1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97"/>
      <c r="BH16" s="97"/>
      <c r="CA16" s="84" t="str">
        <f t="shared" si="2"/>
        <v/>
      </c>
      <c r="CG16" s="88" t="str">
        <f t="shared" si="3"/>
        <v/>
      </c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</row>
    <row r="17" spans="1:98" ht="14.45" customHeight="1" x14ac:dyDescent="0.2">
      <c r="A17" s="112" t="s">
        <v>39</v>
      </c>
      <c r="B17" s="116">
        <f t="shared" si="0"/>
        <v>0</v>
      </c>
      <c r="C17" s="114">
        <f t="shared" si="1"/>
        <v>0</v>
      </c>
      <c r="D17" s="115">
        <f t="shared" si="1"/>
        <v>0</v>
      </c>
      <c r="E17" s="34"/>
      <c r="F17" s="58"/>
      <c r="G17" s="34"/>
      <c r="H17" s="35"/>
      <c r="I17" s="34"/>
      <c r="J17" s="35"/>
      <c r="K17" s="34"/>
      <c r="L17" s="35"/>
      <c r="M17" s="34"/>
      <c r="N17" s="35"/>
      <c r="O17" s="34"/>
      <c r="P17" s="35"/>
      <c r="Q17" s="34"/>
      <c r="R17" s="35"/>
      <c r="S17" s="34"/>
      <c r="T17" s="35"/>
      <c r="U17" s="34"/>
      <c r="V17" s="35"/>
      <c r="W17" s="34"/>
      <c r="X17" s="35"/>
      <c r="Y17" s="34"/>
      <c r="Z17" s="35"/>
      <c r="AA17" s="34"/>
      <c r="AB17" s="35"/>
      <c r="AC17" s="34"/>
      <c r="AD17" s="35"/>
      <c r="AE17" s="34"/>
      <c r="AF17" s="35"/>
      <c r="AG17" s="34"/>
      <c r="AH17" s="35"/>
      <c r="AI17" s="34"/>
      <c r="AJ17" s="35"/>
      <c r="AK17" s="34"/>
      <c r="AL17" s="35"/>
      <c r="AM17" s="34"/>
      <c r="AN17" s="35"/>
      <c r="AO17" s="117"/>
      <c r="AP17" s="35"/>
      <c r="AQ17" s="34"/>
      <c r="AR17" s="41"/>
      <c r="AS17" s="17"/>
      <c r="AT17" s="35"/>
      <c r="AU17" s="1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97"/>
      <c r="BH17" s="97"/>
      <c r="CA17" s="84" t="str">
        <f t="shared" si="2"/>
        <v/>
      </c>
      <c r="CG17" s="88" t="str">
        <f t="shared" si="3"/>
        <v/>
      </c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</row>
    <row r="18" spans="1:98" ht="14.45" customHeight="1" x14ac:dyDescent="0.2">
      <c r="A18" s="106" t="s">
        <v>40</v>
      </c>
      <c r="B18" s="118">
        <f t="shared" si="0"/>
        <v>0</v>
      </c>
      <c r="C18" s="114">
        <f t="shared" si="1"/>
        <v>0</v>
      </c>
      <c r="D18" s="109">
        <f t="shared" si="1"/>
        <v>0</v>
      </c>
      <c r="E18" s="13"/>
      <c r="F18" s="17"/>
      <c r="G18" s="11"/>
      <c r="H18" s="12"/>
      <c r="I18" s="11"/>
      <c r="J18" s="12"/>
      <c r="K18" s="11"/>
      <c r="L18" s="12"/>
      <c r="M18" s="11"/>
      <c r="N18" s="12"/>
      <c r="O18" s="11"/>
      <c r="P18" s="12"/>
      <c r="Q18" s="11"/>
      <c r="R18" s="12"/>
      <c r="S18" s="11"/>
      <c r="T18" s="12"/>
      <c r="U18" s="11"/>
      <c r="V18" s="12"/>
      <c r="W18" s="11"/>
      <c r="X18" s="12"/>
      <c r="Y18" s="11"/>
      <c r="Z18" s="12"/>
      <c r="AA18" s="11"/>
      <c r="AB18" s="12"/>
      <c r="AC18" s="11"/>
      <c r="AD18" s="12"/>
      <c r="AE18" s="11"/>
      <c r="AF18" s="12"/>
      <c r="AG18" s="11"/>
      <c r="AH18" s="12"/>
      <c r="AI18" s="11"/>
      <c r="AJ18" s="12"/>
      <c r="AK18" s="11"/>
      <c r="AL18" s="12"/>
      <c r="AM18" s="11"/>
      <c r="AN18" s="12"/>
      <c r="AO18" s="111"/>
      <c r="AP18" s="12"/>
      <c r="AQ18" s="11"/>
      <c r="AR18" s="41"/>
      <c r="AS18" s="119"/>
      <c r="AT18" s="120"/>
      <c r="AU18" s="1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97"/>
      <c r="BH18" s="97"/>
      <c r="CA18" s="84" t="str">
        <f t="shared" si="2"/>
        <v/>
      </c>
      <c r="CG18" s="88" t="str">
        <f t="shared" si="3"/>
        <v/>
      </c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</row>
    <row r="19" spans="1:98" ht="14.45" customHeight="1" x14ac:dyDescent="0.2">
      <c r="A19" s="106" t="s">
        <v>41</v>
      </c>
      <c r="B19" s="118">
        <f t="shared" si="0"/>
        <v>0</v>
      </c>
      <c r="C19" s="121">
        <f t="shared" si="1"/>
        <v>0</v>
      </c>
      <c r="D19" s="122">
        <f t="shared" si="1"/>
        <v>0</v>
      </c>
      <c r="E19" s="123"/>
      <c r="F19" s="12"/>
      <c r="G19" s="11"/>
      <c r="H19" s="12"/>
      <c r="I19" s="11"/>
      <c r="J19" s="12"/>
      <c r="K19" s="11"/>
      <c r="L19" s="12"/>
      <c r="M19" s="11"/>
      <c r="N19" s="12"/>
      <c r="O19" s="11"/>
      <c r="P19" s="12"/>
      <c r="Q19" s="11"/>
      <c r="R19" s="12"/>
      <c r="S19" s="11"/>
      <c r="T19" s="12"/>
      <c r="U19" s="11"/>
      <c r="V19" s="12"/>
      <c r="W19" s="11"/>
      <c r="X19" s="12"/>
      <c r="Y19" s="11"/>
      <c r="Z19" s="12"/>
      <c r="AA19" s="11"/>
      <c r="AB19" s="12"/>
      <c r="AC19" s="11"/>
      <c r="AD19" s="12"/>
      <c r="AE19" s="11"/>
      <c r="AF19" s="12"/>
      <c r="AG19" s="11"/>
      <c r="AH19" s="12"/>
      <c r="AI19" s="11"/>
      <c r="AJ19" s="12"/>
      <c r="AK19" s="11"/>
      <c r="AL19" s="12"/>
      <c r="AM19" s="11"/>
      <c r="AN19" s="12"/>
      <c r="AO19" s="111"/>
      <c r="AP19" s="12"/>
      <c r="AQ19" s="11"/>
      <c r="AR19" s="14"/>
      <c r="AS19" s="17"/>
      <c r="AT19" s="120"/>
      <c r="AU19" s="1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97"/>
      <c r="BH19" s="97"/>
      <c r="CA19" s="84" t="str">
        <f t="shared" si="2"/>
        <v/>
      </c>
      <c r="CG19" s="88" t="str">
        <f t="shared" si="3"/>
        <v/>
      </c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</row>
    <row r="20" spans="1:98" ht="14.45" customHeight="1" x14ac:dyDescent="0.2">
      <c r="A20" s="106" t="s">
        <v>42</v>
      </c>
      <c r="B20" s="124">
        <f t="shared" si="0"/>
        <v>0</v>
      </c>
      <c r="C20" s="125">
        <f>SUM(O20+Q20+S20+U20+W20+Y20+AA20+AC20+AE20+AG20+AI20+AK20+AM20+AO20)</f>
        <v>0</v>
      </c>
      <c r="D20" s="126">
        <f>SUM(P20+R20+T20+V20+X20+Z20+AB20+AD20+AF20+AH20+AJ20+AL20+AN20+AP20)</f>
        <v>0</v>
      </c>
      <c r="E20" s="18"/>
      <c r="F20" s="61"/>
      <c r="G20" s="127"/>
      <c r="H20" s="128"/>
      <c r="I20" s="127"/>
      <c r="J20" s="128"/>
      <c r="K20" s="127"/>
      <c r="L20" s="128"/>
      <c r="M20" s="127"/>
      <c r="N20" s="128"/>
      <c r="O20" s="38"/>
      <c r="P20" s="22"/>
      <c r="Q20" s="38"/>
      <c r="R20" s="22"/>
      <c r="S20" s="38"/>
      <c r="T20" s="22"/>
      <c r="U20" s="38"/>
      <c r="V20" s="22"/>
      <c r="W20" s="38"/>
      <c r="X20" s="22"/>
      <c r="Y20" s="38"/>
      <c r="Z20" s="22"/>
      <c r="AA20" s="38"/>
      <c r="AB20" s="22"/>
      <c r="AC20" s="38"/>
      <c r="AD20" s="22"/>
      <c r="AE20" s="38"/>
      <c r="AF20" s="22"/>
      <c r="AG20" s="38"/>
      <c r="AH20" s="22"/>
      <c r="AI20" s="38"/>
      <c r="AJ20" s="22"/>
      <c r="AK20" s="38"/>
      <c r="AL20" s="22"/>
      <c r="AM20" s="38"/>
      <c r="AN20" s="22"/>
      <c r="AO20" s="129"/>
      <c r="AP20" s="22"/>
      <c r="AQ20" s="38"/>
      <c r="AR20" s="54"/>
      <c r="AS20" s="23"/>
      <c r="AT20" s="130"/>
      <c r="AU20" s="1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97"/>
      <c r="BH20" s="97"/>
      <c r="CA20" s="84" t="str">
        <f t="shared" si="2"/>
        <v/>
      </c>
      <c r="CG20" s="88" t="str">
        <f t="shared" si="3"/>
        <v/>
      </c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</row>
    <row r="21" spans="1:98" ht="14.45" customHeight="1" x14ac:dyDescent="0.2">
      <c r="A21" s="62" t="s">
        <v>43</v>
      </c>
      <c r="B21" s="124">
        <f t="shared" si="0"/>
        <v>0</v>
      </c>
      <c r="C21" s="131">
        <f>SUM(C22+C23+C24+C25)</f>
        <v>0</v>
      </c>
      <c r="D21" s="65">
        <f>SUM(D22+D23+D24+D25)</f>
        <v>0</v>
      </c>
      <c r="E21" s="63">
        <f>SUM(E22:E25)</f>
        <v>0</v>
      </c>
      <c r="F21" s="65">
        <f t="shared" ref="F21:AT21" si="4">SUM(F22:F25)</f>
        <v>0</v>
      </c>
      <c r="G21" s="63">
        <f t="shared" si="4"/>
        <v>0</v>
      </c>
      <c r="H21" s="69">
        <f t="shared" si="4"/>
        <v>0</v>
      </c>
      <c r="I21" s="63">
        <f t="shared" si="4"/>
        <v>0</v>
      </c>
      <c r="J21" s="69">
        <f t="shared" si="4"/>
        <v>0</v>
      </c>
      <c r="K21" s="63">
        <f t="shared" si="4"/>
        <v>0</v>
      </c>
      <c r="L21" s="69">
        <f t="shared" si="4"/>
        <v>0</v>
      </c>
      <c r="M21" s="63">
        <f t="shared" si="4"/>
        <v>0</v>
      </c>
      <c r="N21" s="69">
        <f t="shared" si="4"/>
        <v>0</v>
      </c>
      <c r="O21" s="63">
        <f t="shared" si="4"/>
        <v>0</v>
      </c>
      <c r="P21" s="69">
        <f t="shared" si="4"/>
        <v>0</v>
      </c>
      <c r="Q21" s="63">
        <f t="shared" si="4"/>
        <v>0</v>
      </c>
      <c r="R21" s="69">
        <f t="shared" si="4"/>
        <v>0</v>
      </c>
      <c r="S21" s="63">
        <f t="shared" si="4"/>
        <v>0</v>
      </c>
      <c r="T21" s="69">
        <f t="shared" si="4"/>
        <v>0</v>
      </c>
      <c r="U21" s="63">
        <f t="shared" si="4"/>
        <v>0</v>
      </c>
      <c r="V21" s="69">
        <f t="shared" si="4"/>
        <v>0</v>
      </c>
      <c r="W21" s="63">
        <f t="shared" si="4"/>
        <v>0</v>
      </c>
      <c r="X21" s="69">
        <f t="shared" si="4"/>
        <v>0</v>
      </c>
      <c r="Y21" s="63">
        <f t="shared" si="4"/>
        <v>0</v>
      </c>
      <c r="Z21" s="69">
        <f t="shared" si="4"/>
        <v>0</v>
      </c>
      <c r="AA21" s="63">
        <f>SUM(AA22:AA25)</f>
        <v>0</v>
      </c>
      <c r="AB21" s="69">
        <f t="shared" si="4"/>
        <v>0</v>
      </c>
      <c r="AC21" s="63">
        <f t="shared" si="4"/>
        <v>0</v>
      </c>
      <c r="AD21" s="69">
        <f t="shared" si="4"/>
        <v>0</v>
      </c>
      <c r="AE21" s="63">
        <f t="shared" si="4"/>
        <v>0</v>
      </c>
      <c r="AF21" s="69">
        <f t="shared" si="4"/>
        <v>0</v>
      </c>
      <c r="AG21" s="63">
        <f t="shared" si="4"/>
        <v>0</v>
      </c>
      <c r="AH21" s="69">
        <f t="shared" si="4"/>
        <v>0</v>
      </c>
      <c r="AI21" s="63">
        <f t="shared" si="4"/>
        <v>0</v>
      </c>
      <c r="AJ21" s="69">
        <f t="shared" si="4"/>
        <v>0</v>
      </c>
      <c r="AK21" s="63">
        <f t="shared" si="4"/>
        <v>0</v>
      </c>
      <c r="AL21" s="69">
        <f t="shared" si="4"/>
        <v>0</v>
      </c>
      <c r="AM21" s="63">
        <f t="shared" si="4"/>
        <v>0</v>
      </c>
      <c r="AN21" s="69">
        <f t="shared" si="4"/>
        <v>0</v>
      </c>
      <c r="AO21" s="68">
        <f t="shared" si="4"/>
        <v>0</v>
      </c>
      <c r="AP21" s="69">
        <f t="shared" si="4"/>
        <v>0</v>
      </c>
      <c r="AQ21" s="63">
        <f t="shared" si="4"/>
        <v>0</v>
      </c>
      <c r="AR21" s="64">
        <f t="shared" si="4"/>
        <v>0</v>
      </c>
      <c r="AS21" s="65">
        <f t="shared" si="4"/>
        <v>0</v>
      </c>
      <c r="AT21" s="69">
        <f t="shared" si="4"/>
        <v>0</v>
      </c>
      <c r="AU21" s="96"/>
      <c r="AV21" s="96"/>
      <c r="AW21" s="96"/>
      <c r="AX21" s="96"/>
      <c r="AY21" s="96"/>
      <c r="AZ21" s="96"/>
      <c r="BA21" s="97"/>
      <c r="BB21" s="97"/>
      <c r="BC21" s="97"/>
      <c r="BD21" s="97"/>
      <c r="BE21" s="97"/>
      <c r="BF21" s="97"/>
      <c r="BG21" s="97"/>
      <c r="BH21" s="97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</row>
    <row r="22" spans="1:98" ht="14.45" customHeight="1" x14ac:dyDescent="0.2">
      <c r="A22" s="132" t="s">
        <v>44</v>
      </c>
      <c r="B22" s="118">
        <f t="shared" si="0"/>
        <v>0</v>
      </c>
      <c r="C22" s="114">
        <f t="shared" ref="C22:D27" si="5">SUM(E22+G22+I22+K22+M22+O22+Q22+S22+U22+W22+Y22+AA22+AC22+AE22+AG22+AI22+AK22+AM22+AO22)</f>
        <v>0</v>
      </c>
      <c r="D22" s="133">
        <f t="shared" si="5"/>
        <v>0</v>
      </c>
      <c r="E22" s="34"/>
      <c r="F22" s="58"/>
      <c r="G22" s="34"/>
      <c r="H22" s="35"/>
      <c r="I22" s="34"/>
      <c r="J22" s="35"/>
      <c r="K22" s="34"/>
      <c r="L22" s="35"/>
      <c r="M22" s="34"/>
      <c r="N22" s="35"/>
      <c r="O22" s="34"/>
      <c r="P22" s="35"/>
      <c r="Q22" s="34"/>
      <c r="R22" s="35"/>
      <c r="S22" s="34"/>
      <c r="T22" s="35"/>
      <c r="U22" s="34"/>
      <c r="V22" s="35"/>
      <c r="W22" s="34"/>
      <c r="X22" s="35"/>
      <c r="Y22" s="34"/>
      <c r="Z22" s="35"/>
      <c r="AA22" s="34"/>
      <c r="AB22" s="35"/>
      <c r="AC22" s="34"/>
      <c r="AD22" s="35"/>
      <c r="AE22" s="34"/>
      <c r="AF22" s="35"/>
      <c r="AG22" s="34"/>
      <c r="AH22" s="35"/>
      <c r="AI22" s="34"/>
      <c r="AJ22" s="35"/>
      <c r="AK22" s="34"/>
      <c r="AL22" s="35"/>
      <c r="AM22" s="34"/>
      <c r="AN22" s="35"/>
      <c r="AO22" s="117"/>
      <c r="AP22" s="35"/>
      <c r="AQ22" s="34"/>
      <c r="AR22" s="41"/>
      <c r="AS22" s="58"/>
      <c r="AT22" s="134"/>
      <c r="AU22" s="1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97"/>
      <c r="BH22" s="97"/>
      <c r="CA22" s="84" t="str">
        <f t="shared" ref="CA22:CA27" si="6">IF(B22&lt;&gt;(AQ22+ AR22 + AS22 + AT22),"* Total Egresos debe ser igual que Tipo de Estrategia más Otros. ","")</f>
        <v/>
      </c>
      <c r="CG22" s="88" t="str">
        <f t="shared" ref="CG22:CG27" si="7">IF(B22&lt;&gt;(AQ22+ AR22 + AS22 + AT22),1,"")</f>
        <v/>
      </c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</row>
    <row r="23" spans="1:98" ht="14.45" customHeight="1" x14ac:dyDescent="0.2">
      <c r="A23" s="106" t="s">
        <v>45</v>
      </c>
      <c r="B23" s="113">
        <f t="shared" si="0"/>
        <v>0</v>
      </c>
      <c r="C23" s="121">
        <f t="shared" si="5"/>
        <v>0</v>
      </c>
      <c r="D23" s="109">
        <f t="shared" si="5"/>
        <v>0</v>
      </c>
      <c r="E23" s="11"/>
      <c r="F23" s="17"/>
      <c r="G23" s="11"/>
      <c r="H23" s="12"/>
      <c r="I23" s="11"/>
      <c r="J23" s="12"/>
      <c r="K23" s="11"/>
      <c r="L23" s="12"/>
      <c r="M23" s="11"/>
      <c r="N23" s="12"/>
      <c r="O23" s="11"/>
      <c r="P23" s="12"/>
      <c r="Q23" s="11"/>
      <c r="R23" s="12"/>
      <c r="S23" s="11"/>
      <c r="T23" s="12"/>
      <c r="U23" s="11"/>
      <c r="V23" s="12"/>
      <c r="W23" s="11"/>
      <c r="X23" s="12"/>
      <c r="Y23" s="11"/>
      <c r="Z23" s="12"/>
      <c r="AA23" s="11"/>
      <c r="AB23" s="12"/>
      <c r="AC23" s="11"/>
      <c r="AD23" s="12"/>
      <c r="AE23" s="11"/>
      <c r="AF23" s="12"/>
      <c r="AG23" s="11"/>
      <c r="AH23" s="12"/>
      <c r="AI23" s="11"/>
      <c r="AJ23" s="12"/>
      <c r="AK23" s="11"/>
      <c r="AL23" s="12"/>
      <c r="AM23" s="11"/>
      <c r="AN23" s="12"/>
      <c r="AO23" s="111"/>
      <c r="AP23" s="12"/>
      <c r="AQ23" s="11"/>
      <c r="AR23" s="14"/>
      <c r="AS23" s="17"/>
      <c r="AT23" s="135"/>
      <c r="AU23" s="1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97"/>
      <c r="BH23" s="97"/>
      <c r="CA23" s="84" t="str">
        <f t="shared" si="6"/>
        <v/>
      </c>
      <c r="CG23" s="88" t="str">
        <f t="shared" si="7"/>
        <v/>
      </c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</row>
    <row r="24" spans="1:98" ht="14.45" customHeight="1" x14ac:dyDescent="0.2">
      <c r="A24" s="136" t="s">
        <v>46</v>
      </c>
      <c r="B24" s="116">
        <f t="shared" si="0"/>
        <v>0</v>
      </c>
      <c r="C24" s="137">
        <f t="shared" si="5"/>
        <v>0</v>
      </c>
      <c r="D24" s="122">
        <f t="shared" si="5"/>
        <v>0</v>
      </c>
      <c r="E24" s="123"/>
      <c r="F24" s="119"/>
      <c r="G24" s="123"/>
      <c r="H24" s="138"/>
      <c r="I24" s="123"/>
      <c r="J24" s="138"/>
      <c r="K24" s="123"/>
      <c r="L24" s="138"/>
      <c r="M24" s="123"/>
      <c r="N24" s="138"/>
      <c r="O24" s="123"/>
      <c r="P24" s="138"/>
      <c r="Q24" s="123"/>
      <c r="R24" s="138"/>
      <c r="S24" s="123"/>
      <c r="T24" s="138"/>
      <c r="U24" s="123"/>
      <c r="V24" s="138"/>
      <c r="W24" s="123"/>
      <c r="X24" s="138"/>
      <c r="Y24" s="123"/>
      <c r="Z24" s="138"/>
      <c r="AA24" s="123"/>
      <c r="AB24" s="138"/>
      <c r="AC24" s="123"/>
      <c r="AD24" s="138"/>
      <c r="AE24" s="123"/>
      <c r="AF24" s="138"/>
      <c r="AG24" s="123"/>
      <c r="AH24" s="138"/>
      <c r="AI24" s="123"/>
      <c r="AJ24" s="138"/>
      <c r="AK24" s="123"/>
      <c r="AL24" s="138"/>
      <c r="AM24" s="123"/>
      <c r="AN24" s="138"/>
      <c r="AO24" s="139"/>
      <c r="AP24" s="138"/>
      <c r="AQ24" s="123"/>
      <c r="AR24" s="140"/>
      <c r="AS24" s="119"/>
      <c r="AT24" s="141"/>
      <c r="AU24" s="1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97"/>
      <c r="BH24" s="97"/>
      <c r="CA24" s="84" t="str">
        <f t="shared" si="6"/>
        <v/>
      </c>
      <c r="CG24" s="88" t="str">
        <f t="shared" si="7"/>
        <v/>
      </c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</row>
    <row r="25" spans="1:98" ht="14.45" customHeight="1" x14ac:dyDescent="0.2">
      <c r="A25" s="142" t="s">
        <v>47</v>
      </c>
      <c r="B25" s="113">
        <f t="shared" si="0"/>
        <v>0</v>
      </c>
      <c r="C25" s="121">
        <f t="shared" si="5"/>
        <v>0</v>
      </c>
      <c r="D25" s="109">
        <f t="shared" si="5"/>
        <v>0</v>
      </c>
      <c r="E25" s="11"/>
      <c r="F25" s="17"/>
      <c r="G25" s="11"/>
      <c r="H25" s="12"/>
      <c r="I25" s="11"/>
      <c r="J25" s="12"/>
      <c r="K25" s="11"/>
      <c r="L25" s="12"/>
      <c r="M25" s="11"/>
      <c r="N25" s="12"/>
      <c r="O25" s="11"/>
      <c r="P25" s="12"/>
      <c r="Q25" s="11"/>
      <c r="R25" s="12"/>
      <c r="S25" s="11"/>
      <c r="T25" s="12"/>
      <c r="U25" s="11"/>
      <c r="V25" s="12"/>
      <c r="W25" s="11"/>
      <c r="X25" s="12"/>
      <c r="Y25" s="11"/>
      <c r="Z25" s="12"/>
      <c r="AA25" s="11"/>
      <c r="AB25" s="12"/>
      <c r="AC25" s="11"/>
      <c r="AD25" s="12"/>
      <c r="AE25" s="11"/>
      <c r="AF25" s="12"/>
      <c r="AG25" s="11"/>
      <c r="AH25" s="12"/>
      <c r="AI25" s="11"/>
      <c r="AJ25" s="12"/>
      <c r="AK25" s="11"/>
      <c r="AL25" s="12"/>
      <c r="AM25" s="11"/>
      <c r="AN25" s="12"/>
      <c r="AO25" s="111"/>
      <c r="AP25" s="12"/>
      <c r="AQ25" s="11"/>
      <c r="AR25" s="14"/>
      <c r="AS25" s="17"/>
      <c r="AT25" s="135"/>
      <c r="AU25" s="1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97"/>
      <c r="BH25" s="97"/>
      <c r="CA25" s="84" t="str">
        <f t="shared" si="6"/>
        <v/>
      </c>
      <c r="CG25" s="88" t="str">
        <f t="shared" si="7"/>
        <v/>
      </c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</row>
    <row r="26" spans="1:98" ht="14.45" customHeight="1" x14ac:dyDescent="0.2">
      <c r="A26" s="143" t="s">
        <v>48</v>
      </c>
      <c r="B26" s="113">
        <f t="shared" si="0"/>
        <v>0</v>
      </c>
      <c r="C26" s="121">
        <f t="shared" si="5"/>
        <v>0</v>
      </c>
      <c r="D26" s="109">
        <f t="shared" si="5"/>
        <v>0</v>
      </c>
      <c r="E26" s="11"/>
      <c r="F26" s="17"/>
      <c r="G26" s="11"/>
      <c r="H26" s="12"/>
      <c r="I26" s="11"/>
      <c r="J26" s="12"/>
      <c r="K26" s="11"/>
      <c r="L26" s="12"/>
      <c r="M26" s="11"/>
      <c r="N26" s="12"/>
      <c r="O26" s="11"/>
      <c r="P26" s="12"/>
      <c r="Q26" s="11"/>
      <c r="R26" s="12"/>
      <c r="S26" s="11"/>
      <c r="T26" s="12"/>
      <c r="U26" s="11"/>
      <c r="V26" s="12"/>
      <c r="W26" s="11"/>
      <c r="X26" s="12"/>
      <c r="Y26" s="11"/>
      <c r="Z26" s="12"/>
      <c r="AA26" s="11"/>
      <c r="AB26" s="12"/>
      <c r="AC26" s="11"/>
      <c r="AD26" s="12"/>
      <c r="AE26" s="11"/>
      <c r="AF26" s="12"/>
      <c r="AG26" s="11"/>
      <c r="AH26" s="12"/>
      <c r="AI26" s="11"/>
      <c r="AJ26" s="12"/>
      <c r="AK26" s="11"/>
      <c r="AL26" s="12"/>
      <c r="AM26" s="11"/>
      <c r="AN26" s="12"/>
      <c r="AO26" s="111"/>
      <c r="AP26" s="12"/>
      <c r="AQ26" s="11"/>
      <c r="AR26" s="14"/>
      <c r="AS26" s="17"/>
      <c r="AT26" s="135"/>
      <c r="AU26" s="1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97"/>
      <c r="BH26" s="97"/>
      <c r="CA26" s="84" t="str">
        <f t="shared" si="6"/>
        <v/>
      </c>
      <c r="CG26" s="88" t="str">
        <f t="shared" si="7"/>
        <v/>
      </c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</row>
    <row r="27" spans="1:98" ht="14.45" customHeight="1" x14ac:dyDescent="0.2">
      <c r="A27" s="144" t="s">
        <v>49</v>
      </c>
      <c r="B27" s="124">
        <f t="shared" si="0"/>
        <v>0</v>
      </c>
      <c r="C27" s="131">
        <f t="shared" si="5"/>
        <v>0</v>
      </c>
      <c r="D27" s="145">
        <f t="shared" si="5"/>
        <v>0</v>
      </c>
      <c r="E27" s="38"/>
      <c r="F27" s="39"/>
      <c r="G27" s="38"/>
      <c r="H27" s="22"/>
      <c r="I27" s="38"/>
      <c r="J27" s="22"/>
      <c r="K27" s="38"/>
      <c r="L27" s="22"/>
      <c r="M27" s="38"/>
      <c r="N27" s="22"/>
      <c r="O27" s="38"/>
      <c r="P27" s="22"/>
      <c r="Q27" s="38"/>
      <c r="R27" s="22"/>
      <c r="S27" s="38"/>
      <c r="T27" s="22"/>
      <c r="U27" s="38"/>
      <c r="V27" s="22"/>
      <c r="W27" s="38"/>
      <c r="X27" s="22"/>
      <c r="Y27" s="38"/>
      <c r="Z27" s="22"/>
      <c r="AA27" s="38"/>
      <c r="AB27" s="22"/>
      <c r="AC27" s="38"/>
      <c r="AD27" s="22"/>
      <c r="AE27" s="38"/>
      <c r="AF27" s="22"/>
      <c r="AG27" s="38"/>
      <c r="AH27" s="22"/>
      <c r="AI27" s="38"/>
      <c r="AJ27" s="22"/>
      <c r="AK27" s="38"/>
      <c r="AL27" s="22"/>
      <c r="AM27" s="38"/>
      <c r="AN27" s="22"/>
      <c r="AO27" s="129"/>
      <c r="AP27" s="22"/>
      <c r="AQ27" s="38"/>
      <c r="AR27" s="54"/>
      <c r="AS27" s="39"/>
      <c r="AT27" s="22"/>
      <c r="AU27" s="1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97"/>
      <c r="BH27" s="97"/>
      <c r="CA27" s="84" t="str">
        <f t="shared" si="6"/>
        <v/>
      </c>
      <c r="CG27" s="88" t="str">
        <f t="shared" si="7"/>
        <v/>
      </c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</row>
    <row r="28" spans="1:98" ht="31.9" customHeight="1" x14ac:dyDescent="0.2">
      <c r="A28" s="146" t="s">
        <v>50</v>
      </c>
      <c r="B28" s="147"/>
      <c r="C28" s="148"/>
      <c r="D28" s="147"/>
      <c r="E28" s="147"/>
      <c r="F28" s="148"/>
      <c r="G28" s="148"/>
      <c r="H28" s="148"/>
      <c r="I28" s="148"/>
      <c r="J28" s="96"/>
      <c r="K28" s="96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</row>
    <row r="29" spans="1:98" ht="28.9" customHeight="1" x14ac:dyDescent="0.2">
      <c r="A29" s="467" t="s">
        <v>51</v>
      </c>
      <c r="B29" s="483" t="s">
        <v>52</v>
      </c>
      <c r="C29" s="484"/>
      <c r="D29" s="465" t="s">
        <v>1</v>
      </c>
      <c r="E29" s="151" t="s">
        <v>31</v>
      </c>
      <c r="F29" s="152" t="s">
        <v>53</v>
      </c>
      <c r="G29" s="152" t="s">
        <v>33</v>
      </c>
      <c r="H29" s="48" t="s">
        <v>20</v>
      </c>
      <c r="I29" s="463" t="s">
        <v>54</v>
      </c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</row>
    <row r="30" spans="1:98" ht="15.6" customHeight="1" x14ac:dyDescent="0.2">
      <c r="A30" s="505" t="s">
        <v>55</v>
      </c>
      <c r="B30" s="506"/>
      <c r="C30" s="507"/>
      <c r="D30" s="153">
        <f t="shared" ref="D30:D50" si="8">SUM(E30:H30)</f>
        <v>0</v>
      </c>
      <c r="E30" s="154"/>
      <c r="F30" s="155"/>
      <c r="G30" s="155"/>
      <c r="H30" s="156"/>
      <c r="I30" s="157"/>
      <c r="J30" s="1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</row>
    <row r="31" spans="1:98" ht="15.6" customHeight="1" x14ac:dyDescent="0.2">
      <c r="A31" s="487" t="s">
        <v>56</v>
      </c>
      <c r="B31" s="485" t="s">
        <v>57</v>
      </c>
      <c r="C31" s="486"/>
      <c r="D31" s="158">
        <f t="shared" si="8"/>
        <v>0</v>
      </c>
      <c r="E31" s="159"/>
      <c r="F31" s="160"/>
      <c r="G31" s="160"/>
      <c r="H31" s="161"/>
      <c r="I31" s="162"/>
      <c r="J31" s="24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CA31" s="84" t="str">
        <f>IF(D30&lt;&gt;B13,"* EL NÚMERO DE INGRESOS NO DEBE SER DISTINTO AL TOTAL DE INGRESOS DE LA SECCION A.1. ","")</f>
        <v/>
      </c>
      <c r="CG31" s="88" t="str">
        <f>IF(D30&lt;&gt;B13,1,"")</f>
        <v/>
      </c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</row>
    <row r="32" spans="1:98" ht="15.6" customHeight="1" x14ac:dyDescent="0.2">
      <c r="A32" s="488"/>
      <c r="B32" s="489" t="s">
        <v>58</v>
      </c>
      <c r="C32" s="490"/>
      <c r="D32" s="163">
        <f t="shared" si="8"/>
        <v>0</v>
      </c>
      <c r="E32" s="159"/>
      <c r="F32" s="160"/>
      <c r="G32" s="160"/>
      <c r="H32" s="161"/>
      <c r="I32" s="162"/>
      <c r="J32" s="24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</row>
    <row r="33" spans="1:98" ht="15.6" customHeight="1" x14ac:dyDescent="0.2">
      <c r="A33" s="488"/>
      <c r="B33" s="499" t="s">
        <v>59</v>
      </c>
      <c r="C33" s="500"/>
      <c r="D33" s="163">
        <f t="shared" si="8"/>
        <v>0</v>
      </c>
      <c r="E33" s="159"/>
      <c r="F33" s="160"/>
      <c r="G33" s="160"/>
      <c r="H33" s="161"/>
      <c r="I33" s="162"/>
      <c r="J33" s="24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</row>
    <row r="34" spans="1:98" ht="15.6" customHeight="1" x14ac:dyDescent="0.2">
      <c r="A34" s="488"/>
      <c r="B34" s="489" t="s">
        <v>60</v>
      </c>
      <c r="C34" s="490"/>
      <c r="D34" s="163">
        <f t="shared" si="8"/>
        <v>0</v>
      </c>
      <c r="E34" s="159"/>
      <c r="F34" s="160"/>
      <c r="G34" s="160"/>
      <c r="H34" s="161"/>
      <c r="I34" s="162"/>
      <c r="J34" s="24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</row>
    <row r="35" spans="1:98" ht="15.6" customHeight="1" x14ac:dyDescent="0.2">
      <c r="A35" s="488"/>
      <c r="B35" s="489" t="s">
        <v>61</v>
      </c>
      <c r="C35" s="490"/>
      <c r="D35" s="163">
        <f t="shared" si="8"/>
        <v>0</v>
      </c>
      <c r="E35" s="159"/>
      <c r="F35" s="160"/>
      <c r="G35" s="160"/>
      <c r="H35" s="161"/>
      <c r="I35" s="162"/>
      <c r="J35" s="24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</row>
    <row r="36" spans="1:98" ht="15.6" customHeight="1" x14ac:dyDescent="0.2">
      <c r="A36" s="488"/>
      <c r="B36" s="489" t="s">
        <v>62</v>
      </c>
      <c r="C36" s="490"/>
      <c r="D36" s="163">
        <f t="shared" si="8"/>
        <v>0</v>
      </c>
      <c r="E36" s="159"/>
      <c r="F36" s="160"/>
      <c r="G36" s="160"/>
      <c r="H36" s="161"/>
      <c r="I36" s="162"/>
      <c r="J36" s="2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</row>
    <row r="37" spans="1:98" ht="15.6" customHeight="1" x14ac:dyDescent="0.2">
      <c r="A37" s="488"/>
      <c r="B37" s="489" t="s">
        <v>63</v>
      </c>
      <c r="C37" s="490"/>
      <c r="D37" s="163">
        <f t="shared" si="8"/>
        <v>0</v>
      </c>
      <c r="E37" s="159"/>
      <c r="F37" s="160"/>
      <c r="G37" s="160"/>
      <c r="H37" s="161"/>
      <c r="I37" s="162"/>
      <c r="J37" s="2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</row>
    <row r="38" spans="1:98" ht="15.6" customHeight="1" x14ac:dyDescent="0.2">
      <c r="A38" s="488"/>
      <c r="B38" s="489" t="s">
        <v>64</v>
      </c>
      <c r="C38" s="490"/>
      <c r="D38" s="163">
        <f t="shared" si="8"/>
        <v>0</v>
      </c>
      <c r="E38" s="159"/>
      <c r="F38" s="160"/>
      <c r="G38" s="160"/>
      <c r="H38" s="161"/>
      <c r="I38" s="162"/>
      <c r="J38" s="2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</row>
    <row r="39" spans="1:98" ht="26.45" customHeight="1" x14ac:dyDescent="0.2">
      <c r="A39" s="488"/>
      <c r="B39" s="489" t="s">
        <v>65</v>
      </c>
      <c r="C39" s="490"/>
      <c r="D39" s="163">
        <f t="shared" si="8"/>
        <v>0</v>
      </c>
      <c r="E39" s="159"/>
      <c r="F39" s="160"/>
      <c r="G39" s="160"/>
      <c r="H39" s="161"/>
      <c r="I39" s="162"/>
      <c r="J39" s="2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</row>
    <row r="40" spans="1:98" ht="26.45" customHeight="1" x14ac:dyDescent="0.2">
      <c r="A40" s="488"/>
      <c r="B40" s="489" t="s">
        <v>66</v>
      </c>
      <c r="C40" s="490"/>
      <c r="D40" s="163">
        <f t="shared" si="8"/>
        <v>0</v>
      </c>
      <c r="E40" s="159"/>
      <c r="F40" s="160"/>
      <c r="G40" s="160"/>
      <c r="H40" s="161"/>
      <c r="I40" s="162"/>
      <c r="J40" s="2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</row>
    <row r="41" spans="1:98" ht="26.45" customHeight="1" x14ac:dyDescent="0.2">
      <c r="A41" s="488"/>
      <c r="B41" s="489" t="s">
        <v>67</v>
      </c>
      <c r="C41" s="490"/>
      <c r="D41" s="163">
        <f t="shared" si="8"/>
        <v>0</v>
      </c>
      <c r="E41" s="159"/>
      <c r="F41" s="160"/>
      <c r="G41" s="160"/>
      <c r="H41" s="161"/>
      <c r="I41" s="162"/>
      <c r="J41" s="2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</row>
    <row r="42" spans="1:98" ht="15.6" customHeight="1" x14ac:dyDescent="0.2">
      <c r="A42" s="488"/>
      <c r="B42" s="489" t="s">
        <v>68</v>
      </c>
      <c r="C42" s="490"/>
      <c r="D42" s="163">
        <f t="shared" si="8"/>
        <v>0</v>
      </c>
      <c r="E42" s="159"/>
      <c r="F42" s="160"/>
      <c r="G42" s="160"/>
      <c r="H42" s="161"/>
      <c r="I42" s="162"/>
      <c r="J42" s="2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</row>
    <row r="43" spans="1:98" ht="15.6" customHeight="1" x14ac:dyDescent="0.2">
      <c r="A43" s="493"/>
      <c r="B43" s="501" t="s">
        <v>4</v>
      </c>
      <c r="C43" s="502"/>
      <c r="D43" s="163">
        <f t="shared" si="8"/>
        <v>0</v>
      </c>
      <c r="E43" s="164"/>
      <c r="F43" s="165"/>
      <c r="G43" s="165"/>
      <c r="H43" s="166"/>
      <c r="I43" s="167"/>
      <c r="J43" s="2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</row>
    <row r="44" spans="1:98" ht="15.6" customHeight="1" x14ac:dyDescent="0.2">
      <c r="A44" s="487" t="s">
        <v>69</v>
      </c>
      <c r="B44" s="485" t="s">
        <v>70</v>
      </c>
      <c r="C44" s="486"/>
      <c r="D44" s="158">
        <f t="shared" si="8"/>
        <v>0</v>
      </c>
      <c r="E44" s="168"/>
      <c r="F44" s="169"/>
      <c r="G44" s="169"/>
      <c r="H44" s="170"/>
      <c r="I44" s="171"/>
      <c r="J44" s="2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</row>
    <row r="45" spans="1:98" ht="15.6" customHeight="1" x14ac:dyDescent="0.2">
      <c r="A45" s="488"/>
      <c r="B45" s="489" t="s">
        <v>71</v>
      </c>
      <c r="C45" s="490"/>
      <c r="D45" s="163">
        <f t="shared" si="8"/>
        <v>0</v>
      </c>
      <c r="E45" s="159"/>
      <c r="F45" s="160"/>
      <c r="G45" s="160"/>
      <c r="H45" s="161"/>
      <c r="I45" s="162"/>
      <c r="J45" s="2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</row>
    <row r="46" spans="1:98" ht="15.6" customHeight="1" x14ac:dyDescent="0.2">
      <c r="A46" s="488"/>
      <c r="B46" s="491" t="s">
        <v>4</v>
      </c>
      <c r="C46" s="492"/>
      <c r="D46" s="172">
        <f t="shared" si="8"/>
        <v>0</v>
      </c>
      <c r="E46" s="159"/>
      <c r="F46" s="160"/>
      <c r="G46" s="160"/>
      <c r="H46" s="161"/>
      <c r="I46" s="162"/>
      <c r="J46" s="2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</row>
    <row r="47" spans="1:98" ht="15.6" customHeight="1" x14ac:dyDescent="0.2">
      <c r="A47" s="487" t="s">
        <v>72</v>
      </c>
      <c r="B47" s="485" t="s">
        <v>70</v>
      </c>
      <c r="C47" s="486"/>
      <c r="D47" s="158">
        <f t="shared" si="8"/>
        <v>0</v>
      </c>
      <c r="E47" s="168"/>
      <c r="F47" s="169"/>
      <c r="G47" s="169"/>
      <c r="H47" s="170"/>
      <c r="I47" s="171"/>
      <c r="J47" s="2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</row>
    <row r="48" spans="1:98" ht="15.6" customHeight="1" x14ac:dyDescent="0.2">
      <c r="A48" s="488"/>
      <c r="B48" s="489" t="s">
        <v>71</v>
      </c>
      <c r="C48" s="490"/>
      <c r="D48" s="163">
        <f t="shared" si="8"/>
        <v>0</v>
      </c>
      <c r="E48" s="159"/>
      <c r="F48" s="160"/>
      <c r="G48" s="160"/>
      <c r="H48" s="161"/>
      <c r="I48" s="162"/>
      <c r="J48" s="2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</row>
    <row r="49" spans="1:98" ht="15.6" customHeight="1" x14ac:dyDescent="0.2">
      <c r="A49" s="493"/>
      <c r="B49" s="501" t="s">
        <v>4</v>
      </c>
      <c r="C49" s="502"/>
      <c r="D49" s="172">
        <f t="shared" si="8"/>
        <v>0</v>
      </c>
      <c r="E49" s="173"/>
      <c r="F49" s="174"/>
      <c r="G49" s="174"/>
      <c r="H49" s="175"/>
      <c r="I49" s="176"/>
      <c r="J49" s="2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</row>
    <row r="50" spans="1:98" ht="15.6" customHeight="1" x14ac:dyDescent="0.2">
      <c r="A50" s="468" t="s">
        <v>73</v>
      </c>
      <c r="B50" s="503" t="s">
        <v>74</v>
      </c>
      <c r="C50" s="504"/>
      <c r="D50" s="177">
        <f t="shared" si="8"/>
        <v>0</v>
      </c>
      <c r="E50" s="178"/>
      <c r="F50" s="179"/>
      <c r="G50" s="179"/>
      <c r="H50" s="180"/>
      <c r="I50" s="181"/>
      <c r="J50" s="2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</row>
    <row r="51" spans="1:98" ht="31.9" customHeight="1" x14ac:dyDescent="0.2">
      <c r="A51" s="182" t="s">
        <v>75</v>
      </c>
      <c r="B51" s="183"/>
      <c r="C51" s="183"/>
      <c r="D51" s="183"/>
      <c r="E51" s="183"/>
      <c r="F51" s="183"/>
      <c r="G51" s="183"/>
      <c r="H51" s="184"/>
      <c r="I51" s="184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</row>
    <row r="52" spans="1:98" x14ac:dyDescent="0.2">
      <c r="A52" s="487" t="s">
        <v>76</v>
      </c>
      <c r="B52" s="495" t="s">
        <v>77</v>
      </c>
      <c r="C52" s="496"/>
      <c r="D52" s="496"/>
      <c r="E52" s="514" t="s">
        <v>78</v>
      </c>
      <c r="F52" s="515"/>
      <c r="G52" s="515"/>
      <c r="H52" s="515"/>
      <c r="I52" s="515"/>
      <c r="J52" s="515"/>
      <c r="K52" s="515"/>
      <c r="L52" s="515"/>
      <c r="M52" s="515"/>
      <c r="N52" s="515"/>
      <c r="O52" s="515"/>
      <c r="P52" s="515"/>
      <c r="Q52" s="515"/>
      <c r="R52" s="515"/>
      <c r="S52" s="515"/>
      <c r="T52" s="515"/>
      <c r="U52" s="515"/>
      <c r="V52" s="515"/>
      <c r="W52" s="515"/>
      <c r="X52" s="515"/>
      <c r="Y52" s="515"/>
      <c r="Z52" s="515"/>
      <c r="AA52" s="515"/>
      <c r="AB52" s="515"/>
      <c r="AC52" s="515"/>
      <c r="AD52" s="515"/>
      <c r="AE52" s="515"/>
      <c r="AF52" s="515"/>
      <c r="AG52" s="515"/>
      <c r="AH52" s="515"/>
      <c r="AI52" s="515"/>
      <c r="AJ52" s="515"/>
      <c r="AK52" s="515"/>
      <c r="AL52" s="515"/>
      <c r="AM52" s="515"/>
      <c r="AN52" s="515"/>
      <c r="AO52" s="515"/>
      <c r="AP52" s="516"/>
      <c r="AQ52" s="471" t="s">
        <v>79</v>
      </c>
      <c r="AR52" s="480" t="s">
        <v>19</v>
      </c>
      <c r="AS52" s="481"/>
      <c r="AT52" s="482"/>
      <c r="AU52" s="476" t="s">
        <v>20</v>
      </c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7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</row>
    <row r="53" spans="1:98" x14ac:dyDescent="0.2">
      <c r="A53" s="488"/>
      <c r="B53" s="497"/>
      <c r="C53" s="498"/>
      <c r="D53" s="498"/>
      <c r="E53" s="483" t="s">
        <v>21</v>
      </c>
      <c r="F53" s="484"/>
      <c r="G53" s="483" t="s">
        <v>22</v>
      </c>
      <c r="H53" s="484"/>
      <c r="I53" s="483" t="s">
        <v>23</v>
      </c>
      <c r="J53" s="484"/>
      <c r="K53" s="483" t="s">
        <v>24</v>
      </c>
      <c r="L53" s="484"/>
      <c r="M53" s="483" t="s">
        <v>25</v>
      </c>
      <c r="N53" s="484"/>
      <c r="O53" s="483" t="s">
        <v>26</v>
      </c>
      <c r="P53" s="484"/>
      <c r="Q53" s="483" t="s">
        <v>27</v>
      </c>
      <c r="R53" s="484"/>
      <c r="S53" s="483" t="s">
        <v>28</v>
      </c>
      <c r="T53" s="484"/>
      <c r="U53" s="483" t="s">
        <v>29</v>
      </c>
      <c r="V53" s="484"/>
      <c r="W53" s="483" t="s">
        <v>5</v>
      </c>
      <c r="X53" s="484"/>
      <c r="Y53" s="483" t="s">
        <v>6</v>
      </c>
      <c r="Z53" s="484"/>
      <c r="AA53" s="483" t="s">
        <v>30</v>
      </c>
      <c r="AB53" s="518"/>
      <c r="AC53" s="483" t="s">
        <v>7</v>
      </c>
      <c r="AD53" s="484"/>
      <c r="AE53" s="483" t="s">
        <v>8</v>
      </c>
      <c r="AF53" s="484"/>
      <c r="AG53" s="483" t="s">
        <v>9</v>
      </c>
      <c r="AH53" s="484"/>
      <c r="AI53" s="483" t="s">
        <v>10</v>
      </c>
      <c r="AJ53" s="484"/>
      <c r="AK53" s="483" t="s">
        <v>11</v>
      </c>
      <c r="AL53" s="484"/>
      <c r="AM53" s="483" t="s">
        <v>12</v>
      </c>
      <c r="AN53" s="484"/>
      <c r="AO53" s="481" t="s">
        <v>13</v>
      </c>
      <c r="AP53" s="482"/>
      <c r="AQ53" s="472"/>
      <c r="AR53" s="508" t="s">
        <v>31</v>
      </c>
      <c r="AS53" s="510" t="s">
        <v>32</v>
      </c>
      <c r="AT53" s="519" t="s">
        <v>33</v>
      </c>
      <c r="AU53" s="479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7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</row>
    <row r="54" spans="1:98" ht="29.25" customHeight="1" x14ac:dyDescent="0.2">
      <c r="A54" s="494"/>
      <c r="B54" s="185" t="s">
        <v>34</v>
      </c>
      <c r="C54" s="186" t="s">
        <v>2</v>
      </c>
      <c r="D54" s="187" t="s">
        <v>3</v>
      </c>
      <c r="E54" s="460" t="s">
        <v>2</v>
      </c>
      <c r="F54" s="40" t="s">
        <v>3</v>
      </c>
      <c r="G54" s="460" t="s">
        <v>2</v>
      </c>
      <c r="H54" s="40" t="s">
        <v>3</v>
      </c>
      <c r="I54" s="460" t="s">
        <v>2</v>
      </c>
      <c r="J54" s="40" t="s">
        <v>3</v>
      </c>
      <c r="K54" s="460" t="s">
        <v>2</v>
      </c>
      <c r="L54" s="40" t="s">
        <v>3</v>
      </c>
      <c r="M54" s="70" t="s">
        <v>2</v>
      </c>
      <c r="N54" s="461" t="s">
        <v>3</v>
      </c>
      <c r="O54" s="460" t="s">
        <v>2</v>
      </c>
      <c r="P54" s="40" t="s">
        <v>3</v>
      </c>
      <c r="Q54" s="70" t="s">
        <v>2</v>
      </c>
      <c r="R54" s="461" t="s">
        <v>3</v>
      </c>
      <c r="S54" s="70" t="s">
        <v>2</v>
      </c>
      <c r="T54" s="461" t="s">
        <v>3</v>
      </c>
      <c r="U54" s="460" t="s">
        <v>2</v>
      </c>
      <c r="V54" s="461" t="s">
        <v>3</v>
      </c>
      <c r="W54" s="460" t="s">
        <v>2</v>
      </c>
      <c r="X54" s="40" t="s">
        <v>3</v>
      </c>
      <c r="Y54" s="70" t="s">
        <v>2</v>
      </c>
      <c r="Z54" s="461" t="s">
        <v>3</v>
      </c>
      <c r="AA54" s="460" t="s">
        <v>2</v>
      </c>
      <c r="AB54" s="72" t="s">
        <v>3</v>
      </c>
      <c r="AC54" s="460" t="s">
        <v>2</v>
      </c>
      <c r="AD54" s="40" t="s">
        <v>3</v>
      </c>
      <c r="AE54" s="460" t="s">
        <v>2</v>
      </c>
      <c r="AF54" s="40" t="s">
        <v>3</v>
      </c>
      <c r="AG54" s="460" t="s">
        <v>2</v>
      </c>
      <c r="AH54" s="40" t="s">
        <v>3</v>
      </c>
      <c r="AI54" s="70" t="s">
        <v>2</v>
      </c>
      <c r="AJ54" s="461" t="s">
        <v>3</v>
      </c>
      <c r="AK54" s="460" t="s">
        <v>2</v>
      </c>
      <c r="AL54" s="40" t="s">
        <v>3</v>
      </c>
      <c r="AM54" s="70" t="s">
        <v>2</v>
      </c>
      <c r="AN54" s="461" t="s">
        <v>3</v>
      </c>
      <c r="AO54" s="46" t="s">
        <v>2</v>
      </c>
      <c r="AP54" s="461" t="s">
        <v>3</v>
      </c>
      <c r="AQ54" s="473"/>
      <c r="AR54" s="509"/>
      <c r="AS54" s="511"/>
      <c r="AT54" s="520"/>
      <c r="AU54" s="517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7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</row>
    <row r="55" spans="1:98" ht="15" customHeight="1" x14ac:dyDescent="0.2">
      <c r="A55" s="143" t="s">
        <v>80</v>
      </c>
      <c r="B55" s="188">
        <f>SUM(C55+D55)</f>
        <v>0</v>
      </c>
      <c r="C55" s="189">
        <f t="shared" ref="C55:D59" si="9">SUM(E55+G55+I55+K55+M55+O55+Q55+S55+U55+W55+Y55+AA55+AC55+AE55+AG55+AI55+AK55+AM55+AO55)</f>
        <v>0</v>
      </c>
      <c r="D55" s="190">
        <f t="shared" si="9"/>
        <v>0</v>
      </c>
      <c r="E55" s="6"/>
      <c r="F55" s="10"/>
      <c r="G55" s="6"/>
      <c r="H55" s="8"/>
      <c r="I55" s="6"/>
      <c r="J55" s="8"/>
      <c r="K55" s="6"/>
      <c r="L55" s="8"/>
      <c r="M55" s="6"/>
      <c r="N55" s="8"/>
      <c r="O55" s="6"/>
      <c r="P55" s="8"/>
      <c r="Q55" s="6"/>
      <c r="R55" s="8"/>
      <c r="S55" s="6"/>
      <c r="T55" s="8"/>
      <c r="U55" s="6"/>
      <c r="V55" s="8"/>
      <c r="W55" s="6"/>
      <c r="X55" s="8"/>
      <c r="Y55" s="105"/>
      <c r="Z55" s="8"/>
      <c r="AA55" s="105"/>
      <c r="AB55" s="56"/>
      <c r="AC55" s="105"/>
      <c r="AD55" s="8"/>
      <c r="AE55" s="105"/>
      <c r="AF55" s="8"/>
      <c r="AG55" s="105"/>
      <c r="AH55" s="8"/>
      <c r="AI55" s="105"/>
      <c r="AJ55" s="8"/>
      <c r="AK55" s="105"/>
      <c r="AL55" s="8"/>
      <c r="AM55" s="105"/>
      <c r="AN55" s="8"/>
      <c r="AO55" s="191"/>
      <c r="AP55" s="56"/>
      <c r="AQ55" s="192"/>
      <c r="AR55" s="193"/>
      <c r="AS55" s="194"/>
      <c r="AT55" s="195"/>
      <c r="AU55" s="196"/>
      <c r="AV55" s="1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97"/>
      <c r="BI55" s="97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</row>
    <row r="56" spans="1:98" ht="15" customHeight="1" x14ac:dyDescent="0.2">
      <c r="A56" s="143" t="s">
        <v>81</v>
      </c>
      <c r="B56" s="197">
        <f>SUM(C56+D56)</f>
        <v>0</v>
      </c>
      <c r="C56" s="198">
        <f t="shared" si="9"/>
        <v>0</v>
      </c>
      <c r="D56" s="199">
        <f t="shared" si="9"/>
        <v>0</v>
      </c>
      <c r="E56" s="11"/>
      <c r="F56" s="17"/>
      <c r="G56" s="11"/>
      <c r="H56" s="12"/>
      <c r="I56" s="11"/>
      <c r="J56" s="12"/>
      <c r="K56" s="11"/>
      <c r="L56" s="12"/>
      <c r="M56" s="11"/>
      <c r="N56" s="12"/>
      <c r="O56" s="11"/>
      <c r="P56" s="12"/>
      <c r="Q56" s="11"/>
      <c r="R56" s="12"/>
      <c r="S56" s="11"/>
      <c r="T56" s="12"/>
      <c r="U56" s="11"/>
      <c r="V56" s="12"/>
      <c r="W56" s="11"/>
      <c r="X56" s="12"/>
      <c r="Y56" s="111"/>
      <c r="Z56" s="12"/>
      <c r="AA56" s="111"/>
      <c r="AB56" s="43"/>
      <c r="AC56" s="111"/>
      <c r="AD56" s="12"/>
      <c r="AE56" s="111"/>
      <c r="AF56" s="12"/>
      <c r="AG56" s="111"/>
      <c r="AH56" s="12"/>
      <c r="AI56" s="111"/>
      <c r="AJ56" s="12"/>
      <c r="AK56" s="111"/>
      <c r="AL56" s="12"/>
      <c r="AM56" s="111"/>
      <c r="AN56" s="12"/>
      <c r="AO56" s="200"/>
      <c r="AP56" s="43"/>
      <c r="AQ56" s="196"/>
      <c r="AR56" s="193"/>
      <c r="AS56" s="194"/>
      <c r="AT56" s="195"/>
      <c r="AU56" s="196"/>
      <c r="AV56" s="1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97"/>
      <c r="BI56" s="97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</row>
    <row r="57" spans="1:98" ht="15" customHeight="1" x14ac:dyDescent="0.2">
      <c r="A57" s="143" t="s">
        <v>82</v>
      </c>
      <c r="B57" s="197">
        <f>SUM(C57+D57)</f>
        <v>0</v>
      </c>
      <c r="C57" s="198">
        <f t="shared" si="9"/>
        <v>0</v>
      </c>
      <c r="D57" s="199">
        <f t="shared" si="9"/>
        <v>0</v>
      </c>
      <c r="E57" s="11"/>
      <c r="F57" s="17"/>
      <c r="G57" s="11"/>
      <c r="H57" s="12"/>
      <c r="I57" s="11"/>
      <c r="J57" s="12"/>
      <c r="K57" s="11"/>
      <c r="L57" s="12"/>
      <c r="M57" s="11"/>
      <c r="N57" s="12"/>
      <c r="O57" s="11"/>
      <c r="P57" s="12"/>
      <c r="Q57" s="11"/>
      <c r="R57" s="12"/>
      <c r="S57" s="11"/>
      <c r="T57" s="12"/>
      <c r="U57" s="11"/>
      <c r="V57" s="12"/>
      <c r="W57" s="11"/>
      <c r="X57" s="12"/>
      <c r="Y57" s="111"/>
      <c r="Z57" s="12"/>
      <c r="AA57" s="111"/>
      <c r="AB57" s="43"/>
      <c r="AC57" s="111"/>
      <c r="AD57" s="12"/>
      <c r="AE57" s="111"/>
      <c r="AF57" s="12"/>
      <c r="AG57" s="111"/>
      <c r="AH57" s="12"/>
      <c r="AI57" s="111"/>
      <c r="AJ57" s="12"/>
      <c r="AK57" s="111"/>
      <c r="AL57" s="12"/>
      <c r="AM57" s="111"/>
      <c r="AN57" s="12"/>
      <c r="AO57" s="200"/>
      <c r="AP57" s="43"/>
      <c r="AQ57" s="196"/>
      <c r="AR57" s="193"/>
      <c r="AS57" s="194"/>
      <c r="AT57" s="195"/>
      <c r="AU57" s="196"/>
      <c r="AV57" s="1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97"/>
      <c r="BI57" s="97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</row>
    <row r="58" spans="1:98" ht="15" customHeight="1" x14ac:dyDescent="0.2">
      <c r="A58" s="143" t="s">
        <v>83</v>
      </c>
      <c r="B58" s="197">
        <f>SUM(C58+D58)</f>
        <v>0</v>
      </c>
      <c r="C58" s="198">
        <f t="shared" si="9"/>
        <v>0</v>
      </c>
      <c r="D58" s="199">
        <f t="shared" si="9"/>
        <v>0</v>
      </c>
      <c r="E58" s="11"/>
      <c r="F58" s="17"/>
      <c r="G58" s="11"/>
      <c r="H58" s="12"/>
      <c r="I58" s="11"/>
      <c r="J58" s="12"/>
      <c r="K58" s="11"/>
      <c r="L58" s="12"/>
      <c r="M58" s="11"/>
      <c r="N58" s="12"/>
      <c r="O58" s="11"/>
      <c r="P58" s="12"/>
      <c r="Q58" s="11"/>
      <c r="R58" s="12"/>
      <c r="S58" s="11"/>
      <c r="T58" s="12"/>
      <c r="U58" s="11"/>
      <c r="V58" s="12"/>
      <c r="W58" s="11"/>
      <c r="X58" s="12"/>
      <c r="Y58" s="111"/>
      <c r="Z58" s="12"/>
      <c r="AA58" s="111"/>
      <c r="AB58" s="43"/>
      <c r="AC58" s="111"/>
      <c r="AD58" s="12"/>
      <c r="AE58" s="111"/>
      <c r="AF58" s="12"/>
      <c r="AG58" s="111"/>
      <c r="AH58" s="12"/>
      <c r="AI58" s="111"/>
      <c r="AJ58" s="12"/>
      <c r="AK58" s="111"/>
      <c r="AL58" s="12"/>
      <c r="AM58" s="111"/>
      <c r="AN58" s="12"/>
      <c r="AO58" s="200"/>
      <c r="AP58" s="43"/>
      <c r="AQ58" s="196"/>
      <c r="AR58" s="193"/>
      <c r="AS58" s="194"/>
      <c r="AT58" s="195"/>
      <c r="AU58" s="196"/>
      <c r="AV58" s="1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97"/>
      <c r="BI58" s="97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</row>
    <row r="59" spans="1:98" ht="15" customHeight="1" x14ac:dyDescent="0.2">
      <c r="A59" s="201" t="s">
        <v>84</v>
      </c>
      <c r="B59" s="202">
        <f>SUM(C59+D59)</f>
        <v>0</v>
      </c>
      <c r="C59" s="203">
        <f t="shared" si="9"/>
        <v>0</v>
      </c>
      <c r="D59" s="204">
        <f t="shared" si="9"/>
        <v>0</v>
      </c>
      <c r="E59" s="30"/>
      <c r="F59" s="23"/>
      <c r="G59" s="30"/>
      <c r="H59" s="205"/>
      <c r="I59" s="30"/>
      <c r="J59" s="205"/>
      <c r="K59" s="30"/>
      <c r="L59" s="205"/>
      <c r="M59" s="30"/>
      <c r="N59" s="205"/>
      <c r="O59" s="30"/>
      <c r="P59" s="205"/>
      <c r="Q59" s="30"/>
      <c r="R59" s="205"/>
      <c r="S59" s="30"/>
      <c r="T59" s="205"/>
      <c r="U59" s="30"/>
      <c r="V59" s="205"/>
      <c r="W59" s="30"/>
      <c r="X59" s="205"/>
      <c r="Y59" s="206"/>
      <c r="Z59" s="205"/>
      <c r="AA59" s="206"/>
      <c r="AB59" s="60"/>
      <c r="AC59" s="206"/>
      <c r="AD59" s="205"/>
      <c r="AE59" s="206"/>
      <c r="AF59" s="205"/>
      <c r="AG59" s="206"/>
      <c r="AH59" s="205"/>
      <c r="AI59" s="206"/>
      <c r="AJ59" s="205"/>
      <c r="AK59" s="206"/>
      <c r="AL59" s="205"/>
      <c r="AM59" s="206"/>
      <c r="AN59" s="205"/>
      <c r="AO59" s="207"/>
      <c r="AP59" s="60"/>
      <c r="AQ59" s="208"/>
      <c r="AR59" s="209"/>
      <c r="AS59" s="210"/>
      <c r="AT59" s="211"/>
      <c r="AU59" s="208"/>
      <c r="AV59" s="1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97"/>
      <c r="BI59" s="97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</row>
    <row r="60" spans="1:98" ht="15" customHeight="1" x14ac:dyDescent="0.2">
      <c r="A60" s="212" t="s">
        <v>1</v>
      </c>
      <c r="B60" s="213">
        <f t="shared" ref="B60:AU60" si="10">SUM(B55:B59)</f>
        <v>0</v>
      </c>
      <c r="C60" s="214">
        <f t="shared" si="10"/>
        <v>0</v>
      </c>
      <c r="D60" s="215">
        <f t="shared" si="10"/>
        <v>0</v>
      </c>
      <c r="E60" s="216">
        <f t="shared" si="10"/>
        <v>0</v>
      </c>
      <c r="F60" s="126">
        <f t="shared" si="10"/>
        <v>0</v>
      </c>
      <c r="G60" s="216">
        <f t="shared" si="10"/>
        <v>0</v>
      </c>
      <c r="H60" s="217">
        <f t="shared" si="10"/>
        <v>0</v>
      </c>
      <c r="I60" s="216">
        <f t="shared" si="10"/>
        <v>0</v>
      </c>
      <c r="J60" s="217">
        <f t="shared" si="10"/>
        <v>0</v>
      </c>
      <c r="K60" s="216">
        <f t="shared" si="10"/>
        <v>0</v>
      </c>
      <c r="L60" s="217">
        <f t="shared" si="10"/>
        <v>0</v>
      </c>
      <c r="M60" s="216">
        <f t="shared" si="10"/>
        <v>0</v>
      </c>
      <c r="N60" s="217">
        <f t="shared" si="10"/>
        <v>0</v>
      </c>
      <c r="O60" s="216">
        <f t="shared" si="10"/>
        <v>0</v>
      </c>
      <c r="P60" s="217">
        <f t="shared" si="10"/>
        <v>0</v>
      </c>
      <c r="Q60" s="216">
        <f t="shared" si="10"/>
        <v>0</v>
      </c>
      <c r="R60" s="217">
        <f t="shared" si="10"/>
        <v>0</v>
      </c>
      <c r="S60" s="216">
        <f t="shared" si="10"/>
        <v>0</v>
      </c>
      <c r="T60" s="217">
        <f t="shared" si="10"/>
        <v>0</v>
      </c>
      <c r="U60" s="216">
        <f t="shared" si="10"/>
        <v>0</v>
      </c>
      <c r="V60" s="217">
        <f t="shared" si="10"/>
        <v>0</v>
      </c>
      <c r="W60" s="216">
        <f t="shared" si="10"/>
        <v>0</v>
      </c>
      <c r="X60" s="217">
        <f t="shared" si="10"/>
        <v>0</v>
      </c>
      <c r="Y60" s="218">
        <f t="shared" si="10"/>
        <v>0</v>
      </c>
      <c r="Z60" s="217">
        <f t="shared" si="10"/>
        <v>0</v>
      </c>
      <c r="AA60" s="219">
        <f t="shared" si="10"/>
        <v>0</v>
      </c>
      <c r="AB60" s="220">
        <f t="shared" si="10"/>
        <v>0</v>
      </c>
      <c r="AC60" s="218">
        <f t="shared" si="10"/>
        <v>0</v>
      </c>
      <c r="AD60" s="217">
        <f t="shared" si="10"/>
        <v>0</v>
      </c>
      <c r="AE60" s="218">
        <f t="shared" si="10"/>
        <v>0</v>
      </c>
      <c r="AF60" s="217">
        <f t="shared" si="10"/>
        <v>0</v>
      </c>
      <c r="AG60" s="218">
        <f t="shared" si="10"/>
        <v>0</v>
      </c>
      <c r="AH60" s="217">
        <f t="shared" si="10"/>
        <v>0</v>
      </c>
      <c r="AI60" s="218">
        <f t="shared" si="10"/>
        <v>0</v>
      </c>
      <c r="AJ60" s="217">
        <f t="shared" si="10"/>
        <v>0</v>
      </c>
      <c r="AK60" s="218">
        <f t="shared" si="10"/>
        <v>0</v>
      </c>
      <c r="AL60" s="217">
        <f t="shared" si="10"/>
        <v>0</v>
      </c>
      <c r="AM60" s="218">
        <f t="shared" si="10"/>
        <v>0</v>
      </c>
      <c r="AN60" s="217">
        <f t="shared" si="10"/>
        <v>0</v>
      </c>
      <c r="AO60" s="219">
        <f t="shared" si="10"/>
        <v>0</v>
      </c>
      <c r="AP60" s="220">
        <f t="shared" si="10"/>
        <v>0</v>
      </c>
      <c r="AQ60" s="221">
        <f t="shared" si="10"/>
        <v>0</v>
      </c>
      <c r="AR60" s="222">
        <f t="shared" si="10"/>
        <v>0</v>
      </c>
      <c r="AS60" s="223">
        <f t="shared" si="10"/>
        <v>0</v>
      </c>
      <c r="AT60" s="224">
        <f t="shared" si="10"/>
        <v>0</v>
      </c>
      <c r="AU60" s="221">
        <f t="shared" si="10"/>
        <v>0</v>
      </c>
      <c r="AV60" s="24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7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</row>
    <row r="61" spans="1:98" ht="31.9" customHeight="1" x14ac:dyDescent="0.2">
      <c r="A61" s="225" t="s">
        <v>85</v>
      </c>
      <c r="B61" s="92"/>
      <c r="C61" s="183"/>
      <c r="D61" s="183"/>
      <c r="E61" s="183"/>
      <c r="F61" s="183"/>
      <c r="G61" s="183"/>
      <c r="H61" s="183"/>
      <c r="I61" s="183"/>
      <c r="J61" s="183"/>
      <c r="K61" s="183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</row>
    <row r="62" spans="1:98" x14ac:dyDescent="0.2">
      <c r="A62" s="467" t="s">
        <v>76</v>
      </c>
      <c r="B62" s="226" t="s">
        <v>77</v>
      </c>
      <c r="C62" s="227"/>
      <c r="D62" s="227"/>
      <c r="E62" s="227"/>
      <c r="F62" s="227"/>
      <c r="G62" s="227"/>
      <c r="H62" s="227"/>
      <c r="I62" s="227"/>
      <c r="J62" s="227"/>
      <c r="K62" s="22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</row>
    <row r="63" spans="1:98" ht="15" customHeight="1" x14ac:dyDescent="0.2">
      <c r="A63" s="228" t="s">
        <v>81</v>
      </c>
      <c r="B63" s="229"/>
      <c r="C63" s="227"/>
      <c r="D63" s="227"/>
      <c r="E63" s="227"/>
      <c r="F63" s="227"/>
      <c r="G63" s="227"/>
      <c r="H63" s="227"/>
      <c r="I63" s="227"/>
      <c r="J63" s="227"/>
      <c r="K63" s="22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</row>
    <row r="64" spans="1:98" ht="15" customHeight="1" x14ac:dyDescent="0.2">
      <c r="A64" s="143" t="s">
        <v>82</v>
      </c>
      <c r="B64" s="135"/>
      <c r="C64" s="227"/>
      <c r="D64" s="227"/>
      <c r="E64" s="227"/>
      <c r="F64" s="227"/>
      <c r="G64" s="227"/>
      <c r="H64" s="227"/>
      <c r="I64" s="227"/>
      <c r="J64" s="227"/>
      <c r="K64" s="22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</row>
    <row r="65" spans="1:98" ht="15" customHeight="1" x14ac:dyDescent="0.2">
      <c r="A65" s="143" t="s">
        <v>83</v>
      </c>
      <c r="B65" s="135"/>
      <c r="C65" s="227"/>
      <c r="D65" s="227"/>
      <c r="E65" s="227"/>
      <c r="F65" s="227"/>
      <c r="G65" s="227"/>
      <c r="H65" s="227"/>
      <c r="I65" s="227"/>
      <c r="J65" s="227"/>
      <c r="K65" s="22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</row>
    <row r="66" spans="1:98" ht="15" customHeight="1" x14ac:dyDescent="0.2">
      <c r="A66" s="201" t="s">
        <v>84</v>
      </c>
      <c r="B66" s="130"/>
      <c r="C66" s="227"/>
      <c r="D66" s="227"/>
      <c r="E66" s="227"/>
      <c r="F66" s="227"/>
      <c r="G66" s="227"/>
      <c r="H66" s="227"/>
      <c r="I66" s="227"/>
      <c r="J66" s="227"/>
      <c r="K66" s="227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</row>
    <row r="67" spans="1:98" ht="15" customHeight="1" x14ac:dyDescent="0.2">
      <c r="A67" s="212" t="s">
        <v>1</v>
      </c>
      <c r="B67" s="230">
        <f>SUM(B63:B66)</f>
        <v>0</v>
      </c>
      <c r="C67" s="227"/>
      <c r="D67" s="227"/>
      <c r="E67" s="227"/>
      <c r="F67" s="227"/>
      <c r="G67" s="227"/>
      <c r="H67" s="227"/>
      <c r="I67" s="227"/>
      <c r="J67" s="227"/>
      <c r="K67" s="227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</row>
    <row r="68" spans="1:98" ht="31.9" customHeight="1" x14ac:dyDescent="0.2">
      <c r="A68" s="225" t="s">
        <v>86</v>
      </c>
      <c r="B68" s="225"/>
      <c r="C68" s="227"/>
      <c r="D68" s="227"/>
      <c r="E68" s="227"/>
      <c r="F68" s="227"/>
      <c r="G68" s="227"/>
      <c r="H68" s="227"/>
      <c r="I68" s="227"/>
      <c r="J68" s="227"/>
      <c r="K68" s="227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</row>
    <row r="69" spans="1:98" x14ac:dyDescent="0.2">
      <c r="A69" s="467" t="s">
        <v>76</v>
      </c>
      <c r="B69" s="226" t="s">
        <v>77</v>
      </c>
      <c r="C69" s="227"/>
      <c r="D69" s="227"/>
      <c r="E69" s="227"/>
      <c r="F69" s="227"/>
      <c r="G69" s="227"/>
      <c r="H69" s="227"/>
      <c r="I69" s="227"/>
      <c r="J69" s="227"/>
      <c r="K69" s="227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</row>
    <row r="70" spans="1:98" ht="15.6" customHeight="1" x14ac:dyDescent="0.2">
      <c r="A70" s="228" t="s">
        <v>81</v>
      </c>
      <c r="B70" s="229"/>
      <c r="C70" s="227"/>
      <c r="D70" s="227"/>
      <c r="E70" s="227"/>
      <c r="F70" s="227"/>
      <c r="G70" s="227"/>
      <c r="H70" s="227"/>
      <c r="I70" s="227"/>
      <c r="J70" s="227"/>
      <c r="K70" s="227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</row>
    <row r="71" spans="1:98" ht="15.6" customHeight="1" x14ac:dyDescent="0.2">
      <c r="A71" s="143" t="s">
        <v>82</v>
      </c>
      <c r="B71" s="135"/>
      <c r="C71" s="227"/>
      <c r="D71" s="227"/>
      <c r="E71" s="227"/>
      <c r="F71" s="227"/>
      <c r="G71" s="227"/>
      <c r="H71" s="227"/>
      <c r="I71" s="227"/>
      <c r="J71" s="227"/>
      <c r="K71" s="227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</row>
    <row r="72" spans="1:98" ht="15.6" customHeight="1" x14ac:dyDescent="0.2">
      <c r="A72" s="143" t="s">
        <v>83</v>
      </c>
      <c r="B72" s="135"/>
      <c r="C72" s="227"/>
      <c r="D72" s="227"/>
      <c r="E72" s="227"/>
      <c r="F72" s="227"/>
      <c r="G72" s="227"/>
      <c r="H72" s="227"/>
      <c r="I72" s="227"/>
      <c r="J72" s="227"/>
      <c r="K72" s="227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</row>
    <row r="73" spans="1:98" ht="15.6" customHeight="1" x14ac:dyDescent="0.2">
      <c r="A73" s="201" t="s">
        <v>84</v>
      </c>
      <c r="B73" s="130"/>
      <c r="C73" s="227"/>
      <c r="D73" s="227"/>
      <c r="E73" s="227"/>
      <c r="F73" s="227"/>
      <c r="G73" s="227"/>
      <c r="H73" s="227"/>
      <c r="I73" s="227"/>
      <c r="J73" s="227"/>
      <c r="K73" s="227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</row>
    <row r="74" spans="1:98" ht="15.6" customHeight="1" x14ac:dyDescent="0.2">
      <c r="A74" s="212" t="s">
        <v>1</v>
      </c>
      <c r="B74" s="230">
        <f>SUM(B70:B73)</f>
        <v>0</v>
      </c>
      <c r="C74" s="227"/>
      <c r="D74" s="227"/>
      <c r="E74" s="227"/>
      <c r="F74" s="227"/>
      <c r="G74" s="227"/>
      <c r="H74" s="227"/>
      <c r="I74" s="227"/>
      <c r="J74" s="227"/>
      <c r="K74" s="227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</row>
    <row r="75" spans="1:98" ht="31.9" customHeight="1" x14ac:dyDescent="0.2">
      <c r="A75" s="231" t="s">
        <v>87</v>
      </c>
      <c r="B75" s="232"/>
      <c r="C75" s="45"/>
      <c r="D75" s="233"/>
      <c r="E75" s="149"/>
      <c r="F75" s="149"/>
      <c r="G75" s="149"/>
      <c r="H75" s="149"/>
      <c r="I75" s="149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</row>
    <row r="76" spans="1:98" ht="28.9" customHeight="1" x14ac:dyDescent="0.2">
      <c r="A76" s="462" t="s">
        <v>88</v>
      </c>
      <c r="B76" s="234" t="s">
        <v>89</v>
      </c>
      <c r="C76" s="235" t="s">
        <v>90</v>
      </c>
      <c r="D76" s="235" t="s">
        <v>91</v>
      </c>
      <c r="E76" s="236" t="s">
        <v>20</v>
      </c>
      <c r="F76" s="149"/>
      <c r="G76" s="149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</row>
    <row r="77" spans="1:98" ht="15.6" customHeight="1" x14ac:dyDescent="0.2">
      <c r="A77" s="237" t="s">
        <v>92</v>
      </c>
      <c r="B77" s="6"/>
      <c r="C77" s="9"/>
      <c r="D77" s="9"/>
      <c r="E77" s="10"/>
      <c r="F77" s="149"/>
      <c r="G77" s="149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</row>
    <row r="78" spans="1:98" ht="15.6" customHeight="1" x14ac:dyDescent="0.2">
      <c r="A78" s="238" t="s">
        <v>93</v>
      </c>
      <c r="B78" s="11"/>
      <c r="C78" s="14"/>
      <c r="D78" s="14"/>
      <c r="E78" s="17"/>
      <c r="F78" s="149"/>
      <c r="G78" s="149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</row>
    <row r="79" spans="1:98" ht="15.6" customHeight="1" x14ac:dyDescent="0.2">
      <c r="A79" s="238" t="s">
        <v>94</v>
      </c>
      <c r="B79" s="11"/>
      <c r="C79" s="14"/>
      <c r="D79" s="14"/>
      <c r="E79" s="17"/>
      <c r="F79" s="149"/>
      <c r="G79" s="149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</row>
    <row r="80" spans="1:98" ht="15.6" customHeight="1" x14ac:dyDescent="0.2">
      <c r="A80" s="238" t="s">
        <v>95</v>
      </c>
      <c r="B80" s="11"/>
      <c r="C80" s="14"/>
      <c r="D80" s="14"/>
      <c r="E80" s="17"/>
      <c r="F80" s="149"/>
      <c r="G80" s="149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</row>
    <row r="81" spans="1:98" ht="15.6" customHeight="1" x14ac:dyDescent="0.2">
      <c r="A81" s="238" t="s">
        <v>96</v>
      </c>
      <c r="B81" s="11"/>
      <c r="C81" s="14"/>
      <c r="D81" s="14"/>
      <c r="E81" s="17"/>
      <c r="F81" s="149"/>
      <c r="G81" s="149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</row>
    <row r="82" spans="1:98" ht="15.6" customHeight="1" x14ac:dyDescent="0.2">
      <c r="A82" s="239" t="s">
        <v>97</v>
      </c>
      <c r="B82" s="11"/>
      <c r="C82" s="14"/>
      <c r="D82" s="14"/>
      <c r="E82" s="17"/>
      <c r="F82" s="149"/>
      <c r="G82" s="149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</row>
    <row r="83" spans="1:98" ht="15.6" customHeight="1" x14ac:dyDescent="0.2">
      <c r="A83" s="238" t="s">
        <v>98</v>
      </c>
      <c r="B83" s="11"/>
      <c r="C83" s="14"/>
      <c r="D83" s="14"/>
      <c r="E83" s="17"/>
      <c r="F83" s="149"/>
      <c r="G83" s="149"/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</row>
    <row r="84" spans="1:98" ht="15.6" customHeight="1" x14ac:dyDescent="0.2">
      <c r="A84" s="238" t="s">
        <v>99</v>
      </c>
      <c r="B84" s="11"/>
      <c r="C84" s="14"/>
      <c r="D84" s="14"/>
      <c r="E84" s="17"/>
      <c r="F84" s="149"/>
      <c r="G84" s="149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</row>
    <row r="85" spans="1:98" ht="15.6" customHeight="1" x14ac:dyDescent="0.2">
      <c r="A85" s="238" t="s">
        <v>100</v>
      </c>
      <c r="B85" s="11"/>
      <c r="C85" s="14"/>
      <c r="D85" s="14"/>
      <c r="E85" s="17"/>
      <c r="F85" s="149"/>
      <c r="G85" s="149"/>
      <c r="CG85" s="88"/>
      <c r="CH85" s="88"/>
      <c r="CI85" s="88"/>
      <c r="CJ85" s="88"/>
      <c r="CK85" s="88"/>
      <c r="CL85" s="88"/>
      <c r="CM85" s="88"/>
      <c r="CN85" s="88"/>
      <c r="CO85" s="88"/>
      <c r="CP85" s="88"/>
      <c r="CQ85" s="88"/>
      <c r="CR85" s="88"/>
      <c r="CS85" s="88"/>
      <c r="CT85" s="88"/>
    </row>
    <row r="86" spans="1:98" ht="15.6" customHeight="1" x14ac:dyDescent="0.2">
      <c r="A86" s="238" t="s">
        <v>101</v>
      </c>
      <c r="B86" s="11"/>
      <c r="C86" s="14"/>
      <c r="D86" s="14"/>
      <c r="E86" s="17"/>
      <c r="F86" s="149"/>
      <c r="G86" s="149"/>
      <c r="CG86" s="88"/>
      <c r="CH86" s="88"/>
      <c r="CI86" s="88"/>
      <c r="CJ86" s="88"/>
      <c r="CK86" s="88"/>
      <c r="CL86" s="88"/>
      <c r="CM86" s="88"/>
      <c r="CN86" s="88"/>
      <c r="CO86" s="88"/>
      <c r="CP86" s="88"/>
      <c r="CQ86" s="88"/>
      <c r="CR86" s="88"/>
      <c r="CS86" s="88"/>
      <c r="CT86" s="88"/>
    </row>
    <row r="87" spans="1:98" ht="15.6" customHeight="1" x14ac:dyDescent="0.2">
      <c r="A87" s="240" t="s">
        <v>102</v>
      </c>
      <c r="B87" s="11"/>
      <c r="C87" s="41"/>
      <c r="D87" s="41"/>
      <c r="E87" s="58"/>
      <c r="F87" s="149"/>
      <c r="G87" s="149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</row>
    <row r="88" spans="1:98" ht="15.6" customHeight="1" x14ac:dyDescent="0.2">
      <c r="A88" s="241" t="s">
        <v>103</v>
      </c>
      <c r="B88" s="11"/>
      <c r="C88" s="41"/>
      <c r="D88" s="41"/>
      <c r="E88" s="58"/>
      <c r="F88" s="149"/>
      <c r="G88" s="149"/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88"/>
      <c r="CT88" s="88"/>
    </row>
    <row r="89" spans="1:98" ht="15.6" customHeight="1" x14ac:dyDescent="0.2">
      <c r="A89" s="242" t="s">
        <v>104</v>
      </c>
      <c r="B89" s="123"/>
      <c r="C89" s="41"/>
      <c r="D89" s="41"/>
      <c r="E89" s="58"/>
      <c r="F89" s="149"/>
      <c r="G89" s="149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</row>
    <row r="90" spans="1:98" ht="15.6" customHeight="1" x14ac:dyDescent="0.2">
      <c r="A90" s="242" t="s">
        <v>105</v>
      </c>
      <c r="B90" s="11"/>
      <c r="C90" s="41"/>
      <c r="D90" s="41"/>
      <c r="E90" s="58"/>
      <c r="F90" s="149"/>
      <c r="G90" s="149"/>
      <c r="CG90" s="88"/>
      <c r="CH90" s="88"/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88"/>
      <c r="CT90" s="88"/>
    </row>
    <row r="91" spans="1:98" ht="15.6" customHeight="1" x14ac:dyDescent="0.2">
      <c r="A91" s="243" t="s">
        <v>106</v>
      </c>
      <c r="B91" s="38"/>
      <c r="C91" s="31"/>
      <c r="D91" s="31"/>
      <c r="E91" s="23"/>
      <c r="F91" s="149"/>
      <c r="G91" s="149"/>
      <c r="H91" s="149"/>
      <c r="I91" s="149"/>
      <c r="J91" s="149"/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</row>
    <row r="92" spans="1:98" ht="15.6" customHeight="1" x14ac:dyDescent="0.2">
      <c r="A92" s="469" t="s">
        <v>1</v>
      </c>
      <c r="B92" s="245">
        <f>SUM(B77:B91)</f>
        <v>0</v>
      </c>
      <c r="C92" s="246">
        <f>SUM(C77:C91)</f>
        <v>0</v>
      </c>
      <c r="D92" s="246">
        <f>SUM(D77:D91)</f>
        <v>0</v>
      </c>
      <c r="E92" s="247">
        <f>SUM(E77:E91)</f>
        <v>0</v>
      </c>
      <c r="F92" s="149"/>
      <c r="G92" s="149"/>
      <c r="H92" s="149"/>
      <c r="I92" s="149"/>
      <c r="J92" s="149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</row>
    <row r="93" spans="1:98" ht="31.9" customHeight="1" x14ac:dyDescent="0.2">
      <c r="A93" s="248" t="s">
        <v>107</v>
      </c>
      <c r="B93" s="249"/>
      <c r="C93" s="249"/>
      <c r="D93" s="89"/>
      <c r="E93" s="89"/>
      <c r="F93" s="32"/>
      <c r="G93" s="32"/>
      <c r="H93" s="32"/>
      <c r="I93" s="32"/>
      <c r="J93" s="32"/>
      <c r="K93" s="89"/>
      <c r="L93" s="89"/>
      <c r="M93" s="89"/>
      <c r="N93" s="89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7"/>
      <c r="AT93" s="87"/>
      <c r="AU93" s="87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</row>
    <row r="94" spans="1:98" ht="26.45" customHeight="1" x14ac:dyDescent="0.3">
      <c r="A94" s="250" t="s">
        <v>76</v>
      </c>
      <c r="B94" s="234" t="s">
        <v>89</v>
      </c>
      <c r="C94" s="235" t="s">
        <v>90</v>
      </c>
      <c r="D94" s="235" t="s">
        <v>91</v>
      </c>
      <c r="E94" s="236" t="s">
        <v>20</v>
      </c>
      <c r="F94" s="251"/>
      <c r="G94" s="251"/>
      <c r="H94" s="32"/>
      <c r="I94" s="32"/>
      <c r="J94" s="32"/>
      <c r="K94" s="32"/>
      <c r="L94" s="32"/>
      <c r="M94" s="32"/>
      <c r="N94" s="32"/>
      <c r="O94" s="252"/>
      <c r="P94" s="252"/>
      <c r="Q94" s="252"/>
      <c r="R94" s="252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7"/>
      <c r="AT94" s="87"/>
      <c r="AU94" s="87"/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8"/>
    </row>
    <row r="95" spans="1:98" ht="15" customHeight="1" x14ac:dyDescent="0.2">
      <c r="A95" s="253" t="s">
        <v>81</v>
      </c>
      <c r="B95" s="11"/>
      <c r="C95" s="14"/>
      <c r="D95" s="14"/>
      <c r="E95" s="17"/>
      <c r="F95" s="32"/>
      <c r="G95" s="32"/>
      <c r="H95" s="32"/>
      <c r="I95" s="32"/>
      <c r="J95" s="32"/>
      <c r="K95" s="32"/>
      <c r="L95" s="32"/>
      <c r="M95" s="32"/>
      <c r="N95" s="32"/>
      <c r="O95" s="252"/>
      <c r="P95" s="252"/>
      <c r="Q95" s="252"/>
      <c r="R95" s="252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7"/>
      <c r="AT95" s="87"/>
      <c r="AU95" s="87"/>
      <c r="CG95" s="88"/>
      <c r="CH95" s="88"/>
      <c r="CI95" s="88"/>
      <c r="CJ95" s="88"/>
      <c r="CK95" s="88"/>
      <c r="CL95" s="88"/>
      <c r="CM95" s="88"/>
      <c r="CN95" s="88"/>
      <c r="CO95" s="88"/>
      <c r="CP95" s="88"/>
      <c r="CQ95" s="88"/>
      <c r="CR95" s="88"/>
      <c r="CS95" s="88"/>
      <c r="CT95" s="88"/>
    </row>
    <row r="96" spans="1:98" ht="15" customHeight="1" x14ac:dyDescent="0.2">
      <c r="A96" s="254" t="s">
        <v>82</v>
      </c>
      <c r="B96" s="11"/>
      <c r="C96" s="14"/>
      <c r="D96" s="14"/>
      <c r="E96" s="17"/>
      <c r="F96" s="32"/>
      <c r="G96" s="32"/>
      <c r="H96" s="32"/>
      <c r="I96" s="32"/>
      <c r="J96" s="32"/>
      <c r="K96" s="32"/>
      <c r="L96" s="32"/>
      <c r="M96" s="32"/>
      <c r="N96" s="32"/>
      <c r="O96" s="252"/>
      <c r="P96" s="252"/>
      <c r="Q96" s="252"/>
      <c r="R96" s="252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7"/>
      <c r="AT96" s="87"/>
      <c r="AU96" s="87"/>
      <c r="CG96" s="88"/>
      <c r="CH96" s="88"/>
      <c r="CI96" s="88"/>
      <c r="CJ96" s="88"/>
      <c r="CK96" s="88"/>
      <c r="CL96" s="88"/>
      <c r="CM96" s="88"/>
      <c r="CN96" s="88"/>
      <c r="CO96" s="88"/>
      <c r="CP96" s="88"/>
      <c r="CQ96" s="88"/>
      <c r="CR96" s="88"/>
      <c r="CS96" s="88"/>
      <c r="CT96" s="88"/>
    </row>
    <row r="97" spans="1:98" ht="15" customHeight="1" x14ac:dyDescent="0.2">
      <c r="A97" s="254" t="s">
        <v>83</v>
      </c>
      <c r="B97" s="11"/>
      <c r="C97" s="14"/>
      <c r="D97" s="14"/>
      <c r="E97" s="17"/>
      <c r="F97" s="32"/>
      <c r="G97" s="32"/>
      <c r="H97" s="32"/>
      <c r="I97" s="32"/>
      <c r="J97" s="32"/>
      <c r="K97" s="32"/>
      <c r="L97" s="32"/>
      <c r="M97" s="32"/>
      <c r="N97" s="32"/>
      <c r="O97" s="252"/>
      <c r="P97" s="252"/>
      <c r="Q97" s="252"/>
      <c r="R97" s="252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7"/>
      <c r="AT97" s="87"/>
      <c r="AU97" s="87"/>
      <c r="CG97" s="88"/>
      <c r="CH97" s="88"/>
      <c r="CI97" s="88"/>
      <c r="CJ97" s="88"/>
      <c r="CK97" s="88"/>
      <c r="CL97" s="88"/>
      <c r="CM97" s="88"/>
      <c r="CN97" s="88"/>
      <c r="CO97" s="88"/>
      <c r="CP97" s="88"/>
      <c r="CQ97" s="88"/>
      <c r="CR97" s="88"/>
      <c r="CS97" s="88"/>
      <c r="CT97" s="88"/>
    </row>
    <row r="98" spans="1:98" ht="15" customHeight="1" x14ac:dyDescent="0.2">
      <c r="A98" s="254" t="s">
        <v>84</v>
      </c>
      <c r="B98" s="11"/>
      <c r="C98" s="14"/>
      <c r="D98" s="14"/>
      <c r="E98" s="17"/>
      <c r="F98" s="32"/>
      <c r="G98" s="32"/>
      <c r="H98" s="32"/>
      <c r="I98" s="32"/>
      <c r="J98" s="32"/>
      <c r="K98" s="32"/>
      <c r="L98" s="32"/>
      <c r="M98" s="32"/>
      <c r="N98" s="32"/>
      <c r="O98" s="252"/>
      <c r="P98" s="252"/>
      <c r="Q98" s="252"/>
      <c r="R98" s="252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7"/>
      <c r="AT98" s="87"/>
      <c r="AU98" s="87"/>
      <c r="CG98" s="88"/>
      <c r="CH98" s="88"/>
      <c r="CI98" s="88"/>
      <c r="CJ98" s="88"/>
      <c r="CK98" s="88"/>
      <c r="CL98" s="88"/>
      <c r="CM98" s="88"/>
      <c r="CN98" s="88"/>
      <c r="CO98" s="88"/>
      <c r="CP98" s="88"/>
      <c r="CQ98" s="88"/>
      <c r="CR98" s="88"/>
      <c r="CS98" s="88"/>
      <c r="CT98" s="88"/>
    </row>
    <row r="99" spans="1:98" ht="15" customHeight="1" x14ac:dyDescent="0.2">
      <c r="A99" s="255" t="s">
        <v>108</v>
      </c>
      <c r="B99" s="30"/>
      <c r="C99" s="31"/>
      <c r="D99" s="31"/>
      <c r="E99" s="23"/>
      <c r="F99" s="32"/>
      <c r="G99" s="32"/>
      <c r="H99" s="32"/>
      <c r="I99" s="32"/>
      <c r="J99" s="32"/>
      <c r="K99" s="32"/>
      <c r="L99" s="32"/>
      <c r="M99" s="32"/>
      <c r="N99" s="32"/>
      <c r="O99" s="252"/>
      <c r="P99" s="252"/>
      <c r="Q99" s="252"/>
      <c r="R99" s="252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7"/>
      <c r="AT99" s="87"/>
      <c r="AU99" s="87"/>
      <c r="CG99" s="88"/>
      <c r="CH99" s="88"/>
      <c r="CI99" s="88"/>
      <c r="CJ99" s="88"/>
      <c r="CK99" s="88"/>
      <c r="CL99" s="88"/>
      <c r="CM99" s="88"/>
      <c r="CN99" s="88"/>
      <c r="CO99" s="88"/>
      <c r="CP99" s="88"/>
      <c r="CQ99" s="88"/>
      <c r="CR99" s="88"/>
      <c r="CS99" s="88"/>
      <c r="CT99" s="88"/>
    </row>
    <row r="100" spans="1:98" ht="15" customHeight="1" x14ac:dyDescent="0.2">
      <c r="A100" s="212" t="s">
        <v>1</v>
      </c>
      <c r="B100" s="230">
        <f>SUM(B95:B99)</f>
        <v>0</v>
      </c>
      <c r="C100" s="230">
        <f>SUM(C95:C99)</f>
        <v>0</v>
      </c>
      <c r="D100" s="230">
        <f>SUM(D95:D99)</f>
        <v>0</v>
      </c>
      <c r="E100" s="230">
        <f>SUM(E95:E99)</f>
        <v>0</v>
      </c>
      <c r="F100" s="32"/>
      <c r="G100" s="32"/>
      <c r="H100" s="32"/>
      <c r="I100" s="32"/>
      <c r="J100" s="32"/>
      <c r="K100" s="32"/>
      <c r="L100" s="32"/>
      <c r="M100" s="32"/>
      <c r="N100" s="32"/>
      <c r="O100" s="252"/>
      <c r="P100" s="252"/>
      <c r="Q100" s="252"/>
      <c r="R100" s="252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7"/>
      <c r="AT100" s="87"/>
      <c r="AU100" s="87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88"/>
      <c r="CR100" s="88"/>
      <c r="CS100" s="88"/>
      <c r="CT100" s="88"/>
    </row>
    <row r="101" spans="1:98" ht="31.9" customHeight="1" x14ac:dyDescent="0.2">
      <c r="A101" s="248" t="s">
        <v>109</v>
      </c>
      <c r="B101" s="256"/>
      <c r="C101" s="257"/>
      <c r="D101" s="89"/>
      <c r="E101" s="89"/>
      <c r="F101" s="32"/>
      <c r="G101" s="32"/>
      <c r="H101" s="32"/>
      <c r="I101" s="32"/>
      <c r="J101" s="32"/>
      <c r="K101" s="32"/>
      <c r="L101" s="32"/>
      <c r="M101" s="32"/>
      <c r="N101" s="32"/>
      <c r="O101" s="252"/>
      <c r="P101" s="252"/>
      <c r="Q101" s="252"/>
      <c r="R101" s="252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7"/>
      <c r="AT101" s="87"/>
      <c r="AU101" s="87"/>
      <c r="CG101" s="88"/>
      <c r="CH101" s="88"/>
      <c r="CI101" s="88"/>
      <c r="CJ101" s="88"/>
      <c r="CK101" s="88"/>
      <c r="CL101" s="88"/>
      <c r="CM101" s="88"/>
      <c r="CN101" s="88"/>
      <c r="CO101" s="88"/>
      <c r="CP101" s="88"/>
      <c r="CQ101" s="88"/>
      <c r="CR101" s="88"/>
      <c r="CS101" s="88"/>
      <c r="CT101" s="88"/>
    </row>
    <row r="102" spans="1:98" ht="26.45" customHeight="1" x14ac:dyDescent="0.2">
      <c r="A102" s="250" t="s">
        <v>76</v>
      </c>
      <c r="B102" s="234" t="s">
        <v>89</v>
      </c>
      <c r="C102" s="235" t="s">
        <v>90</v>
      </c>
      <c r="D102" s="235" t="s">
        <v>91</v>
      </c>
      <c r="E102" s="236" t="s">
        <v>20</v>
      </c>
      <c r="F102" s="32"/>
      <c r="G102" s="32"/>
      <c r="H102" s="32"/>
      <c r="I102" s="32"/>
      <c r="J102" s="32"/>
      <c r="K102" s="32"/>
      <c r="L102" s="32"/>
      <c r="M102" s="32"/>
      <c r="N102" s="32"/>
      <c r="O102" s="252"/>
      <c r="P102" s="252"/>
      <c r="Q102" s="252"/>
      <c r="R102" s="252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7"/>
      <c r="AT102" s="87"/>
      <c r="AU102" s="87"/>
      <c r="CG102" s="88"/>
      <c r="CH102" s="88"/>
      <c r="CI102" s="88"/>
      <c r="CJ102" s="88"/>
      <c r="CK102" s="88"/>
      <c r="CL102" s="88"/>
      <c r="CM102" s="88"/>
      <c r="CN102" s="88"/>
      <c r="CO102" s="88"/>
      <c r="CP102" s="88"/>
      <c r="CQ102" s="88"/>
      <c r="CR102" s="88"/>
      <c r="CS102" s="88"/>
      <c r="CT102" s="88"/>
    </row>
    <row r="103" spans="1:98" x14ac:dyDescent="0.2">
      <c r="A103" s="253" t="s">
        <v>81</v>
      </c>
      <c r="B103" s="11"/>
      <c r="C103" s="14"/>
      <c r="D103" s="14"/>
      <c r="E103" s="17"/>
      <c r="F103" s="32"/>
      <c r="G103" s="32"/>
      <c r="H103" s="32"/>
      <c r="I103" s="32"/>
      <c r="J103" s="32"/>
      <c r="K103" s="32"/>
      <c r="L103" s="32"/>
      <c r="M103" s="32"/>
      <c r="N103" s="32"/>
      <c r="O103" s="252"/>
      <c r="P103" s="252"/>
      <c r="Q103" s="252"/>
      <c r="R103" s="252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7"/>
      <c r="AT103" s="87"/>
      <c r="AU103" s="87"/>
      <c r="CG103" s="88"/>
      <c r="CH103" s="88"/>
      <c r="CI103" s="88"/>
      <c r="CJ103" s="88"/>
      <c r="CK103" s="88"/>
      <c r="CL103" s="88"/>
      <c r="CM103" s="88"/>
      <c r="CN103" s="88"/>
      <c r="CO103" s="88"/>
      <c r="CP103" s="88"/>
      <c r="CQ103" s="88"/>
      <c r="CR103" s="88"/>
      <c r="CS103" s="88"/>
      <c r="CT103" s="88"/>
    </row>
    <row r="104" spans="1:98" x14ac:dyDescent="0.2">
      <c r="A104" s="254" t="s">
        <v>82</v>
      </c>
      <c r="B104" s="11"/>
      <c r="C104" s="14"/>
      <c r="D104" s="14"/>
      <c r="E104" s="17"/>
      <c r="F104" s="32"/>
      <c r="G104" s="32"/>
      <c r="H104" s="32"/>
      <c r="I104" s="32"/>
      <c r="J104" s="32"/>
      <c r="K104" s="32"/>
      <c r="L104" s="32"/>
      <c r="M104" s="32"/>
      <c r="N104" s="32"/>
      <c r="O104" s="252"/>
      <c r="P104" s="252"/>
      <c r="Q104" s="252"/>
      <c r="R104" s="252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7"/>
      <c r="AT104" s="87"/>
      <c r="AU104" s="87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</row>
    <row r="105" spans="1:98" x14ac:dyDescent="0.2">
      <c r="A105" s="254" t="s">
        <v>83</v>
      </c>
      <c r="B105" s="11"/>
      <c r="C105" s="14"/>
      <c r="D105" s="14"/>
      <c r="E105" s="17"/>
      <c r="F105" s="32"/>
      <c r="G105" s="32"/>
      <c r="H105" s="32"/>
      <c r="I105" s="32"/>
      <c r="J105" s="32"/>
      <c r="K105" s="32"/>
      <c r="L105" s="32"/>
      <c r="M105" s="32"/>
      <c r="N105" s="32"/>
      <c r="O105" s="252"/>
      <c r="P105" s="252"/>
      <c r="Q105" s="252"/>
      <c r="R105" s="252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7"/>
      <c r="AT105" s="87"/>
      <c r="AU105" s="87"/>
      <c r="CG105" s="88"/>
      <c r="CH105" s="88"/>
      <c r="CI105" s="88"/>
      <c r="CJ105" s="88"/>
      <c r="CK105" s="88"/>
      <c r="CL105" s="88"/>
      <c r="CM105" s="88"/>
      <c r="CN105" s="88"/>
      <c r="CO105" s="88"/>
      <c r="CP105" s="88"/>
      <c r="CQ105" s="88"/>
      <c r="CR105" s="88"/>
      <c r="CS105" s="88"/>
      <c r="CT105" s="88"/>
    </row>
    <row r="106" spans="1:98" x14ac:dyDescent="0.2">
      <c r="A106" s="254" t="s">
        <v>84</v>
      </c>
      <c r="B106" s="11"/>
      <c r="C106" s="14"/>
      <c r="D106" s="14"/>
      <c r="E106" s="17"/>
      <c r="F106" s="32"/>
      <c r="G106" s="32"/>
      <c r="H106" s="32"/>
      <c r="I106" s="32"/>
      <c r="J106" s="32"/>
      <c r="K106" s="32"/>
      <c r="L106" s="32"/>
      <c r="M106" s="32"/>
      <c r="N106" s="32"/>
      <c r="O106" s="252"/>
      <c r="P106" s="252"/>
      <c r="Q106" s="252"/>
      <c r="R106" s="252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7"/>
      <c r="AT106" s="87"/>
      <c r="AU106" s="87"/>
      <c r="CG106" s="88"/>
      <c r="CH106" s="88"/>
      <c r="CI106" s="88"/>
      <c r="CJ106" s="88"/>
      <c r="CK106" s="88"/>
      <c r="CL106" s="88"/>
      <c r="CM106" s="88"/>
      <c r="CN106" s="88"/>
      <c r="CO106" s="88"/>
      <c r="CP106" s="88"/>
      <c r="CQ106" s="88"/>
      <c r="CR106" s="88"/>
      <c r="CS106" s="88"/>
      <c r="CT106" s="88"/>
    </row>
    <row r="107" spans="1:98" x14ac:dyDescent="0.2">
      <c r="A107" s="255" t="s">
        <v>108</v>
      </c>
      <c r="B107" s="30"/>
      <c r="C107" s="31"/>
      <c r="D107" s="31"/>
      <c r="E107" s="23"/>
      <c r="F107" s="32"/>
      <c r="G107" s="32"/>
      <c r="H107" s="32"/>
      <c r="I107" s="32"/>
      <c r="J107" s="32"/>
      <c r="K107" s="32"/>
      <c r="L107" s="32"/>
      <c r="M107" s="32"/>
      <c r="N107" s="32"/>
      <c r="O107" s="252"/>
      <c r="P107" s="252"/>
      <c r="Q107" s="252"/>
      <c r="R107" s="252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7"/>
      <c r="AT107" s="87"/>
      <c r="AU107" s="87"/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88"/>
      <c r="CR107" s="88"/>
      <c r="CS107" s="88"/>
      <c r="CT107" s="88"/>
    </row>
    <row r="108" spans="1:98" x14ac:dyDescent="0.2">
      <c r="A108" s="212" t="s">
        <v>1</v>
      </c>
      <c r="B108" s="245">
        <f>SUM(B103:B107)</f>
        <v>0</v>
      </c>
      <c r="C108" s="246">
        <f>SUM(C103:C107)</f>
        <v>0</v>
      </c>
      <c r="D108" s="246">
        <f>SUM(D103:D107)</f>
        <v>0</v>
      </c>
      <c r="E108" s="247">
        <f>SUM(E103:E107)</f>
        <v>0</v>
      </c>
      <c r="F108" s="32"/>
      <c r="G108" s="32"/>
      <c r="H108" s="32"/>
      <c r="I108" s="32"/>
      <c r="J108" s="32"/>
      <c r="K108" s="32"/>
      <c r="L108" s="32"/>
      <c r="M108" s="32"/>
      <c r="N108" s="32"/>
      <c r="O108" s="252"/>
      <c r="P108" s="252"/>
      <c r="Q108" s="252"/>
      <c r="R108" s="252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7"/>
      <c r="AT108" s="87"/>
      <c r="AU108" s="87"/>
      <c r="CG108" s="88"/>
      <c r="CH108" s="88"/>
      <c r="CI108" s="88"/>
      <c r="CJ108" s="88"/>
      <c r="CK108" s="88"/>
      <c r="CL108" s="88"/>
      <c r="CM108" s="88"/>
      <c r="CN108" s="88"/>
      <c r="CO108" s="88"/>
      <c r="CP108" s="88"/>
      <c r="CQ108" s="88"/>
      <c r="CR108" s="88"/>
      <c r="CS108" s="88"/>
      <c r="CT108" s="88"/>
    </row>
    <row r="109" spans="1:98" ht="31.9" customHeight="1" x14ac:dyDescent="0.2">
      <c r="A109" s="248" t="s">
        <v>110</v>
      </c>
      <c r="B109" s="256"/>
      <c r="C109" s="257"/>
      <c r="D109" s="89"/>
      <c r="E109" s="89"/>
      <c r="F109" s="32"/>
      <c r="G109" s="252"/>
      <c r="H109" s="252"/>
      <c r="I109" s="252"/>
      <c r="J109" s="252"/>
      <c r="K109" s="32"/>
      <c r="L109" s="32"/>
      <c r="M109" s="32"/>
      <c r="N109" s="32"/>
      <c r="O109" s="252"/>
      <c r="P109" s="252"/>
      <c r="Q109" s="252"/>
      <c r="R109" s="252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7"/>
      <c r="AT109" s="87"/>
      <c r="AU109" s="87"/>
      <c r="CG109" s="88"/>
      <c r="CH109" s="88"/>
      <c r="CI109" s="88"/>
      <c r="CJ109" s="88"/>
      <c r="CK109" s="88"/>
      <c r="CL109" s="88"/>
      <c r="CM109" s="88"/>
      <c r="CN109" s="88"/>
      <c r="CO109" s="88"/>
      <c r="CP109" s="88"/>
      <c r="CQ109" s="88"/>
      <c r="CR109" s="88"/>
      <c r="CS109" s="88"/>
      <c r="CT109" s="88"/>
    </row>
    <row r="110" spans="1:98" x14ac:dyDescent="0.2">
      <c r="A110" s="523" t="s">
        <v>111</v>
      </c>
      <c r="B110" s="525"/>
      <c r="C110" s="529" t="s">
        <v>1</v>
      </c>
      <c r="D110" s="480" t="s">
        <v>19</v>
      </c>
      <c r="E110" s="481"/>
      <c r="F110" s="481"/>
      <c r="G110" s="471" t="s">
        <v>20</v>
      </c>
      <c r="H110" s="252"/>
      <c r="I110" s="252"/>
      <c r="J110" s="252"/>
      <c r="K110" s="32"/>
      <c r="L110" s="32"/>
      <c r="M110" s="32"/>
      <c r="N110" s="32"/>
      <c r="O110" s="252"/>
      <c r="P110" s="252"/>
      <c r="Q110" s="252"/>
      <c r="R110" s="252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7"/>
      <c r="AT110" s="87"/>
      <c r="AU110" s="87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88"/>
      <c r="CR110" s="88"/>
      <c r="CS110" s="88"/>
      <c r="CT110" s="88"/>
    </row>
    <row r="111" spans="1:98" ht="27" customHeight="1" x14ac:dyDescent="0.2">
      <c r="A111" s="526"/>
      <c r="B111" s="528"/>
      <c r="C111" s="530"/>
      <c r="D111" s="70" t="s">
        <v>31</v>
      </c>
      <c r="E111" s="46" t="s">
        <v>32</v>
      </c>
      <c r="F111" s="461" t="s">
        <v>33</v>
      </c>
      <c r="G111" s="473"/>
      <c r="H111" s="32"/>
      <c r="I111" s="32"/>
      <c r="J111" s="32"/>
      <c r="K111" s="32"/>
      <c r="L111" s="32"/>
      <c r="M111" s="32"/>
      <c r="N111" s="32"/>
      <c r="O111" s="252"/>
      <c r="P111" s="252"/>
      <c r="Q111" s="252"/>
      <c r="R111" s="252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7"/>
      <c r="AT111" s="87"/>
      <c r="AU111" s="87"/>
      <c r="CG111" s="88"/>
      <c r="CH111" s="88"/>
      <c r="CI111" s="88"/>
      <c r="CJ111" s="88"/>
      <c r="CK111" s="88"/>
      <c r="CL111" s="88"/>
      <c r="CM111" s="88"/>
      <c r="CN111" s="88"/>
      <c r="CO111" s="88"/>
      <c r="CP111" s="88"/>
      <c r="CQ111" s="88"/>
      <c r="CR111" s="88"/>
      <c r="CS111" s="88"/>
      <c r="CT111" s="88"/>
    </row>
    <row r="112" spans="1:98" ht="16.149999999999999" customHeight="1" x14ac:dyDescent="0.2">
      <c r="A112" s="531" t="s">
        <v>112</v>
      </c>
      <c r="B112" s="532"/>
      <c r="C112" s="258">
        <f>SUM(D112:G112)</f>
        <v>0</v>
      </c>
      <c r="D112" s="19"/>
      <c r="E112" s="20"/>
      <c r="F112" s="7"/>
      <c r="G112" s="7"/>
      <c r="H112" s="32"/>
      <c r="I112" s="32"/>
      <c r="J112" s="32"/>
      <c r="K112" s="32"/>
      <c r="L112" s="32"/>
      <c r="M112" s="32"/>
      <c r="N112" s="32"/>
      <c r="O112" s="252"/>
      <c r="P112" s="252"/>
      <c r="Q112" s="252"/>
      <c r="R112" s="252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7"/>
      <c r="AT112" s="87"/>
      <c r="AU112" s="87"/>
      <c r="CG112" s="88"/>
      <c r="CH112" s="88"/>
      <c r="CI112" s="88"/>
      <c r="CJ112" s="88"/>
      <c r="CK112" s="88"/>
      <c r="CL112" s="88"/>
      <c r="CM112" s="88"/>
      <c r="CN112" s="88"/>
      <c r="CO112" s="88"/>
      <c r="CP112" s="88"/>
      <c r="CQ112" s="88"/>
      <c r="CR112" s="88"/>
      <c r="CS112" s="88"/>
      <c r="CT112" s="88"/>
    </row>
    <row r="113" spans="1:98" ht="16.149999999999999" customHeight="1" x14ac:dyDescent="0.2">
      <c r="A113" s="521" t="s">
        <v>113</v>
      </c>
      <c r="B113" s="522"/>
      <c r="C113" s="53">
        <f>SUM(D113:G113)</f>
        <v>0</v>
      </c>
      <c r="D113" s="38"/>
      <c r="E113" s="54"/>
      <c r="F113" s="22"/>
      <c r="G113" s="22"/>
      <c r="H113" s="32"/>
      <c r="I113" s="32"/>
      <c r="J113" s="32"/>
      <c r="K113" s="32"/>
      <c r="L113" s="32"/>
      <c r="M113" s="32"/>
      <c r="N113" s="32"/>
      <c r="O113" s="252"/>
      <c r="P113" s="252"/>
      <c r="Q113" s="252"/>
      <c r="R113" s="252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7"/>
      <c r="AT113" s="87"/>
      <c r="AU113" s="87"/>
      <c r="CG113" s="88"/>
      <c r="CH113" s="88"/>
      <c r="CI113" s="88"/>
      <c r="CJ113" s="88"/>
      <c r="CK113" s="88"/>
      <c r="CL113" s="88"/>
      <c r="CM113" s="88"/>
      <c r="CN113" s="88"/>
      <c r="CO113" s="88"/>
      <c r="CP113" s="88"/>
      <c r="CQ113" s="88"/>
      <c r="CR113" s="88"/>
      <c r="CS113" s="88"/>
      <c r="CT113" s="88"/>
    </row>
    <row r="114" spans="1:98" ht="31.9" customHeight="1" x14ac:dyDescent="0.2">
      <c r="A114" s="231" t="s">
        <v>114</v>
      </c>
      <c r="B114" s="3"/>
      <c r="C114" s="3"/>
      <c r="D114" s="3"/>
      <c r="E114" s="89"/>
      <c r="F114" s="89"/>
      <c r="G114" s="89"/>
      <c r="H114" s="32"/>
      <c r="I114" s="32"/>
      <c r="J114" s="32"/>
      <c r="K114" s="32"/>
      <c r="L114" s="32"/>
      <c r="M114" s="32"/>
      <c r="N114" s="32"/>
      <c r="O114" s="252"/>
      <c r="P114" s="252"/>
      <c r="Q114" s="252"/>
      <c r="R114" s="252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7"/>
      <c r="AT114" s="87"/>
      <c r="AU114" s="87"/>
      <c r="CG114" s="88"/>
      <c r="CH114" s="88"/>
      <c r="CI114" s="88"/>
      <c r="CJ114" s="88"/>
      <c r="CK114" s="88"/>
      <c r="CL114" s="88"/>
      <c r="CM114" s="88"/>
      <c r="CN114" s="88"/>
      <c r="CO114" s="88"/>
      <c r="CP114" s="88"/>
      <c r="CQ114" s="88"/>
      <c r="CR114" s="88"/>
      <c r="CS114" s="88"/>
      <c r="CT114" s="88"/>
    </row>
    <row r="115" spans="1:98" x14ac:dyDescent="0.2">
      <c r="A115" s="523" t="s">
        <v>115</v>
      </c>
      <c r="B115" s="524"/>
      <c r="C115" s="525"/>
      <c r="D115" s="529" t="s">
        <v>1</v>
      </c>
      <c r="E115" s="480" t="s">
        <v>19</v>
      </c>
      <c r="F115" s="481"/>
      <c r="G115" s="481"/>
      <c r="H115" s="471" t="s">
        <v>20</v>
      </c>
      <c r="I115" s="32"/>
      <c r="J115" s="32"/>
      <c r="K115" s="32"/>
      <c r="L115" s="32"/>
      <c r="M115" s="32"/>
      <c r="N115" s="32"/>
      <c r="O115" s="252"/>
      <c r="P115" s="252"/>
      <c r="Q115" s="252"/>
      <c r="R115" s="252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7"/>
      <c r="AT115" s="87"/>
      <c r="AU115" s="87"/>
      <c r="CG115" s="88"/>
      <c r="CH115" s="88"/>
      <c r="CI115" s="88"/>
      <c r="CJ115" s="88"/>
      <c r="CK115" s="88"/>
      <c r="CL115" s="88"/>
      <c r="CM115" s="88"/>
      <c r="CN115" s="88"/>
      <c r="CO115" s="88"/>
      <c r="CP115" s="88"/>
      <c r="CQ115" s="88"/>
      <c r="CR115" s="88"/>
      <c r="CS115" s="88"/>
      <c r="CT115" s="88"/>
    </row>
    <row r="116" spans="1:98" ht="36" customHeight="1" x14ac:dyDescent="0.2">
      <c r="A116" s="526"/>
      <c r="B116" s="527"/>
      <c r="C116" s="528"/>
      <c r="D116" s="530"/>
      <c r="E116" s="70" t="s">
        <v>31</v>
      </c>
      <c r="F116" s="71" t="s">
        <v>32</v>
      </c>
      <c r="G116" s="461" t="s">
        <v>33</v>
      </c>
      <c r="H116" s="473"/>
      <c r="I116" s="32"/>
      <c r="J116" s="32"/>
      <c r="K116" s="32"/>
      <c r="L116" s="32"/>
      <c r="M116" s="32"/>
      <c r="N116" s="32"/>
      <c r="O116" s="252"/>
      <c r="P116" s="252"/>
      <c r="Q116" s="252"/>
      <c r="R116" s="252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7"/>
      <c r="AT116" s="87"/>
      <c r="AU116" s="87"/>
      <c r="CG116" s="88"/>
      <c r="CH116" s="88"/>
      <c r="CI116" s="88"/>
      <c r="CJ116" s="88"/>
      <c r="CK116" s="88"/>
      <c r="CL116" s="88"/>
      <c r="CM116" s="88"/>
      <c r="CN116" s="88"/>
      <c r="CO116" s="88"/>
      <c r="CP116" s="88"/>
      <c r="CQ116" s="88"/>
      <c r="CR116" s="88"/>
      <c r="CS116" s="88"/>
      <c r="CT116" s="88"/>
    </row>
    <row r="117" spans="1:98" ht="15.6" customHeight="1" x14ac:dyDescent="0.2">
      <c r="A117" s="259" t="s">
        <v>116</v>
      </c>
      <c r="B117" s="260"/>
      <c r="C117" s="261"/>
      <c r="D117" s="258">
        <f>SUM(E117:H117)</f>
        <v>0</v>
      </c>
      <c r="E117" s="19"/>
      <c r="F117" s="20"/>
      <c r="G117" s="7"/>
      <c r="H117" s="7"/>
      <c r="I117" s="32"/>
      <c r="J117" s="32"/>
      <c r="K117" s="32"/>
      <c r="L117" s="32"/>
      <c r="M117" s="32"/>
      <c r="N117" s="32"/>
      <c r="O117" s="252"/>
      <c r="P117" s="252"/>
      <c r="Q117" s="252"/>
      <c r="R117" s="252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7"/>
      <c r="AT117" s="87"/>
      <c r="AU117" s="87"/>
      <c r="CG117" s="88"/>
      <c r="CH117" s="88"/>
      <c r="CI117" s="88"/>
      <c r="CJ117" s="88"/>
      <c r="CK117" s="88"/>
      <c r="CL117" s="88"/>
      <c r="CM117" s="88"/>
      <c r="CN117" s="88"/>
      <c r="CO117" s="88"/>
      <c r="CP117" s="88"/>
      <c r="CQ117" s="88"/>
      <c r="CR117" s="88"/>
      <c r="CS117" s="88"/>
      <c r="CT117" s="88"/>
    </row>
    <row r="118" spans="1:98" ht="15.6" customHeight="1" x14ac:dyDescent="0.2">
      <c r="A118" s="262" t="s">
        <v>117</v>
      </c>
      <c r="B118" s="263"/>
      <c r="C118" s="264"/>
      <c r="D118" s="265">
        <f>SUM(E118:H118)</f>
        <v>0</v>
      </c>
      <c r="E118" s="38"/>
      <c r="F118" s="54"/>
      <c r="G118" s="22"/>
      <c r="H118" s="22"/>
      <c r="I118" s="32"/>
      <c r="J118" s="32"/>
      <c r="K118" s="32"/>
      <c r="L118" s="32"/>
      <c r="M118" s="266"/>
      <c r="N118" s="266"/>
      <c r="O118" s="267"/>
      <c r="P118" s="267"/>
      <c r="Q118" s="267"/>
      <c r="R118" s="267"/>
      <c r="S118" s="268"/>
      <c r="T118" s="268"/>
      <c r="U118" s="268"/>
      <c r="V118" s="268"/>
      <c r="W118" s="268"/>
      <c r="X118" s="268"/>
      <c r="Y118" s="268"/>
      <c r="Z118" s="268"/>
      <c r="AA118" s="268"/>
      <c r="AB118" s="268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7"/>
      <c r="AT118" s="87"/>
      <c r="AU118" s="87"/>
      <c r="CG118" s="88"/>
      <c r="CH118" s="88"/>
      <c r="CI118" s="88"/>
      <c r="CJ118" s="88"/>
      <c r="CK118" s="88"/>
      <c r="CL118" s="88"/>
      <c r="CM118" s="88"/>
      <c r="CN118" s="88"/>
      <c r="CO118" s="88"/>
      <c r="CP118" s="88"/>
      <c r="CQ118" s="88"/>
      <c r="CR118" s="88"/>
      <c r="CS118" s="88"/>
      <c r="CT118" s="88"/>
    </row>
    <row r="119" spans="1:98" ht="31.9" customHeight="1" x14ac:dyDescent="0.2">
      <c r="A119" s="91" t="s">
        <v>118</v>
      </c>
      <c r="B119" s="269"/>
      <c r="C119" s="270"/>
      <c r="D119" s="271"/>
      <c r="E119" s="272"/>
      <c r="F119" s="273"/>
      <c r="G119" s="274"/>
      <c r="H119" s="275"/>
      <c r="I119" s="276"/>
      <c r="J119" s="276"/>
      <c r="K119" s="276"/>
      <c r="L119" s="277"/>
      <c r="M119" s="96"/>
      <c r="N119" s="96"/>
      <c r="O119" s="96"/>
      <c r="P119" s="96"/>
      <c r="Q119" s="96"/>
      <c r="R119" s="96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CG119" s="88"/>
      <c r="CH119" s="88"/>
      <c r="CI119" s="88"/>
      <c r="CJ119" s="88"/>
      <c r="CK119" s="88"/>
      <c r="CL119" s="88"/>
      <c r="CM119" s="88"/>
      <c r="CN119" s="88"/>
      <c r="CO119" s="88"/>
      <c r="CP119" s="88"/>
      <c r="CQ119" s="88"/>
      <c r="CR119" s="88"/>
      <c r="CS119" s="88"/>
      <c r="CT119" s="88"/>
    </row>
    <row r="120" spans="1:98" ht="16.899999999999999" customHeight="1" x14ac:dyDescent="0.2">
      <c r="A120" s="487" t="s">
        <v>119</v>
      </c>
      <c r="B120" s="471" t="s">
        <v>1</v>
      </c>
      <c r="C120" s="534" t="s">
        <v>120</v>
      </c>
      <c r="D120" s="534"/>
      <c r="E120" s="534"/>
      <c r="F120" s="534" t="s">
        <v>121</v>
      </c>
      <c r="G120" s="537" t="s">
        <v>122</v>
      </c>
      <c r="H120" s="482" t="s">
        <v>19</v>
      </c>
      <c r="I120" s="533"/>
      <c r="J120" s="533"/>
      <c r="K120" s="534" t="s">
        <v>20</v>
      </c>
      <c r="L120" s="535" t="s">
        <v>123</v>
      </c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CG120" s="88"/>
      <c r="CH120" s="88"/>
      <c r="CI120" s="88"/>
      <c r="CJ120" s="88"/>
      <c r="CK120" s="88"/>
      <c r="CL120" s="88"/>
      <c r="CM120" s="88"/>
      <c r="CN120" s="88"/>
      <c r="CO120" s="88"/>
      <c r="CP120" s="88"/>
      <c r="CQ120" s="88"/>
      <c r="CR120" s="88"/>
      <c r="CS120" s="88"/>
      <c r="CT120" s="88"/>
    </row>
    <row r="121" spans="1:98" ht="60.75" customHeight="1" x14ac:dyDescent="0.2">
      <c r="A121" s="493"/>
      <c r="B121" s="473"/>
      <c r="C121" s="234" t="s">
        <v>124</v>
      </c>
      <c r="D121" s="279" t="s">
        <v>125</v>
      </c>
      <c r="E121" s="461" t="s">
        <v>126</v>
      </c>
      <c r="F121" s="534"/>
      <c r="G121" s="537"/>
      <c r="H121" s="461" t="s">
        <v>31</v>
      </c>
      <c r="I121" s="466" t="s">
        <v>32</v>
      </c>
      <c r="J121" s="466" t="s">
        <v>33</v>
      </c>
      <c r="K121" s="534"/>
      <c r="L121" s="536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CG121" s="88"/>
      <c r="CH121" s="88"/>
      <c r="CI121" s="88"/>
      <c r="CJ121" s="88"/>
      <c r="CK121" s="88"/>
      <c r="CL121" s="88"/>
      <c r="CM121" s="88"/>
      <c r="CN121" s="88"/>
      <c r="CO121" s="88"/>
      <c r="CP121" s="88"/>
      <c r="CQ121" s="88"/>
      <c r="CR121" s="88"/>
      <c r="CS121" s="88"/>
      <c r="CT121" s="88"/>
    </row>
    <row r="122" spans="1:98" ht="15.6" customHeight="1" x14ac:dyDescent="0.2">
      <c r="A122" s="280" t="s">
        <v>56</v>
      </c>
      <c r="B122" s="28">
        <f>SUM(C122:G122)</f>
        <v>0</v>
      </c>
      <c r="C122" s="19"/>
      <c r="D122" s="281"/>
      <c r="E122" s="21"/>
      <c r="F122" s="281"/>
      <c r="G122" s="282"/>
      <c r="H122" s="21"/>
      <c r="I122" s="281"/>
      <c r="J122" s="281"/>
      <c r="K122" s="281"/>
      <c r="L122" s="21"/>
      <c r="M122" s="1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97"/>
      <c r="Z122" s="97"/>
      <c r="AA122" s="97"/>
      <c r="AB122" s="97"/>
      <c r="CG122" s="88"/>
      <c r="CH122" s="88"/>
      <c r="CI122" s="88"/>
      <c r="CJ122" s="88"/>
      <c r="CK122" s="88"/>
      <c r="CL122" s="88"/>
      <c r="CM122" s="88"/>
      <c r="CN122" s="88"/>
      <c r="CO122" s="88"/>
      <c r="CP122" s="88"/>
      <c r="CQ122" s="88"/>
      <c r="CR122" s="88"/>
      <c r="CS122" s="88"/>
      <c r="CT122" s="88"/>
    </row>
    <row r="123" spans="1:98" ht="15.6" customHeight="1" x14ac:dyDescent="0.2">
      <c r="A123" s="283" t="s">
        <v>69</v>
      </c>
      <c r="B123" s="50">
        <f>SUM(C123:G123)</f>
        <v>0</v>
      </c>
      <c r="C123" s="11"/>
      <c r="D123" s="135"/>
      <c r="E123" s="17"/>
      <c r="F123" s="135"/>
      <c r="G123" s="284"/>
      <c r="H123" s="17"/>
      <c r="I123" s="135"/>
      <c r="J123" s="135"/>
      <c r="K123" s="135"/>
      <c r="L123" s="17"/>
      <c r="M123" s="1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97"/>
      <c r="Z123" s="97"/>
      <c r="AA123" s="97"/>
      <c r="AB123" s="97"/>
      <c r="CG123" s="88"/>
      <c r="CH123" s="88"/>
      <c r="CI123" s="88"/>
      <c r="CJ123" s="88"/>
      <c r="CK123" s="88"/>
      <c r="CL123" s="88"/>
      <c r="CM123" s="88"/>
      <c r="CN123" s="88"/>
      <c r="CO123" s="88"/>
      <c r="CP123" s="88"/>
      <c r="CQ123" s="88"/>
      <c r="CR123" s="88"/>
      <c r="CS123" s="88"/>
      <c r="CT123" s="88"/>
    </row>
    <row r="124" spans="1:98" ht="15.6" customHeight="1" x14ac:dyDescent="0.2">
      <c r="A124" s="285" t="s">
        <v>72</v>
      </c>
      <c r="B124" s="29">
        <f>SUM(C124:G124)</f>
        <v>0</v>
      </c>
      <c r="C124" s="30"/>
      <c r="D124" s="130"/>
      <c r="E124" s="23"/>
      <c r="F124" s="130"/>
      <c r="G124" s="286"/>
      <c r="H124" s="23"/>
      <c r="I124" s="130"/>
      <c r="J124" s="130"/>
      <c r="K124" s="130"/>
      <c r="L124" s="23"/>
      <c r="M124" s="1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97"/>
      <c r="Z124" s="97"/>
      <c r="AA124" s="97"/>
      <c r="AB124" s="97"/>
      <c r="CG124" s="88"/>
      <c r="CH124" s="88"/>
      <c r="CI124" s="88"/>
      <c r="CJ124" s="88"/>
      <c r="CK124" s="88"/>
      <c r="CL124" s="88"/>
      <c r="CM124" s="88"/>
      <c r="CN124" s="88"/>
      <c r="CO124" s="88"/>
      <c r="CP124" s="88"/>
      <c r="CQ124" s="88"/>
      <c r="CR124" s="88"/>
      <c r="CS124" s="88"/>
      <c r="CT124" s="88"/>
    </row>
    <row r="125" spans="1:98" ht="31.9" customHeight="1" x14ac:dyDescent="0.2">
      <c r="A125" s="248" t="s">
        <v>127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CG125" s="88"/>
      <c r="CH125" s="88"/>
      <c r="CI125" s="88"/>
      <c r="CJ125" s="88"/>
      <c r="CK125" s="88"/>
      <c r="CL125" s="88"/>
      <c r="CM125" s="88"/>
      <c r="CN125" s="88"/>
      <c r="CO125" s="88"/>
      <c r="CP125" s="88"/>
      <c r="CQ125" s="88"/>
      <c r="CR125" s="88"/>
      <c r="CS125" s="88"/>
      <c r="CT125" s="88"/>
    </row>
    <row r="126" spans="1:98" ht="15" x14ac:dyDescent="0.2">
      <c r="A126" s="487" t="s">
        <v>128</v>
      </c>
      <c r="B126" s="471" t="s">
        <v>129</v>
      </c>
      <c r="C126" s="483" t="s">
        <v>130</v>
      </c>
      <c r="D126" s="484"/>
      <c r="E126" s="518" t="s">
        <v>131</v>
      </c>
      <c r="F126" s="484"/>
      <c r="G126" s="518" t="s">
        <v>132</v>
      </c>
      <c r="H126" s="484"/>
      <c r="I126" s="483" t="s">
        <v>133</v>
      </c>
      <c r="J126" s="484"/>
      <c r="K126" s="3"/>
      <c r="L126" s="3"/>
      <c r="M126" s="287"/>
      <c r="N126" s="288"/>
      <c r="O126" s="268"/>
      <c r="P126" s="268"/>
      <c r="Q126" s="268"/>
      <c r="R126" s="268"/>
      <c r="S126" s="268"/>
      <c r="T126" s="268"/>
      <c r="U126" s="268"/>
      <c r="V126" s="268"/>
      <c r="W126" s="268"/>
      <c r="X126" s="268"/>
      <c r="Y126" s="268"/>
      <c r="Z126" s="268"/>
      <c r="AA126" s="268"/>
      <c r="AB126" s="268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7"/>
      <c r="AT126" s="87"/>
      <c r="AU126" s="87"/>
      <c r="CG126" s="88"/>
      <c r="CH126" s="88"/>
      <c r="CI126" s="88"/>
      <c r="CJ126" s="88"/>
      <c r="CK126" s="88"/>
      <c r="CL126" s="88"/>
      <c r="CM126" s="88"/>
      <c r="CN126" s="88"/>
      <c r="CO126" s="88"/>
      <c r="CP126" s="88"/>
      <c r="CQ126" s="88"/>
      <c r="CR126" s="88"/>
      <c r="CS126" s="88"/>
      <c r="CT126" s="88"/>
    </row>
    <row r="127" spans="1:98" ht="15" x14ac:dyDescent="0.2">
      <c r="A127" s="493"/>
      <c r="B127" s="473"/>
      <c r="C127" s="70" t="s">
        <v>134</v>
      </c>
      <c r="D127" s="461" t="s">
        <v>135</v>
      </c>
      <c r="E127" s="70" t="s">
        <v>134</v>
      </c>
      <c r="F127" s="463" t="s">
        <v>135</v>
      </c>
      <c r="G127" s="70" t="s">
        <v>134</v>
      </c>
      <c r="H127" s="461" t="s">
        <v>135</v>
      </c>
      <c r="I127" s="70" t="s">
        <v>134</v>
      </c>
      <c r="J127" s="461" t="s">
        <v>135</v>
      </c>
      <c r="K127" s="3"/>
      <c r="L127" s="3"/>
      <c r="M127" s="3"/>
      <c r="N127" s="32"/>
      <c r="O127" s="252"/>
      <c r="P127" s="252"/>
      <c r="Q127" s="252"/>
      <c r="R127" s="252"/>
      <c r="S127" s="252"/>
      <c r="T127" s="252"/>
      <c r="U127" s="252"/>
      <c r="V127" s="252"/>
      <c r="W127" s="252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7"/>
      <c r="AT127" s="87"/>
      <c r="AU127" s="87"/>
      <c r="CG127" s="88"/>
      <c r="CH127" s="88"/>
      <c r="CI127" s="88"/>
      <c r="CJ127" s="88"/>
      <c r="CK127" s="88"/>
      <c r="CL127" s="88"/>
      <c r="CM127" s="88"/>
      <c r="CN127" s="88"/>
      <c r="CO127" s="88"/>
      <c r="CP127" s="88"/>
      <c r="CQ127" s="88"/>
      <c r="CR127" s="88"/>
      <c r="CS127" s="88"/>
      <c r="CT127" s="88"/>
    </row>
    <row r="128" spans="1:98" ht="18.75" customHeight="1" x14ac:dyDescent="0.2">
      <c r="A128" s="471" t="s">
        <v>136</v>
      </c>
      <c r="B128" s="280" t="s">
        <v>137</v>
      </c>
      <c r="C128" s="19"/>
      <c r="D128" s="21"/>
      <c r="E128" s="19"/>
      <c r="F128" s="21"/>
      <c r="G128" s="19"/>
      <c r="H128" s="21"/>
      <c r="I128" s="19"/>
      <c r="J128" s="21"/>
      <c r="K128" s="3"/>
      <c r="L128" s="3"/>
      <c r="M128" s="3"/>
      <c r="N128" s="32"/>
      <c r="O128" s="252"/>
      <c r="P128" s="252"/>
      <c r="Q128" s="252"/>
      <c r="R128" s="252"/>
      <c r="S128" s="252"/>
      <c r="T128" s="252"/>
      <c r="U128" s="252"/>
      <c r="V128" s="252"/>
      <c r="W128" s="252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7"/>
      <c r="AT128" s="87"/>
      <c r="AU128" s="87"/>
      <c r="CG128" s="88"/>
      <c r="CH128" s="88"/>
      <c r="CI128" s="88"/>
      <c r="CJ128" s="88"/>
      <c r="CK128" s="88"/>
      <c r="CL128" s="88"/>
      <c r="CM128" s="88"/>
      <c r="CN128" s="88"/>
      <c r="CO128" s="88"/>
      <c r="CP128" s="88"/>
      <c r="CQ128" s="88"/>
      <c r="CR128" s="88"/>
      <c r="CS128" s="88"/>
      <c r="CT128" s="88"/>
    </row>
    <row r="129" spans="1:98" ht="24" customHeight="1" x14ac:dyDescent="0.2">
      <c r="A129" s="472"/>
      <c r="B129" s="283" t="s">
        <v>138</v>
      </c>
      <c r="C129" s="11"/>
      <c r="D129" s="17"/>
      <c r="E129" s="11"/>
      <c r="F129" s="17"/>
      <c r="G129" s="11"/>
      <c r="H129" s="17"/>
      <c r="I129" s="11"/>
      <c r="J129" s="17"/>
      <c r="K129" s="3"/>
      <c r="L129" s="3"/>
      <c r="M129" s="3"/>
      <c r="N129" s="32"/>
      <c r="O129" s="252"/>
      <c r="P129" s="252"/>
      <c r="Q129" s="252"/>
      <c r="R129" s="252"/>
      <c r="S129" s="252"/>
      <c r="T129" s="252"/>
      <c r="U129" s="252"/>
      <c r="V129" s="252"/>
      <c r="W129" s="252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7"/>
      <c r="AT129" s="87"/>
      <c r="AU129" s="87"/>
      <c r="CG129" s="88"/>
      <c r="CH129" s="88"/>
      <c r="CI129" s="88"/>
      <c r="CJ129" s="88"/>
      <c r="CK129" s="88"/>
      <c r="CL129" s="88"/>
      <c r="CM129" s="88"/>
      <c r="CN129" s="88"/>
      <c r="CO129" s="88"/>
      <c r="CP129" s="88"/>
      <c r="CQ129" s="88"/>
      <c r="CR129" s="88"/>
      <c r="CS129" s="88"/>
      <c r="CT129" s="88"/>
    </row>
    <row r="130" spans="1:98" ht="18.75" customHeight="1" x14ac:dyDescent="0.2">
      <c r="A130" s="472"/>
      <c r="B130" s="283" t="s">
        <v>139</v>
      </c>
      <c r="C130" s="11"/>
      <c r="D130" s="17"/>
      <c r="E130" s="11"/>
      <c r="F130" s="17"/>
      <c r="G130" s="11"/>
      <c r="H130" s="17"/>
      <c r="I130" s="11"/>
      <c r="J130" s="17"/>
      <c r="K130" s="3"/>
      <c r="L130" s="3"/>
      <c r="M130" s="3"/>
      <c r="N130" s="32"/>
      <c r="O130" s="252"/>
      <c r="P130" s="252"/>
      <c r="Q130" s="252"/>
      <c r="R130" s="252"/>
      <c r="S130" s="252"/>
      <c r="T130" s="252"/>
      <c r="U130" s="252"/>
      <c r="V130" s="252"/>
      <c r="W130" s="252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7"/>
      <c r="AT130" s="87"/>
      <c r="AU130" s="87"/>
      <c r="CG130" s="88"/>
      <c r="CH130" s="88"/>
      <c r="CI130" s="88"/>
      <c r="CJ130" s="88"/>
      <c r="CK130" s="88"/>
      <c r="CL130" s="88"/>
      <c r="CM130" s="88"/>
      <c r="CN130" s="88"/>
      <c r="CO130" s="88"/>
      <c r="CP130" s="88"/>
      <c r="CQ130" s="88"/>
      <c r="CR130" s="88"/>
      <c r="CS130" s="88"/>
      <c r="CT130" s="88"/>
    </row>
    <row r="131" spans="1:98" ht="18.75" customHeight="1" x14ac:dyDescent="0.2">
      <c r="A131" s="473"/>
      <c r="B131" s="283" t="s">
        <v>140</v>
      </c>
      <c r="C131" s="30"/>
      <c r="D131" s="23"/>
      <c r="E131" s="30"/>
      <c r="F131" s="23"/>
      <c r="G131" s="30"/>
      <c r="H131" s="23"/>
      <c r="I131" s="30"/>
      <c r="J131" s="23"/>
      <c r="K131" s="3"/>
      <c r="L131" s="3"/>
      <c r="M131" s="3"/>
      <c r="N131" s="32"/>
      <c r="O131" s="252"/>
      <c r="P131" s="252"/>
      <c r="Q131" s="252"/>
      <c r="R131" s="252"/>
      <c r="S131" s="252"/>
      <c r="T131" s="252"/>
      <c r="U131" s="252"/>
      <c r="V131" s="252"/>
      <c r="W131" s="252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7"/>
      <c r="AT131" s="87"/>
      <c r="AU131" s="87"/>
      <c r="CG131" s="88"/>
      <c r="CH131" s="88"/>
      <c r="CI131" s="88"/>
      <c r="CJ131" s="88"/>
      <c r="CK131" s="88"/>
      <c r="CL131" s="88"/>
      <c r="CM131" s="88"/>
      <c r="CN131" s="88"/>
      <c r="CO131" s="88"/>
      <c r="CP131" s="88"/>
      <c r="CQ131" s="88"/>
      <c r="CR131" s="88"/>
      <c r="CS131" s="88"/>
      <c r="CT131" s="88"/>
    </row>
    <row r="132" spans="1:98" ht="15" x14ac:dyDescent="0.2">
      <c r="A132" s="534" t="s">
        <v>141</v>
      </c>
      <c r="B132" s="280" t="s">
        <v>142</v>
      </c>
      <c r="C132" s="19"/>
      <c r="D132" s="21"/>
      <c r="E132" s="19"/>
      <c r="F132" s="21"/>
      <c r="G132" s="19"/>
      <c r="H132" s="21"/>
      <c r="I132" s="19"/>
      <c r="J132" s="21"/>
      <c r="K132" s="3"/>
      <c r="L132" s="3"/>
      <c r="M132" s="3"/>
      <c r="N132" s="32"/>
      <c r="O132" s="252"/>
      <c r="P132" s="252"/>
      <c r="Q132" s="252"/>
      <c r="R132" s="252"/>
      <c r="S132" s="252"/>
      <c r="T132" s="252"/>
      <c r="U132" s="252"/>
      <c r="V132" s="252"/>
      <c r="W132" s="252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7"/>
      <c r="AT132" s="87"/>
      <c r="AU132" s="87"/>
      <c r="CG132" s="88"/>
      <c r="CH132" s="88"/>
      <c r="CI132" s="88"/>
      <c r="CJ132" s="88"/>
      <c r="CK132" s="88"/>
      <c r="CL132" s="88"/>
      <c r="CM132" s="88"/>
      <c r="CN132" s="88"/>
      <c r="CO132" s="88"/>
      <c r="CP132" s="88"/>
      <c r="CQ132" s="88"/>
      <c r="CR132" s="88"/>
      <c r="CS132" s="88"/>
      <c r="CT132" s="88"/>
    </row>
    <row r="133" spans="1:98" ht="27" customHeight="1" x14ac:dyDescent="0.2">
      <c r="A133" s="533"/>
      <c r="B133" s="283" t="s">
        <v>143</v>
      </c>
      <c r="C133" s="11"/>
      <c r="D133" s="17"/>
      <c r="E133" s="11"/>
      <c r="F133" s="17"/>
      <c r="G133" s="11"/>
      <c r="H133" s="17"/>
      <c r="I133" s="11"/>
      <c r="J133" s="17"/>
      <c r="K133" s="3"/>
      <c r="L133" s="3"/>
      <c r="M133" s="3"/>
      <c r="N133" s="32"/>
      <c r="O133" s="252"/>
      <c r="P133" s="252"/>
      <c r="Q133" s="252"/>
      <c r="R133" s="252"/>
      <c r="S133" s="252"/>
      <c r="T133" s="252"/>
      <c r="U133" s="252"/>
      <c r="V133" s="252"/>
      <c r="W133" s="252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7"/>
      <c r="AT133" s="87"/>
      <c r="AU133" s="87"/>
      <c r="CG133" s="88"/>
      <c r="CH133" s="88"/>
      <c r="CI133" s="88"/>
      <c r="CJ133" s="88"/>
      <c r="CK133" s="88"/>
      <c r="CL133" s="88"/>
      <c r="CM133" s="88"/>
      <c r="CN133" s="88"/>
      <c r="CO133" s="88"/>
      <c r="CP133" s="88"/>
      <c r="CQ133" s="88"/>
      <c r="CR133" s="88"/>
      <c r="CS133" s="88"/>
      <c r="CT133" s="88"/>
    </row>
    <row r="134" spans="1:98" ht="15" x14ac:dyDescent="0.2">
      <c r="A134" s="533"/>
      <c r="B134" s="283" t="s">
        <v>140</v>
      </c>
      <c r="C134" s="11"/>
      <c r="D134" s="17"/>
      <c r="E134" s="11"/>
      <c r="F134" s="17"/>
      <c r="G134" s="11"/>
      <c r="H134" s="17"/>
      <c r="I134" s="11"/>
      <c r="J134" s="17"/>
      <c r="K134" s="3"/>
      <c r="L134" s="3"/>
      <c r="M134" s="3"/>
      <c r="N134" s="32"/>
      <c r="O134" s="252"/>
      <c r="P134" s="252"/>
      <c r="Q134" s="252"/>
      <c r="R134" s="252"/>
      <c r="S134" s="252"/>
      <c r="T134" s="252"/>
      <c r="U134" s="252"/>
      <c r="V134" s="252"/>
      <c r="W134" s="252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7"/>
      <c r="AT134" s="87"/>
      <c r="AU134" s="87"/>
      <c r="CG134" s="88"/>
      <c r="CH134" s="88"/>
      <c r="CI134" s="88"/>
      <c r="CJ134" s="88"/>
      <c r="CK134" s="88"/>
      <c r="CL134" s="88"/>
      <c r="CM134" s="88"/>
      <c r="CN134" s="88"/>
      <c r="CO134" s="88"/>
      <c r="CP134" s="88"/>
      <c r="CQ134" s="88"/>
      <c r="CR134" s="88"/>
      <c r="CS134" s="88"/>
      <c r="CT134" s="88"/>
    </row>
    <row r="135" spans="1:98" ht="15" x14ac:dyDescent="0.2">
      <c r="A135" s="533"/>
      <c r="B135" s="289" t="s">
        <v>144</v>
      </c>
      <c r="C135" s="34"/>
      <c r="D135" s="58"/>
      <c r="E135" s="34"/>
      <c r="F135" s="58"/>
      <c r="G135" s="34"/>
      <c r="H135" s="58"/>
      <c r="I135" s="34"/>
      <c r="J135" s="58"/>
      <c r="K135" s="3"/>
      <c r="L135" s="3"/>
      <c r="M135" s="3"/>
      <c r="N135" s="32"/>
      <c r="O135" s="252"/>
      <c r="P135" s="252"/>
      <c r="Q135" s="252"/>
      <c r="R135" s="252"/>
      <c r="S135" s="252"/>
      <c r="T135" s="252"/>
      <c r="U135" s="252"/>
      <c r="V135" s="252"/>
      <c r="W135" s="252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7"/>
      <c r="AT135" s="87"/>
      <c r="AU135" s="87"/>
      <c r="CG135" s="88"/>
      <c r="CH135" s="88"/>
      <c r="CI135" s="88"/>
      <c r="CJ135" s="88"/>
      <c r="CK135" s="88"/>
      <c r="CL135" s="88"/>
      <c r="CM135" s="88"/>
      <c r="CN135" s="88"/>
      <c r="CO135" s="88"/>
      <c r="CP135" s="88"/>
      <c r="CQ135" s="88"/>
      <c r="CR135" s="88"/>
      <c r="CS135" s="88"/>
      <c r="CT135" s="88"/>
    </row>
    <row r="136" spans="1:98" ht="15" x14ac:dyDescent="0.2">
      <c r="A136" s="533"/>
      <c r="B136" s="285" t="s">
        <v>74</v>
      </c>
      <c r="C136" s="30"/>
      <c r="D136" s="23"/>
      <c r="E136" s="30"/>
      <c r="F136" s="23"/>
      <c r="G136" s="30"/>
      <c r="H136" s="23"/>
      <c r="I136" s="30"/>
      <c r="J136" s="23"/>
      <c r="K136" s="3"/>
      <c r="L136" s="3"/>
      <c r="M136" s="3"/>
      <c r="N136" s="32"/>
      <c r="O136" s="252"/>
      <c r="P136" s="252"/>
      <c r="Q136" s="252"/>
      <c r="R136" s="252"/>
      <c r="S136" s="252"/>
      <c r="T136" s="252"/>
      <c r="U136" s="252"/>
      <c r="V136" s="252"/>
      <c r="W136" s="252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7"/>
      <c r="AT136" s="87"/>
      <c r="AU136" s="87"/>
      <c r="CG136" s="88"/>
      <c r="CH136" s="88"/>
      <c r="CI136" s="88"/>
      <c r="CJ136" s="88"/>
      <c r="CK136" s="88"/>
      <c r="CL136" s="88"/>
      <c r="CM136" s="88"/>
      <c r="CN136" s="88"/>
      <c r="CO136" s="88"/>
      <c r="CP136" s="88"/>
      <c r="CQ136" s="88"/>
      <c r="CR136" s="88"/>
      <c r="CS136" s="88"/>
      <c r="CT136" s="88"/>
    </row>
    <row r="137" spans="1:98" ht="15" x14ac:dyDescent="0.2">
      <c r="A137" s="471" t="s">
        <v>145</v>
      </c>
      <c r="B137" s="280" t="s">
        <v>146</v>
      </c>
      <c r="C137" s="19"/>
      <c r="D137" s="21"/>
      <c r="E137" s="19"/>
      <c r="F137" s="21"/>
      <c r="G137" s="19"/>
      <c r="H137" s="21"/>
      <c r="I137" s="19"/>
      <c r="J137" s="21"/>
      <c r="K137" s="3"/>
      <c r="L137" s="3"/>
      <c r="M137" s="3"/>
      <c r="N137" s="32"/>
      <c r="O137" s="252"/>
      <c r="P137" s="252"/>
      <c r="Q137" s="252"/>
      <c r="R137" s="252"/>
      <c r="S137" s="252"/>
      <c r="T137" s="252"/>
      <c r="U137" s="252"/>
      <c r="V137" s="252"/>
      <c r="W137" s="252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7"/>
      <c r="AT137" s="87"/>
      <c r="AU137" s="87"/>
      <c r="CG137" s="88"/>
      <c r="CH137" s="88"/>
      <c r="CI137" s="88"/>
      <c r="CJ137" s="88"/>
      <c r="CK137" s="88"/>
      <c r="CL137" s="88"/>
      <c r="CM137" s="88"/>
      <c r="CN137" s="88"/>
      <c r="CO137" s="88"/>
      <c r="CP137" s="88"/>
      <c r="CQ137" s="88"/>
      <c r="CR137" s="88"/>
      <c r="CS137" s="88"/>
      <c r="CT137" s="88"/>
    </row>
    <row r="138" spans="1:98" ht="27.6" customHeight="1" x14ac:dyDescent="0.2">
      <c r="A138" s="472"/>
      <c r="B138" s="283" t="s">
        <v>143</v>
      </c>
      <c r="C138" s="11"/>
      <c r="D138" s="17"/>
      <c r="E138" s="11"/>
      <c r="F138" s="17"/>
      <c r="G138" s="11"/>
      <c r="H138" s="17"/>
      <c r="I138" s="11"/>
      <c r="J138" s="17"/>
      <c r="K138" s="3"/>
      <c r="L138" s="3"/>
      <c r="M138" s="3"/>
      <c r="N138" s="32"/>
      <c r="O138" s="252"/>
      <c r="P138" s="252"/>
      <c r="Q138" s="252"/>
      <c r="R138" s="252"/>
      <c r="S138" s="252"/>
      <c r="T138" s="252"/>
      <c r="U138" s="252"/>
      <c r="V138" s="252"/>
      <c r="W138" s="252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7"/>
      <c r="AT138" s="87"/>
      <c r="AU138" s="87"/>
      <c r="CG138" s="88"/>
      <c r="CH138" s="88"/>
      <c r="CI138" s="88"/>
      <c r="CJ138" s="88"/>
      <c r="CK138" s="88"/>
      <c r="CL138" s="88"/>
      <c r="CM138" s="88"/>
      <c r="CN138" s="88"/>
      <c r="CO138" s="88"/>
      <c r="CP138" s="88"/>
      <c r="CQ138" s="88"/>
      <c r="CR138" s="88"/>
      <c r="CS138" s="88"/>
      <c r="CT138" s="88"/>
    </row>
    <row r="139" spans="1:98" x14ac:dyDescent="0.2">
      <c r="A139" s="472"/>
      <c r="B139" s="283" t="s">
        <v>140</v>
      </c>
      <c r="C139" s="11"/>
      <c r="D139" s="17"/>
      <c r="E139" s="11"/>
      <c r="F139" s="17"/>
      <c r="G139" s="11"/>
      <c r="H139" s="17"/>
      <c r="I139" s="11"/>
      <c r="J139" s="17"/>
      <c r="K139" s="32"/>
      <c r="L139" s="32"/>
      <c r="M139" s="32"/>
      <c r="N139" s="32"/>
      <c r="O139" s="252"/>
      <c r="P139" s="252"/>
      <c r="Q139" s="252"/>
      <c r="R139" s="252"/>
      <c r="S139" s="252"/>
      <c r="T139" s="252"/>
      <c r="U139" s="252"/>
      <c r="V139" s="252"/>
      <c r="W139" s="252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7"/>
      <c r="AT139" s="87"/>
      <c r="AU139" s="87"/>
      <c r="CG139" s="88"/>
      <c r="CH139" s="88"/>
      <c r="CI139" s="88"/>
      <c r="CJ139" s="88"/>
      <c r="CK139" s="88"/>
      <c r="CL139" s="88"/>
      <c r="CM139" s="88"/>
      <c r="CN139" s="88"/>
      <c r="CO139" s="88"/>
      <c r="CP139" s="88"/>
      <c r="CQ139" s="88"/>
      <c r="CR139" s="88"/>
      <c r="CS139" s="88"/>
      <c r="CT139" s="88"/>
    </row>
    <row r="140" spans="1:98" ht="15.6" customHeight="1" x14ac:dyDescent="0.2">
      <c r="A140" s="472"/>
      <c r="B140" s="289" t="s">
        <v>147</v>
      </c>
      <c r="C140" s="11"/>
      <c r="D140" s="17"/>
      <c r="E140" s="11"/>
      <c r="F140" s="17"/>
      <c r="G140" s="11"/>
      <c r="H140" s="17"/>
      <c r="I140" s="11"/>
      <c r="J140" s="17"/>
      <c r="K140" s="32"/>
      <c r="L140" s="32"/>
      <c r="M140" s="32"/>
      <c r="N140" s="32"/>
      <c r="O140" s="252"/>
      <c r="P140" s="252"/>
      <c r="Q140" s="252"/>
      <c r="R140" s="252"/>
      <c r="S140" s="252"/>
      <c r="T140" s="252"/>
      <c r="U140" s="252"/>
      <c r="V140" s="252"/>
      <c r="W140" s="252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7"/>
      <c r="AT140" s="87"/>
      <c r="AU140" s="87"/>
      <c r="CG140" s="88"/>
      <c r="CH140" s="88"/>
      <c r="CI140" s="88"/>
      <c r="CJ140" s="88"/>
      <c r="CK140" s="88"/>
      <c r="CL140" s="88"/>
      <c r="CM140" s="88"/>
      <c r="CN140" s="88"/>
      <c r="CO140" s="88"/>
      <c r="CP140" s="88"/>
      <c r="CQ140" s="88"/>
      <c r="CR140" s="88"/>
      <c r="CS140" s="88"/>
      <c r="CT140" s="88"/>
    </row>
    <row r="141" spans="1:98" ht="15.6" customHeight="1" x14ac:dyDescent="0.2">
      <c r="A141" s="472"/>
      <c r="B141" s="289" t="s">
        <v>144</v>
      </c>
      <c r="C141" s="11"/>
      <c r="D141" s="17"/>
      <c r="E141" s="11"/>
      <c r="F141" s="17"/>
      <c r="G141" s="11"/>
      <c r="H141" s="17"/>
      <c r="I141" s="11"/>
      <c r="J141" s="17"/>
      <c r="K141" s="32"/>
      <c r="L141" s="32"/>
      <c r="M141" s="32"/>
      <c r="N141" s="32"/>
      <c r="O141" s="252"/>
      <c r="P141" s="252"/>
      <c r="Q141" s="252"/>
      <c r="R141" s="252"/>
      <c r="S141" s="252"/>
      <c r="T141" s="252"/>
      <c r="U141" s="252"/>
      <c r="V141" s="252"/>
      <c r="W141" s="252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7"/>
      <c r="AT141" s="87"/>
      <c r="AU141" s="87"/>
      <c r="CG141" s="88"/>
      <c r="CH141" s="88"/>
      <c r="CI141" s="88"/>
      <c r="CJ141" s="88"/>
      <c r="CK141" s="88"/>
      <c r="CL141" s="88"/>
      <c r="CM141" s="88"/>
      <c r="CN141" s="88"/>
      <c r="CO141" s="88"/>
      <c r="CP141" s="88"/>
      <c r="CQ141" s="88"/>
      <c r="CR141" s="88"/>
      <c r="CS141" s="88"/>
      <c r="CT141" s="88"/>
    </row>
    <row r="142" spans="1:98" ht="15.6" customHeight="1" x14ac:dyDescent="0.2">
      <c r="A142" s="473"/>
      <c r="B142" s="285" t="s">
        <v>74</v>
      </c>
      <c r="C142" s="123"/>
      <c r="D142" s="119"/>
      <c r="E142" s="123"/>
      <c r="F142" s="119"/>
      <c r="G142" s="123"/>
      <c r="H142" s="119"/>
      <c r="I142" s="123"/>
      <c r="J142" s="119"/>
      <c r="K142" s="32"/>
      <c r="L142" s="32"/>
      <c r="M142" s="32"/>
      <c r="N142" s="32"/>
      <c r="O142" s="252"/>
      <c r="P142" s="252"/>
      <c r="Q142" s="252"/>
      <c r="R142" s="252"/>
      <c r="S142" s="252"/>
      <c r="T142" s="252"/>
      <c r="U142" s="252"/>
      <c r="V142" s="252"/>
      <c r="W142" s="252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7"/>
      <c r="AT142" s="87"/>
      <c r="AU142" s="87"/>
      <c r="CG142" s="88"/>
      <c r="CH142" s="88"/>
      <c r="CI142" s="88"/>
      <c r="CJ142" s="88"/>
      <c r="CK142" s="88"/>
      <c r="CL142" s="88"/>
      <c r="CM142" s="88"/>
      <c r="CN142" s="88"/>
      <c r="CO142" s="88"/>
      <c r="CP142" s="88"/>
      <c r="CQ142" s="88"/>
      <c r="CR142" s="88"/>
      <c r="CS142" s="88"/>
      <c r="CT142" s="88"/>
    </row>
    <row r="143" spans="1:98" ht="15.6" customHeight="1" x14ac:dyDescent="0.2">
      <c r="A143" s="534" t="s">
        <v>148</v>
      </c>
      <c r="B143" s="280" t="s">
        <v>149</v>
      </c>
      <c r="C143" s="19"/>
      <c r="D143" s="21"/>
      <c r="E143" s="19"/>
      <c r="F143" s="21"/>
      <c r="G143" s="19"/>
      <c r="H143" s="21"/>
      <c r="I143" s="19"/>
      <c r="J143" s="21"/>
      <c r="K143" s="32"/>
      <c r="L143" s="32"/>
      <c r="M143" s="32"/>
      <c r="N143" s="32"/>
      <c r="O143" s="252"/>
      <c r="P143" s="252"/>
      <c r="Q143" s="252"/>
      <c r="R143" s="252"/>
      <c r="S143" s="252"/>
      <c r="T143" s="252"/>
      <c r="U143" s="252"/>
      <c r="V143" s="252"/>
      <c r="W143" s="252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7"/>
      <c r="AT143" s="87"/>
      <c r="AU143" s="87"/>
      <c r="CG143" s="88"/>
      <c r="CH143" s="88"/>
      <c r="CI143" s="88"/>
      <c r="CJ143" s="88"/>
      <c r="CK143" s="88"/>
      <c r="CL143" s="88"/>
      <c r="CM143" s="88"/>
      <c r="CN143" s="88"/>
      <c r="CO143" s="88"/>
      <c r="CP143" s="88"/>
      <c r="CQ143" s="88"/>
      <c r="CR143" s="88"/>
      <c r="CS143" s="88"/>
      <c r="CT143" s="88"/>
    </row>
    <row r="144" spans="1:98" ht="15.6" customHeight="1" x14ac:dyDescent="0.2">
      <c r="A144" s="533"/>
      <c r="B144" s="285" t="s">
        <v>150</v>
      </c>
      <c r="C144" s="30"/>
      <c r="D144" s="23"/>
      <c r="E144" s="30"/>
      <c r="F144" s="23"/>
      <c r="G144" s="30"/>
      <c r="H144" s="23"/>
      <c r="I144" s="30"/>
      <c r="J144" s="23"/>
      <c r="K144" s="32"/>
      <c r="L144" s="32"/>
      <c r="M144" s="32"/>
      <c r="N144" s="32"/>
      <c r="O144" s="252"/>
      <c r="P144" s="252"/>
      <c r="Q144" s="252"/>
      <c r="R144" s="252"/>
      <c r="S144" s="252"/>
      <c r="T144" s="252"/>
      <c r="U144" s="252"/>
      <c r="V144" s="252"/>
      <c r="W144" s="252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7"/>
      <c r="AT144" s="87"/>
      <c r="AU144" s="87"/>
      <c r="CG144" s="88"/>
      <c r="CH144" s="88"/>
      <c r="CI144" s="88"/>
      <c r="CJ144" s="88"/>
      <c r="CK144" s="88"/>
      <c r="CL144" s="88"/>
      <c r="CM144" s="88"/>
      <c r="CN144" s="88"/>
      <c r="CO144" s="88"/>
      <c r="CP144" s="88"/>
      <c r="CQ144" s="88"/>
      <c r="CR144" s="88"/>
      <c r="CS144" s="88"/>
      <c r="CT144" s="88"/>
    </row>
    <row r="145" spans="1:104" ht="31.9" customHeight="1" x14ac:dyDescent="0.2">
      <c r="A145" s="290" t="s">
        <v>151</v>
      </c>
      <c r="B145" s="291"/>
      <c r="C145" s="292"/>
      <c r="D145" s="292"/>
      <c r="E145" s="292"/>
      <c r="F145" s="292"/>
      <c r="G145" s="292"/>
      <c r="H145" s="292"/>
      <c r="I145" s="292"/>
      <c r="J145" s="292"/>
      <c r="K145" s="293"/>
      <c r="L145" s="293"/>
      <c r="M145" s="293"/>
      <c r="N145" s="293"/>
      <c r="O145" s="294"/>
      <c r="P145" s="294"/>
      <c r="Q145" s="294"/>
      <c r="R145" s="294"/>
      <c r="S145" s="294"/>
      <c r="T145" s="294"/>
      <c r="U145" s="294"/>
      <c r="V145" s="294"/>
      <c r="W145" s="294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BY145" s="82"/>
      <c r="BZ145" s="82"/>
      <c r="CG145" s="88"/>
      <c r="CH145" s="88"/>
      <c r="CI145" s="88"/>
      <c r="CJ145" s="88"/>
      <c r="CK145" s="88"/>
      <c r="CL145" s="88"/>
      <c r="CM145" s="88"/>
      <c r="CN145" s="88"/>
      <c r="CO145" s="88"/>
      <c r="CP145" s="88"/>
      <c r="CQ145" s="88"/>
      <c r="CR145" s="88"/>
      <c r="CS145" s="88"/>
      <c r="CT145" s="88"/>
    </row>
    <row r="146" spans="1:104" s="309" customFormat="1" ht="31.9" customHeight="1" x14ac:dyDescent="0.2">
      <c r="A146" s="91" t="s">
        <v>152</v>
      </c>
      <c r="B146" s="295"/>
      <c r="C146" s="296"/>
      <c r="D146" s="296"/>
      <c r="E146" s="297"/>
      <c r="F146" s="296"/>
      <c r="G146" s="297"/>
      <c r="H146" s="297"/>
      <c r="I146" s="296"/>
      <c r="J146" s="298"/>
      <c r="K146" s="299"/>
      <c r="L146" s="299"/>
      <c r="M146" s="299"/>
      <c r="N146" s="299"/>
      <c r="O146" s="300"/>
      <c r="P146" s="300"/>
      <c r="Q146" s="300"/>
      <c r="R146" s="301"/>
      <c r="S146" s="302"/>
      <c r="T146" s="300"/>
      <c r="U146" s="300"/>
      <c r="V146" s="301"/>
      <c r="W146" s="301"/>
      <c r="X146" s="303"/>
      <c r="Y146" s="304"/>
      <c r="Z146" s="305"/>
      <c r="AA146" s="305"/>
      <c r="AB146" s="303"/>
      <c r="AC146" s="304"/>
      <c r="AD146" s="304"/>
      <c r="AE146" s="304"/>
      <c r="AF146" s="304"/>
      <c r="AG146" s="305"/>
      <c r="AH146" s="306"/>
      <c r="AI146" s="303"/>
      <c r="AJ146" s="305"/>
      <c r="AK146" s="305"/>
      <c r="AL146" s="305"/>
      <c r="AM146" s="305"/>
      <c r="AN146" s="305"/>
      <c r="AO146" s="306"/>
      <c r="AP146" s="303"/>
      <c r="AQ146" s="305"/>
      <c r="AR146" s="305"/>
      <c r="AS146" s="305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82"/>
      <c r="BI146" s="82"/>
      <c r="BJ146" s="82"/>
      <c r="BK146" s="82"/>
      <c r="BL146" s="82"/>
      <c r="BM146" s="82"/>
      <c r="BN146" s="8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4"/>
      <c r="CB146" s="84"/>
      <c r="CC146" s="84"/>
      <c r="CD146" s="84"/>
      <c r="CE146" s="84"/>
      <c r="CF146" s="84"/>
      <c r="CG146" s="88"/>
      <c r="CH146" s="307"/>
      <c r="CI146" s="307"/>
      <c r="CJ146" s="307"/>
      <c r="CK146" s="307"/>
      <c r="CL146" s="307"/>
      <c r="CM146" s="307"/>
      <c r="CN146" s="307"/>
      <c r="CO146" s="307"/>
      <c r="CP146" s="307"/>
      <c r="CQ146" s="307"/>
      <c r="CR146" s="307"/>
      <c r="CS146" s="307"/>
      <c r="CT146" s="307"/>
      <c r="CU146" s="308"/>
      <c r="CV146" s="308"/>
      <c r="CW146" s="308"/>
      <c r="CX146" s="308"/>
      <c r="CY146" s="308"/>
      <c r="CZ146" s="308"/>
    </row>
    <row r="147" spans="1:104" x14ac:dyDescent="0.2">
      <c r="A147" s="538" t="s">
        <v>35</v>
      </c>
      <c r="B147" s="474" t="s">
        <v>1</v>
      </c>
      <c r="C147" s="475"/>
      <c r="D147" s="476"/>
      <c r="E147" s="514" t="s">
        <v>78</v>
      </c>
      <c r="F147" s="515"/>
      <c r="G147" s="515"/>
      <c r="H147" s="515"/>
      <c r="I147" s="515"/>
      <c r="J147" s="515"/>
      <c r="K147" s="515"/>
      <c r="L147" s="515"/>
      <c r="M147" s="515"/>
      <c r="N147" s="515"/>
      <c r="O147" s="515"/>
      <c r="P147" s="515"/>
      <c r="Q147" s="515"/>
      <c r="R147" s="515"/>
      <c r="S147" s="515"/>
      <c r="T147" s="515"/>
      <c r="U147" s="515"/>
      <c r="V147" s="515"/>
      <c r="W147" s="515"/>
      <c r="X147" s="515"/>
      <c r="Y147" s="515"/>
      <c r="Z147" s="515"/>
      <c r="AA147" s="515"/>
      <c r="AB147" s="515"/>
      <c r="AC147" s="515"/>
      <c r="AD147" s="515"/>
      <c r="AE147" s="515"/>
      <c r="AF147" s="515"/>
      <c r="AG147" s="515"/>
      <c r="AH147" s="515"/>
      <c r="AI147" s="515"/>
      <c r="AJ147" s="515"/>
      <c r="AK147" s="515"/>
      <c r="AL147" s="515"/>
      <c r="AM147" s="515"/>
      <c r="AN147" s="515"/>
      <c r="AO147" s="515"/>
      <c r="AP147" s="551"/>
      <c r="AQ147" s="552" t="s">
        <v>153</v>
      </c>
      <c r="AR147" s="552"/>
      <c r="AS147" s="553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Y147" s="82"/>
      <c r="BZ147" s="82"/>
      <c r="CG147" s="88"/>
      <c r="CH147" s="88"/>
      <c r="CI147" s="88"/>
      <c r="CJ147" s="88"/>
      <c r="CK147" s="88"/>
      <c r="CL147" s="88"/>
      <c r="CM147" s="88"/>
      <c r="CN147" s="88"/>
      <c r="CO147" s="88"/>
      <c r="CP147" s="88"/>
      <c r="CQ147" s="88"/>
      <c r="CR147" s="88"/>
      <c r="CS147" s="88"/>
      <c r="CT147" s="88"/>
    </row>
    <row r="148" spans="1:104" x14ac:dyDescent="0.2">
      <c r="A148" s="539"/>
      <c r="B148" s="549"/>
      <c r="C148" s="550"/>
      <c r="D148" s="517"/>
      <c r="E148" s="483" t="s">
        <v>21</v>
      </c>
      <c r="F148" s="484"/>
      <c r="G148" s="483" t="s">
        <v>22</v>
      </c>
      <c r="H148" s="484"/>
      <c r="I148" s="483" t="s">
        <v>23</v>
      </c>
      <c r="J148" s="484"/>
      <c r="K148" s="483" t="s">
        <v>24</v>
      </c>
      <c r="L148" s="484"/>
      <c r="M148" s="483" t="s">
        <v>25</v>
      </c>
      <c r="N148" s="484"/>
      <c r="O148" s="483" t="s">
        <v>26</v>
      </c>
      <c r="P148" s="484"/>
      <c r="Q148" s="483" t="s">
        <v>27</v>
      </c>
      <c r="R148" s="484"/>
      <c r="S148" s="483" t="s">
        <v>28</v>
      </c>
      <c r="T148" s="484"/>
      <c r="U148" s="483" t="s">
        <v>29</v>
      </c>
      <c r="V148" s="484"/>
      <c r="W148" s="483" t="s">
        <v>5</v>
      </c>
      <c r="X148" s="484"/>
      <c r="Y148" s="483" t="s">
        <v>6</v>
      </c>
      <c r="Z148" s="484"/>
      <c r="AA148" s="483" t="s">
        <v>30</v>
      </c>
      <c r="AB148" s="484"/>
      <c r="AC148" s="483" t="s">
        <v>7</v>
      </c>
      <c r="AD148" s="484"/>
      <c r="AE148" s="483" t="s">
        <v>8</v>
      </c>
      <c r="AF148" s="484"/>
      <c r="AG148" s="483" t="s">
        <v>9</v>
      </c>
      <c r="AH148" s="484"/>
      <c r="AI148" s="483" t="s">
        <v>10</v>
      </c>
      <c r="AJ148" s="484"/>
      <c r="AK148" s="483" t="s">
        <v>11</v>
      </c>
      <c r="AL148" s="484"/>
      <c r="AM148" s="483" t="s">
        <v>12</v>
      </c>
      <c r="AN148" s="484"/>
      <c r="AO148" s="480" t="s">
        <v>13</v>
      </c>
      <c r="AP148" s="541"/>
      <c r="AQ148" s="542" t="s">
        <v>154</v>
      </c>
      <c r="AR148" s="480" t="s">
        <v>155</v>
      </c>
      <c r="AS148" s="481"/>
      <c r="AT148" s="310"/>
      <c r="AU148" s="311"/>
      <c r="AV148" s="97"/>
      <c r="AW148" s="97"/>
      <c r="AX148" s="97"/>
      <c r="AY148" s="97"/>
      <c r="AZ148" s="97"/>
      <c r="BA148" s="97"/>
      <c r="BB148" s="97"/>
      <c r="BC148" s="97"/>
      <c r="BD148" s="97"/>
      <c r="BE148" s="97"/>
      <c r="BF148" s="97"/>
      <c r="BG148" s="97"/>
      <c r="CG148" s="88"/>
      <c r="CH148" s="88"/>
      <c r="CI148" s="88"/>
      <c r="CJ148" s="88"/>
      <c r="CK148" s="88"/>
      <c r="CL148" s="88"/>
      <c r="CM148" s="88"/>
      <c r="CN148" s="88"/>
      <c r="CO148" s="88"/>
      <c r="CP148" s="88"/>
      <c r="CQ148" s="88"/>
      <c r="CR148" s="88"/>
      <c r="CS148" s="88"/>
      <c r="CT148" s="88"/>
    </row>
    <row r="149" spans="1:104" ht="31.5" x14ac:dyDescent="0.2">
      <c r="A149" s="540"/>
      <c r="B149" s="312" t="s">
        <v>34</v>
      </c>
      <c r="C149" s="313" t="s">
        <v>2</v>
      </c>
      <c r="D149" s="464" t="s">
        <v>3</v>
      </c>
      <c r="E149" s="36" t="s">
        <v>2</v>
      </c>
      <c r="F149" s="463" t="s">
        <v>3</v>
      </c>
      <c r="G149" s="36" t="s">
        <v>2</v>
      </c>
      <c r="H149" s="463" t="s">
        <v>3</v>
      </c>
      <c r="I149" s="36" t="s">
        <v>2</v>
      </c>
      <c r="J149" s="463" t="s">
        <v>3</v>
      </c>
      <c r="K149" s="36" t="s">
        <v>2</v>
      </c>
      <c r="L149" s="463" t="s">
        <v>3</v>
      </c>
      <c r="M149" s="36" t="s">
        <v>2</v>
      </c>
      <c r="N149" s="463" t="s">
        <v>3</v>
      </c>
      <c r="O149" s="36" t="s">
        <v>2</v>
      </c>
      <c r="P149" s="463" t="s">
        <v>3</v>
      </c>
      <c r="Q149" s="36" t="s">
        <v>2</v>
      </c>
      <c r="R149" s="463" t="s">
        <v>3</v>
      </c>
      <c r="S149" s="36" t="s">
        <v>2</v>
      </c>
      <c r="T149" s="463" t="s">
        <v>3</v>
      </c>
      <c r="U149" s="36" t="s">
        <v>2</v>
      </c>
      <c r="V149" s="463" t="s">
        <v>3</v>
      </c>
      <c r="W149" s="36" t="s">
        <v>2</v>
      </c>
      <c r="X149" s="463" t="s">
        <v>3</v>
      </c>
      <c r="Y149" s="36" t="s">
        <v>2</v>
      </c>
      <c r="Z149" s="463" t="s">
        <v>3</v>
      </c>
      <c r="AA149" s="36" t="s">
        <v>2</v>
      </c>
      <c r="AB149" s="463" t="s">
        <v>3</v>
      </c>
      <c r="AC149" s="36" t="s">
        <v>2</v>
      </c>
      <c r="AD149" s="463" t="s">
        <v>3</v>
      </c>
      <c r="AE149" s="36" t="s">
        <v>2</v>
      </c>
      <c r="AF149" s="463" t="s">
        <v>3</v>
      </c>
      <c r="AG149" s="36" t="s">
        <v>2</v>
      </c>
      <c r="AH149" s="463" t="s">
        <v>3</v>
      </c>
      <c r="AI149" s="36" t="s">
        <v>2</v>
      </c>
      <c r="AJ149" s="463" t="s">
        <v>3</v>
      </c>
      <c r="AK149" s="36" t="s">
        <v>2</v>
      </c>
      <c r="AL149" s="463" t="s">
        <v>3</v>
      </c>
      <c r="AM149" s="36" t="s">
        <v>2</v>
      </c>
      <c r="AN149" s="463" t="s">
        <v>3</v>
      </c>
      <c r="AO149" s="36" t="s">
        <v>2</v>
      </c>
      <c r="AP149" s="315" t="s">
        <v>3</v>
      </c>
      <c r="AQ149" s="543"/>
      <c r="AR149" s="466" t="s">
        <v>156</v>
      </c>
      <c r="AS149" s="461" t="s">
        <v>157</v>
      </c>
      <c r="AT149" s="148"/>
      <c r="AU149" s="148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CG149" s="88"/>
      <c r="CH149" s="88"/>
      <c r="CI149" s="88"/>
      <c r="CJ149" s="88"/>
      <c r="CK149" s="88"/>
      <c r="CL149" s="88"/>
      <c r="CM149" s="88"/>
      <c r="CN149" s="88"/>
      <c r="CO149" s="88"/>
      <c r="CP149" s="88"/>
      <c r="CQ149" s="88"/>
      <c r="CR149" s="88"/>
      <c r="CS149" s="88"/>
      <c r="CT149" s="88"/>
    </row>
    <row r="150" spans="1:104" ht="15" customHeight="1" x14ac:dyDescent="0.2">
      <c r="A150" s="316" t="s">
        <v>55</v>
      </c>
      <c r="B150" s="213">
        <f t="shared" ref="B150:B168" si="11">SUM(C150+D150)</f>
        <v>223</v>
      </c>
      <c r="C150" s="214">
        <f t="shared" ref="C150:D168" si="12">SUM(E150+G150+I150+K150+M150+O150+Q150+S150+U150+W150+Y150+AA150+AC150+AE150+AG150+AI150+AK150+AM150+AO150)</f>
        <v>100</v>
      </c>
      <c r="D150" s="317">
        <f t="shared" si="12"/>
        <v>123</v>
      </c>
      <c r="E150" s="26">
        <v>2</v>
      </c>
      <c r="F150" s="98">
        <v>1</v>
      </c>
      <c r="G150" s="26">
        <v>1</v>
      </c>
      <c r="H150" s="99">
        <v>2</v>
      </c>
      <c r="I150" s="26">
        <v>0</v>
      </c>
      <c r="J150" s="99">
        <v>1</v>
      </c>
      <c r="K150" s="26">
        <v>2</v>
      </c>
      <c r="L150" s="99">
        <v>2</v>
      </c>
      <c r="M150" s="26">
        <v>5</v>
      </c>
      <c r="N150" s="99">
        <v>3</v>
      </c>
      <c r="O150" s="26">
        <v>3</v>
      </c>
      <c r="P150" s="99">
        <v>1</v>
      </c>
      <c r="Q150" s="26">
        <v>2</v>
      </c>
      <c r="R150" s="99">
        <v>1</v>
      </c>
      <c r="S150" s="26">
        <v>0</v>
      </c>
      <c r="T150" s="99">
        <v>3</v>
      </c>
      <c r="U150" s="26">
        <v>5</v>
      </c>
      <c r="V150" s="99">
        <v>3</v>
      </c>
      <c r="W150" s="26">
        <v>3</v>
      </c>
      <c r="X150" s="99">
        <v>4</v>
      </c>
      <c r="Y150" s="26">
        <v>0</v>
      </c>
      <c r="Z150" s="99">
        <v>2</v>
      </c>
      <c r="AA150" s="26">
        <v>4</v>
      </c>
      <c r="AB150" s="99">
        <v>7</v>
      </c>
      <c r="AC150" s="26">
        <v>3</v>
      </c>
      <c r="AD150" s="99">
        <v>9</v>
      </c>
      <c r="AE150" s="26">
        <v>7</v>
      </c>
      <c r="AF150" s="99">
        <v>14</v>
      </c>
      <c r="AG150" s="26">
        <v>5</v>
      </c>
      <c r="AH150" s="99">
        <v>7</v>
      </c>
      <c r="AI150" s="26">
        <v>13</v>
      </c>
      <c r="AJ150" s="99">
        <v>14</v>
      </c>
      <c r="AK150" s="26">
        <v>15</v>
      </c>
      <c r="AL150" s="99">
        <v>7</v>
      </c>
      <c r="AM150" s="26">
        <v>11</v>
      </c>
      <c r="AN150" s="99">
        <v>14</v>
      </c>
      <c r="AO150" s="100">
        <v>19</v>
      </c>
      <c r="AP150" s="318">
        <v>28</v>
      </c>
      <c r="AQ150" s="319">
        <v>95</v>
      </c>
      <c r="AR150" s="320">
        <v>42</v>
      </c>
      <c r="AS150" s="98">
        <v>86</v>
      </c>
      <c r="AT150" s="1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97"/>
      <c r="BG150" s="97"/>
      <c r="CA150" s="84" t="str">
        <f t="shared" ref="CA150:CA168" si="13">IF(B150&lt;&gt;SUM(AQ150+AR150+AS150),"* El número de consultas según tipo atención NO DEBE ser diferente al Total. ","")</f>
        <v/>
      </c>
      <c r="CB150" s="84" t="str">
        <f>IF(AND(E150&lt;=SUM(E152:E168),F150&lt;=SUM(F152:F168),G150&lt;=SUM(G152:G168),H150&lt;=SUM(H152:H168),I150&lt;=SUM(I152:I168),J150&lt;=SUM(J152:J168),K150&lt;=SUM(K152:K168),L150&lt;=SUM(L152:L168),M150&lt;=SUM(M152:M168),N150&lt;=SUM(N152:N168),O150&lt;=SUM(O152:O168),P150&lt;=SUM(P152:P168),W150&lt;=SUM(W152:W168),X150&lt;=SUM(X152:X168),Y150&lt;=SUM(Y152:Y168),Z150&lt;=SUM(Z152:Z168),AA150&lt;=SUM(AA152:AA168),AB150&lt;=SUM(AB152:AB168),AC150&lt;=SUM(AC152:AC168),AD150&lt;=SUM(AD152:AD168),AE150&lt;=SUM(AE152:AE168),AF150&lt;=SUM(AF152:AF168),AG150&lt;=SUM(AG152:AG168),AH150&lt;=SUM(AH152:AH168),AI150&lt;=SUM(AI152:AI168),AJ150&lt;=SUM(AJ152:AJ168),AK150&lt;=SUM(AK152:AK168),AL150&lt;=SUM(AL152:AL168),AM150&lt;=SUM(AM152:AM168),AN150&lt;=SUM(AN152:AN168),AO150&lt;=SUM(AO152:AO168),AP150&lt;=SUM(AP152:AP168)),"","Total de ingreso debe ser igual o menor al desagregado por condición")</f>
        <v/>
      </c>
      <c r="CG150" s="88">
        <f t="shared" ref="CG150:CG168" si="14">IF(B150&lt;&gt;SUM(AQ150+AR150+AS150),1,0)</f>
        <v>0</v>
      </c>
      <c r="CH150" s="88"/>
      <c r="CI150" s="88"/>
      <c r="CJ150" s="88"/>
      <c r="CK150" s="88"/>
      <c r="CL150" s="88"/>
      <c r="CM150" s="88"/>
      <c r="CN150" s="88"/>
      <c r="CO150" s="88"/>
      <c r="CP150" s="88"/>
      <c r="CQ150" s="88"/>
      <c r="CR150" s="88"/>
      <c r="CS150" s="88"/>
      <c r="CT150" s="88"/>
    </row>
    <row r="151" spans="1:104" ht="15" customHeight="1" x14ac:dyDescent="0.2">
      <c r="A151" s="321" t="s">
        <v>36</v>
      </c>
      <c r="B151" s="322">
        <f t="shared" si="11"/>
        <v>0</v>
      </c>
      <c r="C151" s="323">
        <f t="shared" si="12"/>
        <v>0</v>
      </c>
      <c r="D151" s="324">
        <f t="shared" si="12"/>
        <v>0</v>
      </c>
      <c r="E151" s="38">
        <v>0</v>
      </c>
      <c r="F151" s="39">
        <v>0</v>
      </c>
      <c r="G151" s="38">
        <v>0</v>
      </c>
      <c r="H151" s="22">
        <v>0</v>
      </c>
      <c r="I151" s="38">
        <v>0</v>
      </c>
      <c r="J151" s="22">
        <v>0</v>
      </c>
      <c r="K151" s="38">
        <v>0</v>
      </c>
      <c r="L151" s="22">
        <v>0</v>
      </c>
      <c r="M151" s="38">
        <v>0</v>
      </c>
      <c r="N151" s="22">
        <v>0</v>
      </c>
      <c r="O151" s="38">
        <v>0</v>
      </c>
      <c r="P151" s="22">
        <v>0</v>
      </c>
      <c r="Q151" s="38">
        <v>0</v>
      </c>
      <c r="R151" s="22">
        <v>0</v>
      </c>
      <c r="S151" s="38">
        <v>0</v>
      </c>
      <c r="T151" s="22">
        <v>0</v>
      </c>
      <c r="U151" s="38">
        <v>0</v>
      </c>
      <c r="V151" s="22">
        <v>0</v>
      </c>
      <c r="W151" s="38">
        <v>0</v>
      </c>
      <c r="X151" s="22">
        <v>0</v>
      </c>
      <c r="Y151" s="38">
        <v>0</v>
      </c>
      <c r="Z151" s="22">
        <v>0</v>
      </c>
      <c r="AA151" s="38">
        <v>0</v>
      </c>
      <c r="AB151" s="22">
        <v>0</v>
      </c>
      <c r="AC151" s="38">
        <v>0</v>
      </c>
      <c r="AD151" s="22">
        <v>0</v>
      </c>
      <c r="AE151" s="38">
        <v>0</v>
      </c>
      <c r="AF151" s="22">
        <v>0</v>
      </c>
      <c r="AG151" s="38">
        <v>0</v>
      </c>
      <c r="AH151" s="22">
        <v>0</v>
      </c>
      <c r="AI151" s="38">
        <v>0</v>
      </c>
      <c r="AJ151" s="22">
        <v>0</v>
      </c>
      <c r="AK151" s="38">
        <v>0</v>
      </c>
      <c r="AL151" s="22">
        <v>0</v>
      </c>
      <c r="AM151" s="38">
        <v>0</v>
      </c>
      <c r="AN151" s="22">
        <v>0</v>
      </c>
      <c r="AO151" s="129">
        <v>0</v>
      </c>
      <c r="AP151" s="55">
        <v>0</v>
      </c>
      <c r="AQ151" s="325">
        <v>0</v>
      </c>
      <c r="AR151" s="326">
        <v>0</v>
      </c>
      <c r="AS151" s="39">
        <v>0</v>
      </c>
      <c r="AT151" s="1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97"/>
      <c r="BG151" s="97"/>
      <c r="CA151" s="84" t="str">
        <f t="shared" si="13"/>
        <v/>
      </c>
      <c r="CG151" s="88">
        <f t="shared" si="14"/>
        <v>0</v>
      </c>
      <c r="CH151" s="88"/>
      <c r="CI151" s="88"/>
      <c r="CJ151" s="88"/>
      <c r="CK151" s="88"/>
      <c r="CL151" s="88"/>
      <c r="CM151" s="88"/>
      <c r="CN151" s="88"/>
      <c r="CO151" s="88"/>
      <c r="CP151" s="88"/>
      <c r="CQ151" s="88"/>
      <c r="CR151" s="88"/>
      <c r="CS151" s="88"/>
      <c r="CT151" s="88"/>
    </row>
    <row r="152" spans="1:104" ht="15" customHeight="1" x14ac:dyDescent="0.2">
      <c r="A152" s="327" t="s">
        <v>158</v>
      </c>
      <c r="B152" s="328">
        <f t="shared" si="11"/>
        <v>3</v>
      </c>
      <c r="C152" s="329">
        <f t="shared" si="12"/>
        <v>3</v>
      </c>
      <c r="D152" s="330">
        <f t="shared" si="12"/>
        <v>0</v>
      </c>
      <c r="E152" s="6">
        <v>0</v>
      </c>
      <c r="F152" s="10">
        <v>0</v>
      </c>
      <c r="G152" s="6">
        <v>0</v>
      </c>
      <c r="H152" s="8">
        <v>0</v>
      </c>
      <c r="I152" s="6">
        <v>0</v>
      </c>
      <c r="J152" s="8">
        <v>0</v>
      </c>
      <c r="K152" s="6">
        <v>0</v>
      </c>
      <c r="L152" s="8">
        <v>0</v>
      </c>
      <c r="M152" s="6">
        <v>0</v>
      </c>
      <c r="N152" s="8">
        <v>0</v>
      </c>
      <c r="O152" s="6">
        <v>0</v>
      </c>
      <c r="P152" s="8">
        <v>0</v>
      </c>
      <c r="Q152" s="6">
        <v>1</v>
      </c>
      <c r="R152" s="8">
        <v>0</v>
      </c>
      <c r="S152" s="6">
        <v>0</v>
      </c>
      <c r="T152" s="8">
        <v>0</v>
      </c>
      <c r="U152" s="6">
        <v>0</v>
      </c>
      <c r="V152" s="8">
        <v>0</v>
      </c>
      <c r="W152" s="6">
        <v>1</v>
      </c>
      <c r="X152" s="8">
        <v>0</v>
      </c>
      <c r="Y152" s="6">
        <v>0</v>
      </c>
      <c r="Z152" s="8">
        <v>0</v>
      </c>
      <c r="AA152" s="6">
        <v>0</v>
      </c>
      <c r="AB152" s="8">
        <v>0</v>
      </c>
      <c r="AC152" s="6">
        <v>1</v>
      </c>
      <c r="AD152" s="8">
        <v>0</v>
      </c>
      <c r="AE152" s="6">
        <v>0</v>
      </c>
      <c r="AF152" s="8">
        <v>0</v>
      </c>
      <c r="AG152" s="6">
        <v>0</v>
      </c>
      <c r="AH152" s="8">
        <v>0</v>
      </c>
      <c r="AI152" s="6">
        <v>0</v>
      </c>
      <c r="AJ152" s="8">
        <v>0</v>
      </c>
      <c r="AK152" s="6">
        <v>0</v>
      </c>
      <c r="AL152" s="8">
        <v>0</v>
      </c>
      <c r="AM152" s="6">
        <v>0</v>
      </c>
      <c r="AN152" s="8">
        <v>0</v>
      </c>
      <c r="AO152" s="105">
        <v>0</v>
      </c>
      <c r="AP152" s="57">
        <v>0</v>
      </c>
      <c r="AQ152" s="191">
        <v>0</v>
      </c>
      <c r="AR152" s="229">
        <v>0</v>
      </c>
      <c r="AS152" s="10">
        <v>3</v>
      </c>
      <c r="AT152" s="1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97"/>
      <c r="BG152" s="97"/>
      <c r="CA152" s="84" t="str">
        <f t="shared" si="13"/>
        <v/>
      </c>
      <c r="CG152" s="88">
        <f t="shared" si="14"/>
        <v>0</v>
      </c>
      <c r="CH152" s="88"/>
      <c r="CI152" s="88"/>
      <c r="CJ152" s="88"/>
      <c r="CK152" s="88"/>
      <c r="CL152" s="88"/>
      <c r="CM152" s="88"/>
      <c r="CN152" s="88"/>
      <c r="CO152" s="88"/>
      <c r="CP152" s="88"/>
      <c r="CQ152" s="88"/>
      <c r="CR152" s="88"/>
      <c r="CS152" s="88"/>
      <c r="CT152" s="88"/>
    </row>
    <row r="153" spans="1:104" ht="15" customHeight="1" x14ac:dyDescent="0.2">
      <c r="A153" s="331" t="s">
        <v>159</v>
      </c>
      <c r="B153" s="332">
        <f t="shared" si="11"/>
        <v>0</v>
      </c>
      <c r="C153" s="333">
        <f t="shared" si="12"/>
        <v>0</v>
      </c>
      <c r="D153" s="334">
        <f t="shared" si="12"/>
        <v>0</v>
      </c>
      <c r="E153" s="11">
        <v>0</v>
      </c>
      <c r="F153" s="17">
        <v>0</v>
      </c>
      <c r="G153" s="11">
        <v>0</v>
      </c>
      <c r="H153" s="17">
        <v>0</v>
      </c>
      <c r="I153" s="11">
        <v>0</v>
      </c>
      <c r="J153" s="17">
        <v>0</v>
      </c>
      <c r="K153" s="11">
        <v>0</v>
      </c>
      <c r="L153" s="12">
        <v>0</v>
      </c>
      <c r="M153" s="11">
        <v>0</v>
      </c>
      <c r="N153" s="12">
        <v>0</v>
      </c>
      <c r="O153" s="11">
        <v>0</v>
      </c>
      <c r="P153" s="12">
        <v>0</v>
      </c>
      <c r="Q153" s="11">
        <v>0</v>
      </c>
      <c r="R153" s="12">
        <v>0</v>
      </c>
      <c r="S153" s="11">
        <v>0</v>
      </c>
      <c r="T153" s="12">
        <v>0</v>
      </c>
      <c r="U153" s="11">
        <v>0</v>
      </c>
      <c r="V153" s="12">
        <v>0</v>
      </c>
      <c r="W153" s="11">
        <v>0</v>
      </c>
      <c r="X153" s="12">
        <v>0</v>
      </c>
      <c r="Y153" s="11">
        <v>0</v>
      </c>
      <c r="Z153" s="12">
        <v>0</v>
      </c>
      <c r="AA153" s="11">
        <v>0</v>
      </c>
      <c r="AB153" s="17">
        <v>0</v>
      </c>
      <c r="AC153" s="11">
        <v>0</v>
      </c>
      <c r="AD153" s="17">
        <v>0</v>
      </c>
      <c r="AE153" s="11">
        <v>0</v>
      </c>
      <c r="AF153" s="12">
        <v>0</v>
      </c>
      <c r="AG153" s="11">
        <v>0</v>
      </c>
      <c r="AH153" s="12">
        <v>0</v>
      </c>
      <c r="AI153" s="11">
        <v>0</v>
      </c>
      <c r="AJ153" s="12">
        <v>0</v>
      </c>
      <c r="AK153" s="11">
        <v>0</v>
      </c>
      <c r="AL153" s="12">
        <v>0</v>
      </c>
      <c r="AM153" s="11">
        <v>0</v>
      </c>
      <c r="AN153" s="12">
        <v>0</v>
      </c>
      <c r="AO153" s="111">
        <v>0</v>
      </c>
      <c r="AP153" s="51">
        <v>0</v>
      </c>
      <c r="AQ153" s="200">
        <v>0</v>
      </c>
      <c r="AR153" s="135">
        <v>0</v>
      </c>
      <c r="AS153" s="17">
        <v>0</v>
      </c>
      <c r="AT153" s="1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97"/>
      <c r="BG153" s="97"/>
      <c r="CA153" s="84" t="str">
        <f t="shared" si="13"/>
        <v/>
      </c>
      <c r="CG153" s="88">
        <f t="shared" si="14"/>
        <v>0</v>
      </c>
      <c r="CH153" s="88"/>
      <c r="CI153" s="88"/>
      <c r="CJ153" s="88"/>
      <c r="CK153" s="88"/>
      <c r="CL153" s="88"/>
      <c r="CM153" s="88"/>
      <c r="CN153" s="88"/>
      <c r="CO153" s="88"/>
      <c r="CP153" s="88"/>
      <c r="CQ153" s="88"/>
      <c r="CR153" s="88"/>
      <c r="CS153" s="88"/>
      <c r="CT153" s="88"/>
    </row>
    <row r="154" spans="1:104" ht="15" customHeight="1" x14ac:dyDescent="0.2">
      <c r="A154" s="331" t="s">
        <v>160</v>
      </c>
      <c r="B154" s="332">
        <f t="shared" si="11"/>
        <v>36</v>
      </c>
      <c r="C154" s="333">
        <f t="shared" si="12"/>
        <v>20</v>
      </c>
      <c r="D154" s="334">
        <f t="shared" si="12"/>
        <v>16</v>
      </c>
      <c r="E154" s="11">
        <v>0</v>
      </c>
      <c r="F154" s="17">
        <v>0</v>
      </c>
      <c r="G154" s="11">
        <v>0</v>
      </c>
      <c r="H154" s="17">
        <v>0</v>
      </c>
      <c r="I154" s="11">
        <v>0</v>
      </c>
      <c r="J154" s="17">
        <v>0</v>
      </c>
      <c r="K154" s="11">
        <v>0</v>
      </c>
      <c r="L154" s="12">
        <v>0</v>
      </c>
      <c r="M154" s="11">
        <v>0</v>
      </c>
      <c r="N154" s="12">
        <v>0</v>
      </c>
      <c r="O154" s="11">
        <v>0</v>
      </c>
      <c r="P154" s="12">
        <v>0</v>
      </c>
      <c r="Q154" s="11">
        <v>0</v>
      </c>
      <c r="R154" s="12">
        <v>0</v>
      </c>
      <c r="S154" s="11">
        <v>0</v>
      </c>
      <c r="T154" s="12">
        <v>0</v>
      </c>
      <c r="U154" s="11">
        <v>0</v>
      </c>
      <c r="V154" s="12">
        <v>0</v>
      </c>
      <c r="W154" s="11">
        <v>0</v>
      </c>
      <c r="X154" s="12">
        <v>0</v>
      </c>
      <c r="Y154" s="11">
        <v>0</v>
      </c>
      <c r="Z154" s="12">
        <v>0</v>
      </c>
      <c r="AA154" s="11">
        <v>0</v>
      </c>
      <c r="AB154" s="17">
        <v>1</v>
      </c>
      <c r="AC154" s="11">
        <v>1</v>
      </c>
      <c r="AD154" s="17">
        <v>4</v>
      </c>
      <c r="AE154" s="11">
        <v>1</v>
      </c>
      <c r="AF154" s="12">
        <v>0</v>
      </c>
      <c r="AG154" s="11">
        <v>3</v>
      </c>
      <c r="AH154" s="12">
        <v>1</v>
      </c>
      <c r="AI154" s="11">
        <v>4</v>
      </c>
      <c r="AJ154" s="12">
        <v>2</v>
      </c>
      <c r="AK154" s="11">
        <v>5</v>
      </c>
      <c r="AL154" s="12">
        <v>0</v>
      </c>
      <c r="AM154" s="11">
        <v>1</v>
      </c>
      <c r="AN154" s="12">
        <v>3</v>
      </c>
      <c r="AO154" s="111">
        <v>5</v>
      </c>
      <c r="AP154" s="51">
        <v>5</v>
      </c>
      <c r="AQ154" s="200">
        <v>6</v>
      </c>
      <c r="AR154" s="135">
        <v>1</v>
      </c>
      <c r="AS154" s="17">
        <v>29</v>
      </c>
      <c r="AT154" s="1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97"/>
      <c r="BG154" s="97"/>
      <c r="CA154" s="84" t="str">
        <f t="shared" si="13"/>
        <v/>
      </c>
      <c r="CG154" s="88">
        <f t="shared" si="14"/>
        <v>0</v>
      </c>
      <c r="CH154" s="88"/>
      <c r="CI154" s="88"/>
      <c r="CJ154" s="88"/>
      <c r="CK154" s="88"/>
      <c r="CL154" s="88"/>
      <c r="CM154" s="88"/>
      <c r="CN154" s="88"/>
      <c r="CO154" s="88"/>
      <c r="CP154" s="88"/>
      <c r="CQ154" s="88"/>
      <c r="CR154" s="88"/>
      <c r="CS154" s="88"/>
      <c r="CT154" s="88"/>
    </row>
    <row r="155" spans="1:104" ht="15" customHeight="1" x14ac:dyDescent="0.2">
      <c r="A155" s="331" t="s">
        <v>161</v>
      </c>
      <c r="B155" s="332">
        <f t="shared" si="11"/>
        <v>0</v>
      </c>
      <c r="C155" s="333">
        <f t="shared" si="12"/>
        <v>0</v>
      </c>
      <c r="D155" s="334">
        <f t="shared" si="12"/>
        <v>0</v>
      </c>
      <c r="E155" s="11">
        <v>0</v>
      </c>
      <c r="F155" s="17">
        <v>0</v>
      </c>
      <c r="G155" s="11">
        <v>0</v>
      </c>
      <c r="H155" s="17">
        <v>0</v>
      </c>
      <c r="I155" s="11">
        <v>0</v>
      </c>
      <c r="J155" s="17">
        <v>0</v>
      </c>
      <c r="K155" s="11">
        <v>0</v>
      </c>
      <c r="L155" s="12">
        <v>0</v>
      </c>
      <c r="M155" s="11">
        <v>0</v>
      </c>
      <c r="N155" s="12">
        <v>0</v>
      </c>
      <c r="O155" s="11">
        <v>0</v>
      </c>
      <c r="P155" s="12">
        <v>0</v>
      </c>
      <c r="Q155" s="11">
        <v>0</v>
      </c>
      <c r="R155" s="12">
        <v>0</v>
      </c>
      <c r="S155" s="11">
        <v>0</v>
      </c>
      <c r="T155" s="12">
        <v>0</v>
      </c>
      <c r="U155" s="11">
        <v>0</v>
      </c>
      <c r="V155" s="12">
        <v>0</v>
      </c>
      <c r="W155" s="11">
        <v>0</v>
      </c>
      <c r="X155" s="12">
        <v>0</v>
      </c>
      <c r="Y155" s="11">
        <v>0</v>
      </c>
      <c r="Z155" s="12">
        <v>0</v>
      </c>
      <c r="AA155" s="11">
        <v>0</v>
      </c>
      <c r="AB155" s="17">
        <v>0</v>
      </c>
      <c r="AC155" s="11">
        <v>0</v>
      </c>
      <c r="AD155" s="17">
        <v>0</v>
      </c>
      <c r="AE155" s="11">
        <v>0</v>
      </c>
      <c r="AF155" s="12">
        <v>0</v>
      </c>
      <c r="AG155" s="11">
        <v>0</v>
      </c>
      <c r="AH155" s="12">
        <v>0</v>
      </c>
      <c r="AI155" s="11">
        <v>0</v>
      </c>
      <c r="AJ155" s="12">
        <v>0</v>
      </c>
      <c r="AK155" s="11">
        <v>0</v>
      </c>
      <c r="AL155" s="12">
        <v>0</v>
      </c>
      <c r="AM155" s="11">
        <v>0</v>
      </c>
      <c r="AN155" s="12">
        <v>0</v>
      </c>
      <c r="AO155" s="111">
        <v>0</v>
      </c>
      <c r="AP155" s="51">
        <v>0</v>
      </c>
      <c r="AQ155" s="200">
        <v>0</v>
      </c>
      <c r="AR155" s="135">
        <v>0</v>
      </c>
      <c r="AS155" s="17">
        <v>0</v>
      </c>
      <c r="AT155" s="1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97"/>
      <c r="BG155" s="97"/>
      <c r="CA155" s="84" t="str">
        <f t="shared" si="13"/>
        <v/>
      </c>
      <c r="CG155" s="88">
        <f t="shared" si="14"/>
        <v>0</v>
      </c>
      <c r="CH155" s="88"/>
      <c r="CI155" s="88"/>
      <c r="CJ155" s="88"/>
      <c r="CK155" s="88"/>
      <c r="CL155" s="88"/>
      <c r="CM155" s="88"/>
      <c r="CN155" s="88"/>
      <c r="CO155" s="88"/>
      <c r="CP155" s="88"/>
      <c r="CQ155" s="88"/>
      <c r="CR155" s="88"/>
      <c r="CS155" s="88"/>
      <c r="CT155" s="88"/>
    </row>
    <row r="156" spans="1:104" ht="15" customHeight="1" x14ac:dyDescent="0.2">
      <c r="A156" s="331" t="s">
        <v>162</v>
      </c>
      <c r="B156" s="332">
        <f t="shared" si="11"/>
        <v>0</v>
      </c>
      <c r="C156" s="333">
        <f t="shared" si="12"/>
        <v>0</v>
      </c>
      <c r="D156" s="334">
        <f t="shared" si="12"/>
        <v>0</v>
      </c>
      <c r="E156" s="11">
        <v>0</v>
      </c>
      <c r="F156" s="17">
        <v>0</v>
      </c>
      <c r="G156" s="11">
        <v>0</v>
      </c>
      <c r="H156" s="17">
        <v>0</v>
      </c>
      <c r="I156" s="11">
        <v>0</v>
      </c>
      <c r="J156" s="17">
        <v>0</v>
      </c>
      <c r="K156" s="11">
        <v>0</v>
      </c>
      <c r="L156" s="12">
        <v>0</v>
      </c>
      <c r="M156" s="11">
        <v>0</v>
      </c>
      <c r="N156" s="12">
        <v>0</v>
      </c>
      <c r="O156" s="11">
        <v>0</v>
      </c>
      <c r="P156" s="12">
        <v>0</v>
      </c>
      <c r="Q156" s="11">
        <v>0</v>
      </c>
      <c r="R156" s="12">
        <v>0</v>
      </c>
      <c r="S156" s="11">
        <v>0</v>
      </c>
      <c r="T156" s="12">
        <v>0</v>
      </c>
      <c r="U156" s="11">
        <v>0</v>
      </c>
      <c r="V156" s="12">
        <v>0</v>
      </c>
      <c r="W156" s="11">
        <v>0</v>
      </c>
      <c r="X156" s="12">
        <v>0</v>
      </c>
      <c r="Y156" s="11">
        <v>0</v>
      </c>
      <c r="Z156" s="12">
        <v>0</v>
      </c>
      <c r="AA156" s="11">
        <v>0</v>
      </c>
      <c r="AB156" s="17">
        <v>0</v>
      </c>
      <c r="AC156" s="11">
        <v>0</v>
      </c>
      <c r="AD156" s="17">
        <v>0</v>
      </c>
      <c r="AE156" s="11">
        <v>0</v>
      </c>
      <c r="AF156" s="12">
        <v>0</v>
      </c>
      <c r="AG156" s="11">
        <v>0</v>
      </c>
      <c r="AH156" s="12">
        <v>0</v>
      </c>
      <c r="AI156" s="11">
        <v>0</v>
      </c>
      <c r="AJ156" s="12">
        <v>0</v>
      </c>
      <c r="AK156" s="11">
        <v>0</v>
      </c>
      <c r="AL156" s="12">
        <v>0</v>
      </c>
      <c r="AM156" s="11">
        <v>0</v>
      </c>
      <c r="AN156" s="12">
        <v>0</v>
      </c>
      <c r="AO156" s="111">
        <v>0</v>
      </c>
      <c r="AP156" s="51">
        <v>0</v>
      </c>
      <c r="AQ156" s="200">
        <v>0</v>
      </c>
      <c r="AR156" s="135">
        <v>0</v>
      </c>
      <c r="AS156" s="17">
        <v>0</v>
      </c>
      <c r="AT156" s="1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97"/>
      <c r="BG156" s="97"/>
      <c r="CA156" s="84" t="str">
        <f t="shared" si="13"/>
        <v/>
      </c>
      <c r="CG156" s="88">
        <f t="shared" si="14"/>
        <v>0</v>
      </c>
      <c r="CH156" s="88"/>
      <c r="CI156" s="88"/>
      <c r="CJ156" s="88"/>
      <c r="CK156" s="88"/>
      <c r="CL156" s="88"/>
      <c r="CM156" s="88"/>
      <c r="CN156" s="88"/>
      <c r="CO156" s="88"/>
      <c r="CP156" s="88"/>
      <c r="CQ156" s="88"/>
      <c r="CR156" s="88"/>
      <c r="CS156" s="88"/>
      <c r="CT156" s="88"/>
    </row>
    <row r="157" spans="1:104" ht="15" customHeight="1" x14ac:dyDescent="0.2">
      <c r="A157" s="331" t="s">
        <v>163</v>
      </c>
      <c r="B157" s="332">
        <f t="shared" si="11"/>
        <v>0</v>
      </c>
      <c r="C157" s="333">
        <f t="shared" si="12"/>
        <v>0</v>
      </c>
      <c r="D157" s="334">
        <f t="shared" si="12"/>
        <v>0</v>
      </c>
      <c r="E157" s="11">
        <v>0</v>
      </c>
      <c r="F157" s="17">
        <v>0</v>
      </c>
      <c r="G157" s="11">
        <v>0</v>
      </c>
      <c r="H157" s="17">
        <v>0</v>
      </c>
      <c r="I157" s="11">
        <v>0</v>
      </c>
      <c r="J157" s="17">
        <v>0</v>
      </c>
      <c r="K157" s="11">
        <v>0</v>
      </c>
      <c r="L157" s="12">
        <v>0</v>
      </c>
      <c r="M157" s="11">
        <v>0</v>
      </c>
      <c r="N157" s="12">
        <v>0</v>
      </c>
      <c r="O157" s="11">
        <v>0</v>
      </c>
      <c r="P157" s="12">
        <v>0</v>
      </c>
      <c r="Q157" s="11">
        <v>0</v>
      </c>
      <c r="R157" s="12">
        <v>0</v>
      </c>
      <c r="S157" s="11">
        <v>0</v>
      </c>
      <c r="T157" s="12">
        <v>0</v>
      </c>
      <c r="U157" s="11">
        <v>0</v>
      </c>
      <c r="V157" s="12">
        <v>0</v>
      </c>
      <c r="W157" s="11">
        <v>0</v>
      </c>
      <c r="X157" s="12">
        <v>0</v>
      </c>
      <c r="Y157" s="11">
        <v>0</v>
      </c>
      <c r="Z157" s="12">
        <v>0</v>
      </c>
      <c r="AA157" s="11">
        <v>0</v>
      </c>
      <c r="AB157" s="17">
        <v>0</v>
      </c>
      <c r="AC157" s="11">
        <v>0</v>
      </c>
      <c r="AD157" s="17">
        <v>0</v>
      </c>
      <c r="AE157" s="11">
        <v>0</v>
      </c>
      <c r="AF157" s="12">
        <v>0</v>
      </c>
      <c r="AG157" s="11">
        <v>0</v>
      </c>
      <c r="AH157" s="12">
        <v>0</v>
      </c>
      <c r="AI157" s="11">
        <v>0</v>
      </c>
      <c r="AJ157" s="12">
        <v>0</v>
      </c>
      <c r="AK157" s="11">
        <v>0</v>
      </c>
      <c r="AL157" s="12">
        <v>0</v>
      </c>
      <c r="AM157" s="11">
        <v>0</v>
      </c>
      <c r="AN157" s="12">
        <v>0</v>
      </c>
      <c r="AO157" s="111">
        <v>0</v>
      </c>
      <c r="AP157" s="51">
        <v>0</v>
      </c>
      <c r="AQ157" s="200">
        <v>0</v>
      </c>
      <c r="AR157" s="135">
        <v>0</v>
      </c>
      <c r="AS157" s="17">
        <v>0</v>
      </c>
      <c r="AT157" s="1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97"/>
      <c r="BG157" s="97"/>
      <c r="CA157" s="84" t="str">
        <f t="shared" si="13"/>
        <v/>
      </c>
      <c r="CG157" s="88">
        <f t="shared" si="14"/>
        <v>0</v>
      </c>
      <c r="CH157" s="88"/>
      <c r="CI157" s="88"/>
      <c r="CJ157" s="88"/>
      <c r="CK157" s="88"/>
      <c r="CL157" s="88"/>
      <c r="CM157" s="88"/>
      <c r="CN157" s="88"/>
      <c r="CO157" s="88"/>
      <c r="CP157" s="88"/>
      <c r="CQ157" s="88"/>
      <c r="CR157" s="88"/>
      <c r="CS157" s="88"/>
      <c r="CT157" s="88"/>
    </row>
    <row r="158" spans="1:104" ht="15" customHeight="1" x14ac:dyDescent="0.2">
      <c r="A158" s="331" t="s">
        <v>164</v>
      </c>
      <c r="B158" s="332">
        <f t="shared" si="11"/>
        <v>0</v>
      </c>
      <c r="C158" s="333">
        <f t="shared" si="12"/>
        <v>0</v>
      </c>
      <c r="D158" s="334">
        <f t="shared" si="12"/>
        <v>0</v>
      </c>
      <c r="E158" s="11">
        <v>0</v>
      </c>
      <c r="F158" s="17">
        <v>0</v>
      </c>
      <c r="G158" s="11">
        <v>0</v>
      </c>
      <c r="H158" s="17">
        <v>0</v>
      </c>
      <c r="I158" s="11">
        <v>0</v>
      </c>
      <c r="J158" s="17">
        <v>0</v>
      </c>
      <c r="K158" s="11">
        <v>0</v>
      </c>
      <c r="L158" s="12">
        <v>0</v>
      </c>
      <c r="M158" s="11">
        <v>0</v>
      </c>
      <c r="N158" s="12">
        <v>0</v>
      </c>
      <c r="O158" s="11">
        <v>0</v>
      </c>
      <c r="P158" s="12">
        <v>0</v>
      </c>
      <c r="Q158" s="11">
        <v>0</v>
      </c>
      <c r="R158" s="12">
        <v>0</v>
      </c>
      <c r="S158" s="11">
        <v>0</v>
      </c>
      <c r="T158" s="12">
        <v>0</v>
      </c>
      <c r="U158" s="11">
        <v>0</v>
      </c>
      <c r="V158" s="12">
        <v>0</v>
      </c>
      <c r="W158" s="11">
        <v>0</v>
      </c>
      <c r="X158" s="12">
        <v>0</v>
      </c>
      <c r="Y158" s="11">
        <v>0</v>
      </c>
      <c r="Z158" s="12">
        <v>0</v>
      </c>
      <c r="AA158" s="11">
        <v>0</v>
      </c>
      <c r="AB158" s="17">
        <v>0</v>
      </c>
      <c r="AC158" s="11">
        <v>0</v>
      </c>
      <c r="AD158" s="17">
        <v>0</v>
      </c>
      <c r="AE158" s="11">
        <v>0</v>
      </c>
      <c r="AF158" s="12">
        <v>0</v>
      </c>
      <c r="AG158" s="11">
        <v>0</v>
      </c>
      <c r="AH158" s="12">
        <v>0</v>
      </c>
      <c r="AI158" s="11">
        <v>0</v>
      </c>
      <c r="AJ158" s="12">
        <v>0</v>
      </c>
      <c r="AK158" s="11">
        <v>0</v>
      </c>
      <c r="AL158" s="12">
        <v>0</v>
      </c>
      <c r="AM158" s="11">
        <v>0</v>
      </c>
      <c r="AN158" s="12">
        <v>0</v>
      </c>
      <c r="AO158" s="111">
        <v>0</v>
      </c>
      <c r="AP158" s="51">
        <v>0</v>
      </c>
      <c r="AQ158" s="200">
        <v>0</v>
      </c>
      <c r="AR158" s="135">
        <v>0</v>
      </c>
      <c r="AS158" s="17">
        <v>0</v>
      </c>
      <c r="AT158" s="1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97"/>
      <c r="BG158" s="97"/>
      <c r="CA158" s="84" t="str">
        <f t="shared" si="13"/>
        <v/>
      </c>
      <c r="CG158" s="88">
        <f t="shared" si="14"/>
        <v>0</v>
      </c>
      <c r="CH158" s="88"/>
      <c r="CI158" s="88"/>
      <c r="CJ158" s="88"/>
      <c r="CK158" s="88"/>
      <c r="CL158" s="88"/>
      <c r="CM158" s="88"/>
      <c r="CN158" s="88"/>
      <c r="CO158" s="88"/>
      <c r="CP158" s="88"/>
      <c r="CQ158" s="88"/>
      <c r="CR158" s="88"/>
      <c r="CS158" s="88"/>
      <c r="CT158" s="88"/>
    </row>
    <row r="159" spans="1:104" ht="15" customHeight="1" x14ac:dyDescent="0.2">
      <c r="A159" s="331" t="s">
        <v>165</v>
      </c>
      <c r="B159" s="332">
        <f t="shared" si="11"/>
        <v>0</v>
      </c>
      <c r="C159" s="333">
        <f t="shared" si="12"/>
        <v>0</v>
      </c>
      <c r="D159" s="334">
        <f t="shared" si="12"/>
        <v>0</v>
      </c>
      <c r="E159" s="11">
        <v>0</v>
      </c>
      <c r="F159" s="17">
        <v>0</v>
      </c>
      <c r="G159" s="11">
        <v>0</v>
      </c>
      <c r="H159" s="17">
        <v>0</v>
      </c>
      <c r="I159" s="11">
        <v>0</v>
      </c>
      <c r="J159" s="17">
        <v>0</v>
      </c>
      <c r="K159" s="11">
        <v>0</v>
      </c>
      <c r="L159" s="12">
        <v>0</v>
      </c>
      <c r="M159" s="11">
        <v>0</v>
      </c>
      <c r="N159" s="12">
        <v>0</v>
      </c>
      <c r="O159" s="11">
        <v>0</v>
      </c>
      <c r="P159" s="12">
        <v>0</v>
      </c>
      <c r="Q159" s="11">
        <v>0</v>
      </c>
      <c r="R159" s="12">
        <v>0</v>
      </c>
      <c r="S159" s="11">
        <v>0</v>
      </c>
      <c r="T159" s="12">
        <v>0</v>
      </c>
      <c r="U159" s="11">
        <v>0</v>
      </c>
      <c r="V159" s="12">
        <v>0</v>
      </c>
      <c r="W159" s="11">
        <v>0</v>
      </c>
      <c r="X159" s="12">
        <v>0</v>
      </c>
      <c r="Y159" s="11">
        <v>0</v>
      </c>
      <c r="Z159" s="12">
        <v>0</v>
      </c>
      <c r="AA159" s="11">
        <v>0</v>
      </c>
      <c r="AB159" s="17">
        <v>0</v>
      </c>
      <c r="AC159" s="11">
        <v>0</v>
      </c>
      <c r="AD159" s="17">
        <v>0</v>
      </c>
      <c r="AE159" s="11">
        <v>0</v>
      </c>
      <c r="AF159" s="12">
        <v>0</v>
      </c>
      <c r="AG159" s="11">
        <v>0</v>
      </c>
      <c r="AH159" s="12">
        <v>0</v>
      </c>
      <c r="AI159" s="11">
        <v>0</v>
      </c>
      <c r="AJ159" s="12">
        <v>0</v>
      </c>
      <c r="AK159" s="11">
        <v>0</v>
      </c>
      <c r="AL159" s="12">
        <v>0</v>
      </c>
      <c r="AM159" s="11">
        <v>0</v>
      </c>
      <c r="AN159" s="12">
        <v>0</v>
      </c>
      <c r="AO159" s="111">
        <v>0</v>
      </c>
      <c r="AP159" s="51">
        <v>0</v>
      </c>
      <c r="AQ159" s="200">
        <v>0</v>
      </c>
      <c r="AR159" s="135">
        <v>0</v>
      </c>
      <c r="AS159" s="17">
        <v>0</v>
      </c>
      <c r="AT159" s="1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97"/>
      <c r="BG159" s="97"/>
      <c r="CA159" s="84" t="str">
        <f t="shared" si="13"/>
        <v/>
      </c>
      <c r="CG159" s="88">
        <f t="shared" si="14"/>
        <v>0</v>
      </c>
      <c r="CH159" s="88"/>
      <c r="CI159" s="88"/>
      <c r="CJ159" s="88"/>
      <c r="CK159" s="88"/>
      <c r="CL159" s="88"/>
      <c r="CM159" s="88"/>
      <c r="CN159" s="88"/>
      <c r="CO159" s="88"/>
      <c r="CP159" s="88"/>
      <c r="CQ159" s="88"/>
      <c r="CR159" s="88"/>
      <c r="CS159" s="88"/>
      <c r="CT159" s="88"/>
    </row>
    <row r="160" spans="1:104" ht="15" customHeight="1" x14ac:dyDescent="0.2">
      <c r="A160" s="331" t="s">
        <v>166</v>
      </c>
      <c r="B160" s="332">
        <f t="shared" si="11"/>
        <v>58</v>
      </c>
      <c r="C160" s="333">
        <f t="shared" si="12"/>
        <v>23</v>
      </c>
      <c r="D160" s="334">
        <f t="shared" si="12"/>
        <v>35</v>
      </c>
      <c r="E160" s="11">
        <v>0</v>
      </c>
      <c r="F160" s="17">
        <v>0</v>
      </c>
      <c r="G160" s="11">
        <v>0</v>
      </c>
      <c r="H160" s="17">
        <v>0</v>
      </c>
      <c r="I160" s="11">
        <v>0</v>
      </c>
      <c r="J160" s="17">
        <v>1</v>
      </c>
      <c r="K160" s="11">
        <v>1</v>
      </c>
      <c r="L160" s="12">
        <v>1</v>
      </c>
      <c r="M160" s="11">
        <v>2</v>
      </c>
      <c r="N160" s="12">
        <v>1</v>
      </c>
      <c r="O160" s="11">
        <v>3</v>
      </c>
      <c r="P160" s="12">
        <v>1</v>
      </c>
      <c r="Q160" s="11">
        <v>0</v>
      </c>
      <c r="R160" s="12">
        <v>1</v>
      </c>
      <c r="S160" s="11">
        <v>0</v>
      </c>
      <c r="T160" s="12">
        <v>1</v>
      </c>
      <c r="U160" s="11">
        <v>2</v>
      </c>
      <c r="V160" s="12">
        <v>2</v>
      </c>
      <c r="W160" s="11">
        <v>1</v>
      </c>
      <c r="X160" s="12">
        <v>3</v>
      </c>
      <c r="Y160" s="11">
        <v>0</v>
      </c>
      <c r="Z160" s="12">
        <v>1</v>
      </c>
      <c r="AA160" s="11">
        <v>2</v>
      </c>
      <c r="AB160" s="17">
        <v>1</v>
      </c>
      <c r="AC160" s="11">
        <v>1</v>
      </c>
      <c r="AD160" s="17">
        <v>3</v>
      </c>
      <c r="AE160" s="11">
        <v>2</v>
      </c>
      <c r="AF160" s="12">
        <v>2</v>
      </c>
      <c r="AG160" s="11">
        <v>0</v>
      </c>
      <c r="AH160" s="12">
        <v>0</v>
      </c>
      <c r="AI160" s="11">
        <v>1</v>
      </c>
      <c r="AJ160" s="12">
        <v>6</v>
      </c>
      <c r="AK160" s="11">
        <v>2</v>
      </c>
      <c r="AL160" s="12">
        <v>2</v>
      </c>
      <c r="AM160" s="11">
        <v>2</v>
      </c>
      <c r="AN160" s="12">
        <v>4</v>
      </c>
      <c r="AO160" s="111">
        <v>4</v>
      </c>
      <c r="AP160" s="51">
        <v>5</v>
      </c>
      <c r="AQ160" s="200">
        <v>48</v>
      </c>
      <c r="AR160" s="135">
        <v>0</v>
      </c>
      <c r="AS160" s="17">
        <v>10</v>
      </c>
      <c r="AT160" s="1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97"/>
      <c r="BG160" s="97"/>
      <c r="CA160" s="84" t="str">
        <f t="shared" si="13"/>
        <v/>
      </c>
      <c r="CG160" s="88">
        <f t="shared" si="14"/>
        <v>0</v>
      </c>
      <c r="CH160" s="88"/>
      <c r="CI160" s="88"/>
      <c r="CJ160" s="88"/>
      <c r="CK160" s="88"/>
      <c r="CL160" s="88"/>
      <c r="CM160" s="88"/>
      <c r="CN160" s="88"/>
      <c r="CO160" s="88"/>
      <c r="CP160" s="88"/>
      <c r="CQ160" s="88"/>
      <c r="CR160" s="88"/>
      <c r="CS160" s="88"/>
      <c r="CT160" s="88"/>
    </row>
    <row r="161" spans="1:98" ht="15" customHeight="1" x14ac:dyDescent="0.2">
      <c r="A161" s="331" t="s">
        <v>167</v>
      </c>
      <c r="B161" s="332">
        <f t="shared" si="11"/>
        <v>1</v>
      </c>
      <c r="C161" s="333">
        <f t="shared" si="12"/>
        <v>0</v>
      </c>
      <c r="D161" s="334">
        <f t="shared" si="12"/>
        <v>1</v>
      </c>
      <c r="E161" s="11">
        <v>0</v>
      </c>
      <c r="F161" s="17">
        <v>0</v>
      </c>
      <c r="G161" s="11">
        <v>0</v>
      </c>
      <c r="H161" s="17">
        <v>0</v>
      </c>
      <c r="I161" s="11">
        <v>0</v>
      </c>
      <c r="J161" s="17">
        <v>0</v>
      </c>
      <c r="K161" s="11">
        <v>0</v>
      </c>
      <c r="L161" s="12">
        <v>0</v>
      </c>
      <c r="M161" s="11">
        <v>0</v>
      </c>
      <c r="N161" s="12">
        <v>0</v>
      </c>
      <c r="O161" s="11">
        <v>0</v>
      </c>
      <c r="P161" s="12">
        <v>0</v>
      </c>
      <c r="Q161" s="11">
        <v>0</v>
      </c>
      <c r="R161" s="12">
        <v>0</v>
      </c>
      <c r="S161" s="11">
        <v>0</v>
      </c>
      <c r="T161" s="12">
        <v>0</v>
      </c>
      <c r="U161" s="11">
        <v>0</v>
      </c>
      <c r="V161" s="12">
        <v>0</v>
      </c>
      <c r="W161" s="11">
        <v>0</v>
      </c>
      <c r="X161" s="12">
        <v>0</v>
      </c>
      <c r="Y161" s="11">
        <v>0</v>
      </c>
      <c r="Z161" s="12">
        <v>0</v>
      </c>
      <c r="AA161" s="11">
        <v>0</v>
      </c>
      <c r="AB161" s="17">
        <v>0</v>
      </c>
      <c r="AC161" s="11">
        <v>0</v>
      </c>
      <c r="AD161" s="17">
        <v>1</v>
      </c>
      <c r="AE161" s="11">
        <v>0</v>
      </c>
      <c r="AF161" s="12">
        <v>0</v>
      </c>
      <c r="AG161" s="11">
        <v>0</v>
      </c>
      <c r="AH161" s="12">
        <v>0</v>
      </c>
      <c r="AI161" s="11">
        <v>0</v>
      </c>
      <c r="AJ161" s="12">
        <v>0</v>
      </c>
      <c r="AK161" s="11">
        <v>0</v>
      </c>
      <c r="AL161" s="12">
        <v>0</v>
      </c>
      <c r="AM161" s="11">
        <v>0</v>
      </c>
      <c r="AN161" s="12">
        <v>0</v>
      </c>
      <c r="AO161" s="111">
        <v>0</v>
      </c>
      <c r="AP161" s="51">
        <v>0</v>
      </c>
      <c r="AQ161" s="200">
        <v>0</v>
      </c>
      <c r="AR161" s="135">
        <v>0</v>
      </c>
      <c r="AS161" s="17">
        <v>1</v>
      </c>
      <c r="AT161" s="1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97"/>
      <c r="BG161" s="97"/>
      <c r="CA161" s="84" t="str">
        <f t="shared" si="13"/>
        <v/>
      </c>
      <c r="CG161" s="88">
        <f t="shared" si="14"/>
        <v>0</v>
      </c>
      <c r="CH161" s="88"/>
      <c r="CI161" s="88"/>
      <c r="CJ161" s="88"/>
      <c r="CK161" s="88"/>
      <c r="CL161" s="88"/>
      <c r="CM161" s="88"/>
      <c r="CN161" s="88"/>
      <c r="CO161" s="88"/>
      <c r="CP161" s="88"/>
      <c r="CQ161" s="88"/>
      <c r="CR161" s="88"/>
      <c r="CS161" s="88"/>
      <c r="CT161" s="88"/>
    </row>
    <row r="162" spans="1:98" ht="15" customHeight="1" x14ac:dyDescent="0.2">
      <c r="A162" s="331" t="s">
        <v>168</v>
      </c>
      <c r="B162" s="332">
        <f t="shared" si="11"/>
        <v>0</v>
      </c>
      <c r="C162" s="333">
        <f t="shared" si="12"/>
        <v>0</v>
      </c>
      <c r="D162" s="334">
        <f t="shared" si="12"/>
        <v>0</v>
      </c>
      <c r="E162" s="11">
        <v>0</v>
      </c>
      <c r="F162" s="17">
        <v>0</v>
      </c>
      <c r="G162" s="11">
        <v>0</v>
      </c>
      <c r="H162" s="17">
        <v>0</v>
      </c>
      <c r="I162" s="11">
        <v>0</v>
      </c>
      <c r="J162" s="17">
        <v>0</v>
      </c>
      <c r="K162" s="11">
        <v>0</v>
      </c>
      <c r="L162" s="12">
        <v>0</v>
      </c>
      <c r="M162" s="11">
        <v>0</v>
      </c>
      <c r="N162" s="12">
        <v>0</v>
      </c>
      <c r="O162" s="11">
        <v>0</v>
      </c>
      <c r="P162" s="12">
        <v>0</v>
      </c>
      <c r="Q162" s="11">
        <v>0</v>
      </c>
      <c r="R162" s="12">
        <v>0</v>
      </c>
      <c r="S162" s="11">
        <v>0</v>
      </c>
      <c r="T162" s="12">
        <v>0</v>
      </c>
      <c r="U162" s="11">
        <v>0</v>
      </c>
      <c r="V162" s="12">
        <v>0</v>
      </c>
      <c r="W162" s="11">
        <v>0</v>
      </c>
      <c r="X162" s="12">
        <v>0</v>
      </c>
      <c r="Y162" s="11">
        <v>0</v>
      </c>
      <c r="Z162" s="12">
        <v>0</v>
      </c>
      <c r="AA162" s="11">
        <v>0</v>
      </c>
      <c r="AB162" s="17">
        <v>0</v>
      </c>
      <c r="AC162" s="11">
        <v>0</v>
      </c>
      <c r="AD162" s="17">
        <v>0</v>
      </c>
      <c r="AE162" s="11">
        <v>0</v>
      </c>
      <c r="AF162" s="12">
        <v>0</v>
      </c>
      <c r="AG162" s="11">
        <v>0</v>
      </c>
      <c r="AH162" s="12">
        <v>0</v>
      </c>
      <c r="AI162" s="11">
        <v>0</v>
      </c>
      <c r="AJ162" s="12">
        <v>0</v>
      </c>
      <c r="AK162" s="11">
        <v>0</v>
      </c>
      <c r="AL162" s="12">
        <v>0</v>
      </c>
      <c r="AM162" s="11">
        <v>0</v>
      </c>
      <c r="AN162" s="12">
        <v>0</v>
      </c>
      <c r="AO162" s="111">
        <v>0</v>
      </c>
      <c r="AP162" s="51">
        <v>0</v>
      </c>
      <c r="AQ162" s="200">
        <v>0</v>
      </c>
      <c r="AR162" s="135">
        <v>0</v>
      </c>
      <c r="AS162" s="17">
        <v>0</v>
      </c>
      <c r="AT162" s="1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97"/>
      <c r="BG162" s="97"/>
      <c r="CA162" s="84" t="str">
        <f t="shared" si="13"/>
        <v/>
      </c>
      <c r="CG162" s="88">
        <f t="shared" si="14"/>
        <v>0</v>
      </c>
      <c r="CH162" s="88"/>
      <c r="CI162" s="88"/>
      <c r="CJ162" s="88"/>
      <c r="CK162" s="88"/>
      <c r="CL162" s="88"/>
      <c r="CM162" s="88"/>
      <c r="CN162" s="88"/>
      <c r="CO162" s="88"/>
      <c r="CP162" s="88"/>
      <c r="CQ162" s="88"/>
      <c r="CR162" s="88"/>
      <c r="CS162" s="88"/>
      <c r="CT162" s="88"/>
    </row>
    <row r="163" spans="1:98" ht="15" customHeight="1" x14ac:dyDescent="0.2">
      <c r="A163" s="331" t="s">
        <v>169</v>
      </c>
      <c r="B163" s="332">
        <f t="shared" si="11"/>
        <v>0</v>
      </c>
      <c r="C163" s="333">
        <f t="shared" si="12"/>
        <v>0</v>
      </c>
      <c r="D163" s="334">
        <f t="shared" si="12"/>
        <v>0</v>
      </c>
      <c r="E163" s="11">
        <v>0</v>
      </c>
      <c r="F163" s="17">
        <v>0</v>
      </c>
      <c r="G163" s="11">
        <v>0</v>
      </c>
      <c r="H163" s="17">
        <v>0</v>
      </c>
      <c r="I163" s="11">
        <v>0</v>
      </c>
      <c r="J163" s="17">
        <v>0</v>
      </c>
      <c r="K163" s="11">
        <v>0</v>
      </c>
      <c r="L163" s="12">
        <v>0</v>
      </c>
      <c r="M163" s="11">
        <v>0</v>
      </c>
      <c r="N163" s="12">
        <v>0</v>
      </c>
      <c r="O163" s="11">
        <v>0</v>
      </c>
      <c r="P163" s="12">
        <v>0</v>
      </c>
      <c r="Q163" s="11">
        <v>0</v>
      </c>
      <c r="R163" s="12">
        <v>0</v>
      </c>
      <c r="S163" s="11">
        <v>0</v>
      </c>
      <c r="T163" s="12">
        <v>0</v>
      </c>
      <c r="U163" s="11">
        <v>0</v>
      </c>
      <c r="V163" s="12">
        <v>0</v>
      </c>
      <c r="W163" s="11">
        <v>0</v>
      </c>
      <c r="X163" s="12">
        <v>0</v>
      </c>
      <c r="Y163" s="11">
        <v>0</v>
      </c>
      <c r="Z163" s="12">
        <v>0</v>
      </c>
      <c r="AA163" s="11">
        <v>0</v>
      </c>
      <c r="AB163" s="17">
        <v>0</v>
      </c>
      <c r="AC163" s="11">
        <v>0</v>
      </c>
      <c r="AD163" s="17">
        <v>0</v>
      </c>
      <c r="AE163" s="11">
        <v>0</v>
      </c>
      <c r="AF163" s="12">
        <v>0</v>
      </c>
      <c r="AG163" s="11">
        <v>0</v>
      </c>
      <c r="AH163" s="12">
        <v>0</v>
      </c>
      <c r="AI163" s="11">
        <v>0</v>
      </c>
      <c r="AJ163" s="12">
        <v>0</v>
      </c>
      <c r="AK163" s="11">
        <v>0</v>
      </c>
      <c r="AL163" s="12">
        <v>0</v>
      </c>
      <c r="AM163" s="11">
        <v>0</v>
      </c>
      <c r="AN163" s="12">
        <v>0</v>
      </c>
      <c r="AO163" s="111">
        <v>0</v>
      </c>
      <c r="AP163" s="51">
        <v>0</v>
      </c>
      <c r="AQ163" s="200">
        <v>0</v>
      </c>
      <c r="AR163" s="135">
        <v>0</v>
      </c>
      <c r="AS163" s="17">
        <v>0</v>
      </c>
      <c r="AT163" s="1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97"/>
      <c r="BG163" s="97"/>
      <c r="CA163" s="84" t="str">
        <f t="shared" si="13"/>
        <v/>
      </c>
      <c r="CG163" s="88">
        <f t="shared" si="14"/>
        <v>0</v>
      </c>
      <c r="CH163" s="88"/>
      <c r="CI163" s="88"/>
      <c r="CJ163" s="88"/>
      <c r="CK163" s="88"/>
      <c r="CL163" s="88"/>
      <c r="CM163" s="88"/>
      <c r="CN163" s="88"/>
      <c r="CO163" s="88"/>
      <c r="CP163" s="88"/>
      <c r="CQ163" s="88"/>
      <c r="CR163" s="88"/>
      <c r="CS163" s="88"/>
      <c r="CT163" s="88"/>
    </row>
    <row r="164" spans="1:98" ht="15" customHeight="1" x14ac:dyDescent="0.2">
      <c r="A164" s="331" t="s">
        <v>170</v>
      </c>
      <c r="B164" s="332">
        <f t="shared" si="11"/>
        <v>55</v>
      </c>
      <c r="C164" s="333">
        <f t="shared" si="12"/>
        <v>28</v>
      </c>
      <c r="D164" s="334">
        <f t="shared" si="12"/>
        <v>27</v>
      </c>
      <c r="E164" s="11">
        <v>2</v>
      </c>
      <c r="F164" s="17">
        <v>1</v>
      </c>
      <c r="G164" s="11">
        <v>1</v>
      </c>
      <c r="H164" s="17">
        <v>2</v>
      </c>
      <c r="I164" s="11">
        <v>0</v>
      </c>
      <c r="J164" s="17">
        <v>0</v>
      </c>
      <c r="K164" s="11">
        <v>1</v>
      </c>
      <c r="L164" s="12">
        <v>1</v>
      </c>
      <c r="M164" s="11">
        <v>1</v>
      </c>
      <c r="N164" s="12">
        <v>0</v>
      </c>
      <c r="O164" s="11">
        <v>0</v>
      </c>
      <c r="P164" s="12">
        <v>0</v>
      </c>
      <c r="Q164" s="11">
        <v>0</v>
      </c>
      <c r="R164" s="12">
        <v>0</v>
      </c>
      <c r="S164" s="11">
        <v>0</v>
      </c>
      <c r="T164" s="12">
        <v>0</v>
      </c>
      <c r="U164" s="11">
        <v>3</v>
      </c>
      <c r="V164" s="12">
        <v>0</v>
      </c>
      <c r="W164" s="11">
        <v>0</v>
      </c>
      <c r="X164" s="12">
        <v>0</v>
      </c>
      <c r="Y164" s="11">
        <v>0</v>
      </c>
      <c r="Z164" s="12">
        <v>0</v>
      </c>
      <c r="AA164" s="11">
        <v>0</v>
      </c>
      <c r="AB164" s="17">
        <v>2</v>
      </c>
      <c r="AC164" s="11">
        <v>0</v>
      </c>
      <c r="AD164" s="17">
        <v>0</v>
      </c>
      <c r="AE164" s="11">
        <v>1</v>
      </c>
      <c r="AF164" s="12">
        <v>4</v>
      </c>
      <c r="AG164" s="11">
        <v>0</v>
      </c>
      <c r="AH164" s="12">
        <v>0</v>
      </c>
      <c r="AI164" s="11">
        <v>7</v>
      </c>
      <c r="AJ164" s="12">
        <v>2</v>
      </c>
      <c r="AK164" s="11">
        <v>5</v>
      </c>
      <c r="AL164" s="12">
        <v>1</v>
      </c>
      <c r="AM164" s="11">
        <v>3</v>
      </c>
      <c r="AN164" s="12">
        <v>1</v>
      </c>
      <c r="AO164" s="111">
        <v>4</v>
      </c>
      <c r="AP164" s="51">
        <v>13</v>
      </c>
      <c r="AQ164" s="200">
        <v>17</v>
      </c>
      <c r="AR164" s="135">
        <v>16</v>
      </c>
      <c r="AS164" s="17">
        <v>22</v>
      </c>
      <c r="AT164" s="1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97"/>
      <c r="BG164" s="97"/>
      <c r="CA164" s="84" t="str">
        <f t="shared" si="13"/>
        <v/>
      </c>
      <c r="CG164" s="88">
        <f t="shared" si="14"/>
        <v>0</v>
      </c>
      <c r="CH164" s="88"/>
      <c r="CI164" s="88"/>
      <c r="CJ164" s="88"/>
      <c r="CK164" s="88"/>
      <c r="CL164" s="88"/>
      <c r="CM164" s="88"/>
      <c r="CN164" s="88"/>
      <c r="CO164" s="88"/>
      <c r="CP164" s="88"/>
      <c r="CQ164" s="88"/>
      <c r="CR164" s="88"/>
      <c r="CS164" s="88"/>
      <c r="CT164" s="88"/>
    </row>
    <row r="165" spans="1:98" ht="15" customHeight="1" x14ac:dyDescent="0.2">
      <c r="A165" s="331" t="s">
        <v>171</v>
      </c>
      <c r="B165" s="332">
        <f t="shared" si="11"/>
        <v>0</v>
      </c>
      <c r="C165" s="333">
        <f t="shared" si="12"/>
        <v>0</v>
      </c>
      <c r="D165" s="334">
        <f t="shared" si="12"/>
        <v>0</v>
      </c>
      <c r="E165" s="11">
        <v>0</v>
      </c>
      <c r="F165" s="17">
        <v>0</v>
      </c>
      <c r="G165" s="11">
        <v>0</v>
      </c>
      <c r="H165" s="17">
        <v>0</v>
      </c>
      <c r="I165" s="11">
        <v>0</v>
      </c>
      <c r="J165" s="17">
        <v>0</v>
      </c>
      <c r="K165" s="11">
        <v>0</v>
      </c>
      <c r="L165" s="12">
        <v>0</v>
      </c>
      <c r="M165" s="11">
        <v>0</v>
      </c>
      <c r="N165" s="12">
        <v>0</v>
      </c>
      <c r="O165" s="11">
        <v>0</v>
      </c>
      <c r="P165" s="12">
        <v>0</v>
      </c>
      <c r="Q165" s="11">
        <v>0</v>
      </c>
      <c r="R165" s="12">
        <v>0</v>
      </c>
      <c r="S165" s="11">
        <v>0</v>
      </c>
      <c r="T165" s="12">
        <v>0</v>
      </c>
      <c r="U165" s="11">
        <v>0</v>
      </c>
      <c r="V165" s="12">
        <v>0</v>
      </c>
      <c r="W165" s="11">
        <v>0</v>
      </c>
      <c r="X165" s="12">
        <v>0</v>
      </c>
      <c r="Y165" s="11">
        <v>0</v>
      </c>
      <c r="Z165" s="12">
        <v>0</v>
      </c>
      <c r="AA165" s="11">
        <v>0</v>
      </c>
      <c r="AB165" s="17">
        <v>0</v>
      </c>
      <c r="AC165" s="11">
        <v>0</v>
      </c>
      <c r="AD165" s="17">
        <v>0</v>
      </c>
      <c r="AE165" s="11">
        <v>0</v>
      </c>
      <c r="AF165" s="12">
        <v>0</v>
      </c>
      <c r="AG165" s="11">
        <v>0</v>
      </c>
      <c r="AH165" s="12">
        <v>0</v>
      </c>
      <c r="AI165" s="11">
        <v>0</v>
      </c>
      <c r="AJ165" s="12">
        <v>0</v>
      </c>
      <c r="AK165" s="11">
        <v>0</v>
      </c>
      <c r="AL165" s="12">
        <v>0</v>
      </c>
      <c r="AM165" s="11">
        <v>0</v>
      </c>
      <c r="AN165" s="12">
        <v>0</v>
      </c>
      <c r="AO165" s="111">
        <v>0</v>
      </c>
      <c r="AP165" s="51">
        <v>0</v>
      </c>
      <c r="AQ165" s="200">
        <v>0</v>
      </c>
      <c r="AR165" s="135">
        <v>0</v>
      </c>
      <c r="AS165" s="17">
        <v>0</v>
      </c>
      <c r="AT165" s="1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97"/>
      <c r="BG165" s="97"/>
      <c r="CA165" s="84" t="str">
        <f t="shared" si="13"/>
        <v/>
      </c>
      <c r="CG165" s="88">
        <f t="shared" si="14"/>
        <v>0</v>
      </c>
      <c r="CH165" s="88"/>
      <c r="CI165" s="88"/>
      <c r="CJ165" s="88"/>
      <c r="CK165" s="88"/>
      <c r="CL165" s="88"/>
      <c r="CM165" s="88"/>
      <c r="CN165" s="88"/>
      <c r="CO165" s="88"/>
      <c r="CP165" s="88"/>
      <c r="CQ165" s="88"/>
      <c r="CR165" s="88"/>
      <c r="CS165" s="88"/>
      <c r="CT165" s="88"/>
    </row>
    <row r="166" spans="1:98" ht="15" customHeight="1" x14ac:dyDescent="0.2">
      <c r="A166" s="331" t="s">
        <v>172</v>
      </c>
      <c r="B166" s="332">
        <f t="shared" si="11"/>
        <v>0</v>
      </c>
      <c r="C166" s="333">
        <f t="shared" si="12"/>
        <v>0</v>
      </c>
      <c r="D166" s="334">
        <f t="shared" si="12"/>
        <v>0</v>
      </c>
      <c r="E166" s="11">
        <v>0</v>
      </c>
      <c r="F166" s="17">
        <v>0</v>
      </c>
      <c r="G166" s="11">
        <v>0</v>
      </c>
      <c r="H166" s="17">
        <v>0</v>
      </c>
      <c r="I166" s="11">
        <v>0</v>
      </c>
      <c r="J166" s="17">
        <v>0</v>
      </c>
      <c r="K166" s="11">
        <v>0</v>
      </c>
      <c r="L166" s="12">
        <v>0</v>
      </c>
      <c r="M166" s="11">
        <v>0</v>
      </c>
      <c r="N166" s="12">
        <v>0</v>
      </c>
      <c r="O166" s="11">
        <v>0</v>
      </c>
      <c r="P166" s="12">
        <v>0</v>
      </c>
      <c r="Q166" s="11">
        <v>0</v>
      </c>
      <c r="R166" s="12">
        <v>0</v>
      </c>
      <c r="S166" s="11">
        <v>0</v>
      </c>
      <c r="T166" s="12">
        <v>0</v>
      </c>
      <c r="U166" s="11">
        <v>0</v>
      </c>
      <c r="V166" s="12">
        <v>0</v>
      </c>
      <c r="W166" s="11">
        <v>0</v>
      </c>
      <c r="X166" s="12">
        <v>0</v>
      </c>
      <c r="Y166" s="11">
        <v>0</v>
      </c>
      <c r="Z166" s="12">
        <v>0</v>
      </c>
      <c r="AA166" s="11">
        <v>0</v>
      </c>
      <c r="AB166" s="17">
        <v>0</v>
      </c>
      <c r="AC166" s="11">
        <v>0</v>
      </c>
      <c r="AD166" s="17">
        <v>0</v>
      </c>
      <c r="AE166" s="11">
        <v>0</v>
      </c>
      <c r="AF166" s="12">
        <v>0</v>
      </c>
      <c r="AG166" s="11">
        <v>0</v>
      </c>
      <c r="AH166" s="12">
        <v>0</v>
      </c>
      <c r="AI166" s="11">
        <v>0</v>
      </c>
      <c r="AJ166" s="12">
        <v>0</v>
      </c>
      <c r="AK166" s="11">
        <v>0</v>
      </c>
      <c r="AL166" s="12">
        <v>0</v>
      </c>
      <c r="AM166" s="11">
        <v>0</v>
      </c>
      <c r="AN166" s="12">
        <v>0</v>
      </c>
      <c r="AO166" s="111">
        <v>0</v>
      </c>
      <c r="AP166" s="51">
        <v>0</v>
      </c>
      <c r="AQ166" s="200">
        <v>0</v>
      </c>
      <c r="AR166" s="135">
        <v>0</v>
      </c>
      <c r="AS166" s="17">
        <v>0</v>
      </c>
      <c r="AT166" s="1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97"/>
      <c r="BG166" s="97"/>
      <c r="CA166" s="84" t="str">
        <f t="shared" si="13"/>
        <v/>
      </c>
      <c r="CG166" s="88">
        <f t="shared" si="14"/>
        <v>0</v>
      </c>
      <c r="CH166" s="88"/>
      <c r="CI166" s="88"/>
      <c r="CJ166" s="88"/>
      <c r="CK166" s="88"/>
      <c r="CL166" s="88"/>
      <c r="CM166" s="88"/>
      <c r="CN166" s="88"/>
      <c r="CO166" s="88"/>
      <c r="CP166" s="88"/>
      <c r="CQ166" s="88"/>
      <c r="CR166" s="88"/>
      <c r="CS166" s="88"/>
      <c r="CT166" s="88"/>
    </row>
    <row r="167" spans="1:98" ht="15" customHeight="1" x14ac:dyDescent="0.2">
      <c r="A167" s="331" t="s">
        <v>173</v>
      </c>
      <c r="B167" s="332">
        <f t="shared" si="11"/>
        <v>6</v>
      </c>
      <c r="C167" s="333">
        <f t="shared" si="12"/>
        <v>0</v>
      </c>
      <c r="D167" s="334">
        <f t="shared" si="12"/>
        <v>6</v>
      </c>
      <c r="E167" s="11">
        <v>0</v>
      </c>
      <c r="F167" s="17">
        <v>0</v>
      </c>
      <c r="G167" s="11">
        <v>0</v>
      </c>
      <c r="H167" s="17">
        <v>0</v>
      </c>
      <c r="I167" s="11">
        <v>0</v>
      </c>
      <c r="J167" s="17">
        <v>0</v>
      </c>
      <c r="K167" s="11">
        <v>0</v>
      </c>
      <c r="L167" s="12">
        <v>0</v>
      </c>
      <c r="M167" s="11">
        <v>0</v>
      </c>
      <c r="N167" s="12">
        <v>0</v>
      </c>
      <c r="O167" s="11">
        <v>0</v>
      </c>
      <c r="P167" s="12">
        <v>0</v>
      </c>
      <c r="Q167" s="11">
        <v>0</v>
      </c>
      <c r="R167" s="12">
        <v>0</v>
      </c>
      <c r="S167" s="11">
        <v>0</v>
      </c>
      <c r="T167" s="12">
        <v>0</v>
      </c>
      <c r="U167" s="11">
        <v>0</v>
      </c>
      <c r="V167" s="12">
        <v>0</v>
      </c>
      <c r="W167" s="11">
        <v>0</v>
      </c>
      <c r="X167" s="12">
        <v>0</v>
      </c>
      <c r="Y167" s="11">
        <v>0</v>
      </c>
      <c r="Z167" s="12">
        <v>0</v>
      </c>
      <c r="AA167" s="11">
        <v>0</v>
      </c>
      <c r="AB167" s="17">
        <v>1</v>
      </c>
      <c r="AC167" s="11">
        <v>0</v>
      </c>
      <c r="AD167" s="17">
        <v>0</v>
      </c>
      <c r="AE167" s="11">
        <v>0</v>
      </c>
      <c r="AF167" s="12">
        <v>2</v>
      </c>
      <c r="AG167" s="11">
        <v>0</v>
      </c>
      <c r="AH167" s="12">
        <v>2</v>
      </c>
      <c r="AI167" s="11">
        <v>0</v>
      </c>
      <c r="AJ167" s="12">
        <v>0</v>
      </c>
      <c r="AK167" s="11">
        <v>0</v>
      </c>
      <c r="AL167" s="12">
        <v>0</v>
      </c>
      <c r="AM167" s="11">
        <v>0</v>
      </c>
      <c r="AN167" s="12">
        <v>0</v>
      </c>
      <c r="AO167" s="111">
        <v>0</v>
      </c>
      <c r="AP167" s="51">
        <v>1</v>
      </c>
      <c r="AQ167" s="200">
        <v>5</v>
      </c>
      <c r="AR167" s="135">
        <v>0</v>
      </c>
      <c r="AS167" s="17">
        <v>1</v>
      </c>
      <c r="AT167" s="1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97"/>
      <c r="BG167" s="97"/>
      <c r="CA167" s="84" t="str">
        <f t="shared" si="13"/>
        <v/>
      </c>
      <c r="CG167" s="88">
        <f t="shared" si="14"/>
        <v>0</v>
      </c>
      <c r="CH167" s="88"/>
      <c r="CI167" s="88"/>
      <c r="CJ167" s="88"/>
      <c r="CK167" s="88"/>
      <c r="CL167" s="88"/>
      <c r="CM167" s="88"/>
      <c r="CN167" s="88"/>
      <c r="CO167" s="88"/>
      <c r="CP167" s="88"/>
      <c r="CQ167" s="88"/>
      <c r="CR167" s="88"/>
      <c r="CS167" s="88"/>
      <c r="CT167" s="88"/>
    </row>
    <row r="168" spans="1:98" ht="15" customHeight="1" x14ac:dyDescent="0.2">
      <c r="A168" s="335" t="s">
        <v>4</v>
      </c>
      <c r="B168" s="336">
        <f t="shared" si="11"/>
        <v>64</v>
      </c>
      <c r="C168" s="337">
        <f t="shared" si="12"/>
        <v>26</v>
      </c>
      <c r="D168" s="338">
        <f t="shared" si="12"/>
        <v>38</v>
      </c>
      <c r="E168" s="34">
        <v>0</v>
      </c>
      <c r="F168" s="58">
        <v>0</v>
      </c>
      <c r="G168" s="34">
        <v>0</v>
      </c>
      <c r="H168" s="35">
        <v>0</v>
      </c>
      <c r="I168" s="34">
        <v>0</v>
      </c>
      <c r="J168" s="35">
        <v>0</v>
      </c>
      <c r="K168" s="34">
        <v>0</v>
      </c>
      <c r="L168" s="35">
        <v>0</v>
      </c>
      <c r="M168" s="34">
        <v>2</v>
      </c>
      <c r="N168" s="35">
        <v>2</v>
      </c>
      <c r="O168" s="34">
        <v>0</v>
      </c>
      <c r="P168" s="35">
        <v>0</v>
      </c>
      <c r="Q168" s="34">
        <v>1</v>
      </c>
      <c r="R168" s="35">
        <v>0</v>
      </c>
      <c r="S168" s="34">
        <v>0</v>
      </c>
      <c r="T168" s="35">
        <v>2</v>
      </c>
      <c r="U168" s="34">
        <v>0</v>
      </c>
      <c r="V168" s="35">
        <v>1</v>
      </c>
      <c r="W168" s="34">
        <v>1</v>
      </c>
      <c r="X168" s="35">
        <v>1</v>
      </c>
      <c r="Y168" s="34">
        <v>0</v>
      </c>
      <c r="Z168" s="35">
        <v>1</v>
      </c>
      <c r="AA168" s="34">
        <v>2</v>
      </c>
      <c r="AB168" s="35">
        <v>2</v>
      </c>
      <c r="AC168" s="34">
        <v>0</v>
      </c>
      <c r="AD168" s="35">
        <v>1</v>
      </c>
      <c r="AE168" s="34">
        <v>3</v>
      </c>
      <c r="AF168" s="35">
        <v>6</v>
      </c>
      <c r="AG168" s="34">
        <v>2</v>
      </c>
      <c r="AH168" s="35">
        <v>4</v>
      </c>
      <c r="AI168" s="34">
        <v>1</v>
      </c>
      <c r="AJ168" s="35">
        <v>4</v>
      </c>
      <c r="AK168" s="34">
        <v>3</v>
      </c>
      <c r="AL168" s="35">
        <v>4</v>
      </c>
      <c r="AM168" s="34">
        <v>5</v>
      </c>
      <c r="AN168" s="35">
        <v>6</v>
      </c>
      <c r="AO168" s="117">
        <v>6</v>
      </c>
      <c r="AP168" s="42">
        <v>4</v>
      </c>
      <c r="AQ168" s="339">
        <v>19</v>
      </c>
      <c r="AR168" s="120">
        <v>25</v>
      </c>
      <c r="AS168" s="58">
        <v>20</v>
      </c>
      <c r="AT168" s="1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97"/>
      <c r="BG168" s="97"/>
      <c r="CA168" s="84" t="str">
        <f t="shared" si="13"/>
        <v/>
      </c>
      <c r="CG168" s="88">
        <f t="shared" si="14"/>
        <v>0</v>
      </c>
      <c r="CH168" s="88"/>
      <c r="CI168" s="88"/>
      <c r="CJ168" s="88"/>
      <c r="CK168" s="88"/>
      <c r="CL168" s="88"/>
      <c r="CM168" s="88"/>
      <c r="CN168" s="88"/>
      <c r="CO168" s="88"/>
      <c r="CP168" s="88"/>
      <c r="CQ168" s="88"/>
      <c r="CR168" s="88"/>
      <c r="CS168" s="88"/>
      <c r="CT168" s="88"/>
    </row>
    <row r="169" spans="1:98" ht="15" customHeight="1" x14ac:dyDescent="0.2">
      <c r="A169" s="340" t="s">
        <v>43</v>
      </c>
      <c r="B169" s="213">
        <f t="shared" ref="B169:AS169" si="15">SUM(B170:B174)</f>
        <v>104</v>
      </c>
      <c r="C169" s="214">
        <f t="shared" si="15"/>
        <v>55</v>
      </c>
      <c r="D169" s="317">
        <f t="shared" si="15"/>
        <v>49</v>
      </c>
      <c r="E169" s="341">
        <f>SUM(E170:E174)</f>
        <v>0</v>
      </c>
      <c r="F169" s="342">
        <f t="shared" si="15"/>
        <v>0</v>
      </c>
      <c r="G169" s="342">
        <f t="shared" si="15"/>
        <v>1</v>
      </c>
      <c r="H169" s="69">
        <f t="shared" si="15"/>
        <v>1</v>
      </c>
      <c r="I169" s="63">
        <f t="shared" si="15"/>
        <v>0</v>
      </c>
      <c r="J169" s="69">
        <f t="shared" si="15"/>
        <v>0</v>
      </c>
      <c r="K169" s="63">
        <f t="shared" si="15"/>
        <v>0</v>
      </c>
      <c r="L169" s="69">
        <f t="shared" si="15"/>
        <v>1</v>
      </c>
      <c r="M169" s="63">
        <f t="shared" si="15"/>
        <v>1</v>
      </c>
      <c r="N169" s="69">
        <f t="shared" si="15"/>
        <v>1</v>
      </c>
      <c r="O169" s="63">
        <f t="shared" si="15"/>
        <v>2</v>
      </c>
      <c r="P169" s="69">
        <f t="shared" si="15"/>
        <v>0</v>
      </c>
      <c r="Q169" s="63">
        <f t="shared" si="15"/>
        <v>0</v>
      </c>
      <c r="R169" s="69">
        <f t="shared" si="15"/>
        <v>2</v>
      </c>
      <c r="S169" s="63">
        <f t="shared" si="15"/>
        <v>0</v>
      </c>
      <c r="T169" s="69">
        <f t="shared" si="15"/>
        <v>1</v>
      </c>
      <c r="U169" s="63">
        <f t="shared" si="15"/>
        <v>1</v>
      </c>
      <c r="V169" s="69">
        <f t="shared" si="15"/>
        <v>0</v>
      </c>
      <c r="W169" s="63">
        <f t="shared" si="15"/>
        <v>2</v>
      </c>
      <c r="X169" s="69">
        <f t="shared" si="15"/>
        <v>1</v>
      </c>
      <c r="Y169" s="63">
        <f t="shared" si="15"/>
        <v>1</v>
      </c>
      <c r="Z169" s="69">
        <f t="shared" si="15"/>
        <v>2</v>
      </c>
      <c r="AA169" s="63">
        <f t="shared" si="15"/>
        <v>3</v>
      </c>
      <c r="AB169" s="69">
        <f t="shared" si="15"/>
        <v>1</v>
      </c>
      <c r="AC169" s="63">
        <f t="shared" si="15"/>
        <v>3</v>
      </c>
      <c r="AD169" s="69">
        <f t="shared" si="15"/>
        <v>6</v>
      </c>
      <c r="AE169" s="63">
        <f t="shared" si="15"/>
        <v>3</v>
      </c>
      <c r="AF169" s="69">
        <f t="shared" si="15"/>
        <v>10</v>
      </c>
      <c r="AG169" s="63">
        <f t="shared" si="15"/>
        <v>9</v>
      </c>
      <c r="AH169" s="69">
        <f t="shared" si="15"/>
        <v>2</v>
      </c>
      <c r="AI169" s="63">
        <f t="shared" si="15"/>
        <v>4</v>
      </c>
      <c r="AJ169" s="69">
        <f t="shared" si="15"/>
        <v>5</v>
      </c>
      <c r="AK169" s="63">
        <f t="shared" si="15"/>
        <v>6</v>
      </c>
      <c r="AL169" s="69">
        <f t="shared" si="15"/>
        <v>4</v>
      </c>
      <c r="AM169" s="63">
        <f t="shared" si="15"/>
        <v>9</v>
      </c>
      <c r="AN169" s="69">
        <f t="shared" si="15"/>
        <v>6</v>
      </c>
      <c r="AO169" s="68">
        <f t="shared" si="15"/>
        <v>10</v>
      </c>
      <c r="AP169" s="67">
        <f t="shared" si="15"/>
        <v>6</v>
      </c>
      <c r="AQ169" s="343">
        <f t="shared" si="15"/>
        <v>15</v>
      </c>
      <c r="AR169" s="62">
        <f t="shared" si="15"/>
        <v>32</v>
      </c>
      <c r="AS169" s="65">
        <f t="shared" si="15"/>
        <v>57</v>
      </c>
      <c r="AT169" s="344"/>
      <c r="AU169" s="96"/>
      <c r="AV169" s="96"/>
      <c r="AW169" s="96"/>
      <c r="AX169" s="96"/>
      <c r="AY169" s="96"/>
      <c r="AZ169" s="96"/>
      <c r="BA169" s="96"/>
      <c r="BB169" s="96"/>
      <c r="BC169" s="96"/>
      <c r="BD169" s="96"/>
      <c r="BE169" s="96"/>
      <c r="BF169" s="97"/>
      <c r="BG169" s="97"/>
      <c r="CG169" s="88"/>
      <c r="CH169" s="88"/>
      <c r="CI169" s="88"/>
      <c r="CJ169" s="88"/>
      <c r="CK169" s="88"/>
      <c r="CL169" s="88"/>
      <c r="CM169" s="88"/>
      <c r="CN169" s="88"/>
      <c r="CO169" s="88"/>
      <c r="CP169" s="88"/>
      <c r="CQ169" s="88"/>
      <c r="CR169" s="88"/>
      <c r="CS169" s="88"/>
      <c r="CT169" s="88"/>
    </row>
    <row r="170" spans="1:98" ht="15" customHeight="1" x14ac:dyDescent="0.2">
      <c r="A170" s="101" t="s">
        <v>44</v>
      </c>
      <c r="B170" s="345">
        <f>SUM(C170+D170)</f>
        <v>100</v>
      </c>
      <c r="C170" s="346">
        <f t="shared" ref="C170:D174" si="16">SUM(E170+G170+I170+K170+M170+O170+Q170+S170+U170+W170+Y170+AA170+AC170+AE170+AG170+AI170+AK170+AM170+AO170)</f>
        <v>51</v>
      </c>
      <c r="D170" s="347">
        <f t="shared" si="16"/>
        <v>49</v>
      </c>
      <c r="E170" s="123">
        <v>0</v>
      </c>
      <c r="F170" s="8">
        <v>0</v>
      </c>
      <c r="G170" s="123">
        <v>1</v>
      </c>
      <c r="H170" s="138">
        <v>1</v>
      </c>
      <c r="I170" s="123">
        <v>0</v>
      </c>
      <c r="J170" s="138">
        <v>0</v>
      </c>
      <c r="K170" s="123">
        <v>0</v>
      </c>
      <c r="L170" s="138">
        <v>1</v>
      </c>
      <c r="M170" s="123">
        <v>1</v>
      </c>
      <c r="N170" s="138">
        <v>1</v>
      </c>
      <c r="O170" s="123">
        <v>2</v>
      </c>
      <c r="P170" s="138">
        <v>0</v>
      </c>
      <c r="Q170" s="123">
        <v>0</v>
      </c>
      <c r="R170" s="138">
        <v>2</v>
      </c>
      <c r="S170" s="123">
        <v>0</v>
      </c>
      <c r="T170" s="138">
        <v>1</v>
      </c>
      <c r="U170" s="123">
        <v>1</v>
      </c>
      <c r="V170" s="138">
        <v>0</v>
      </c>
      <c r="W170" s="123">
        <v>2</v>
      </c>
      <c r="X170" s="138">
        <v>1</v>
      </c>
      <c r="Y170" s="123">
        <v>1</v>
      </c>
      <c r="Z170" s="138">
        <v>2</v>
      </c>
      <c r="AA170" s="123">
        <v>3</v>
      </c>
      <c r="AB170" s="138">
        <v>1</v>
      </c>
      <c r="AC170" s="123">
        <v>3</v>
      </c>
      <c r="AD170" s="138">
        <v>6</v>
      </c>
      <c r="AE170" s="123">
        <v>3</v>
      </c>
      <c r="AF170" s="138">
        <v>10</v>
      </c>
      <c r="AG170" s="123">
        <v>8</v>
      </c>
      <c r="AH170" s="138">
        <v>2</v>
      </c>
      <c r="AI170" s="123">
        <v>4</v>
      </c>
      <c r="AJ170" s="138">
        <v>5</v>
      </c>
      <c r="AK170" s="123">
        <v>6</v>
      </c>
      <c r="AL170" s="138">
        <v>4</v>
      </c>
      <c r="AM170" s="123">
        <v>9</v>
      </c>
      <c r="AN170" s="138">
        <v>6</v>
      </c>
      <c r="AO170" s="139">
        <v>7</v>
      </c>
      <c r="AP170" s="348">
        <v>6</v>
      </c>
      <c r="AQ170" s="119">
        <v>15</v>
      </c>
      <c r="AR170" s="138">
        <v>32</v>
      </c>
      <c r="AS170" s="138">
        <v>53</v>
      </c>
      <c r="AT170" s="344"/>
      <c r="AU170" s="96"/>
      <c r="AV170" s="96"/>
      <c r="AW170" s="96"/>
      <c r="AX170" s="96"/>
      <c r="AY170" s="96"/>
      <c r="AZ170" s="96"/>
      <c r="BA170" s="96"/>
      <c r="BB170" s="96"/>
      <c r="BC170" s="96"/>
      <c r="BD170" s="96"/>
      <c r="BE170" s="96"/>
      <c r="BF170" s="97"/>
      <c r="BG170" s="97"/>
      <c r="CG170" s="88"/>
      <c r="CH170" s="88"/>
      <c r="CI170" s="88"/>
      <c r="CJ170" s="88"/>
      <c r="CK170" s="88"/>
      <c r="CL170" s="88"/>
      <c r="CM170" s="88"/>
      <c r="CN170" s="88"/>
      <c r="CO170" s="88"/>
      <c r="CP170" s="88"/>
      <c r="CQ170" s="88"/>
      <c r="CR170" s="88"/>
      <c r="CS170" s="88"/>
      <c r="CT170" s="88"/>
    </row>
    <row r="171" spans="1:98" ht="15" customHeight="1" x14ac:dyDescent="0.2">
      <c r="A171" s="106" t="s">
        <v>45</v>
      </c>
      <c r="B171" s="332">
        <f>SUM(C171+D171)</f>
        <v>0</v>
      </c>
      <c r="C171" s="333">
        <f t="shared" si="16"/>
        <v>0</v>
      </c>
      <c r="D171" s="334">
        <f t="shared" si="16"/>
        <v>0</v>
      </c>
      <c r="E171" s="34">
        <v>0</v>
      </c>
      <c r="F171" s="12">
        <v>0</v>
      </c>
      <c r="G171" s="11">
        <v>0</v>
      </c>
      <c r="H171" s="43">
        <v>0</v>
      </c>
      <c r="I171" s="11">
        <v>0</v>
      </c>
      <c r="J171" s="12">
        <v>0</v>
      </c>
      <c r="K171" s="11">
        <v>0</v>
      </c>
      <c r="L171" s="12">
        <v>0</v>
      </c>
      <c r="M171" s="11">
        <v>0</v>
      </c>
      <c r="N171" s="12">
        <v>0</v>
      </c>
      <c r="O171" s="11">
        <v>0</v>
      </c>
      <c r="P171" s="12">
        <v>0</v>
      </c>
      <c r="Q171" s="11">
        <v>0</v>
      </c>
      <c r="R171" s="12">
        <v>0</v>
      </c>
      <c r="S171" s="11">
        <v>0</v>
      </c>
      <c r="T171" s="12">
        <v>0</v>
      </c>
      <c r="U171" s="11">
        <v>0</v>
      </c>
      <c r="V171" s="12">
        <v>0</v>
      </c>
      <c r="W171" s="11">
        <v>0</v>
      </c>
      <c r="X171" s="12">
        <v>0</v>
      </c>
      <c r="Y171" s="11">
        <v>0</v>
      </c>
      <c r="Z171" s="12">
        <v>0</v>
      </c>
      <c r="AA171" s="11">
        <v>0</v>
      </c>
      <c r="AB171" s="12">
        <v>0</v>
      </c>
      <c r="AC171" s="11">
        <v>0</v>
      </c>
      <c r="AD171" s="12">
        <v>0</v>
      </c>
      <c r="AE171" s="11">
        <v>0</v>
      </c>
      <c r="AF171" s="12">
        <v>0</v>
      </c>
      <c r="AG171" s="11">
        <v>0</v>
      </c>
      <c r="AH171" s="12">
        <v>0</v>
      </c>
      <c r="AI171" s="11">
        <v>0</v>
      </c>
      <c r="AJ171" s="12">
        <v>0</v>
      </c>
      <c r="AK171" s="11">
        <v>0</v>
      </c>
      <c r="AL171" s="12">
        <v>0</v>
      </c>
      <c r="AM171" s="11">
        <v>0</v>
      </c>
      <c r="AN171" s="12">
        <v>0</v>
      </c>
      <c r="AO171" s="111">
        <v>0</v>
      </c>
      <c r="AP171" s="51">
        <v>0</v>
      </c>
      <c r="AQ171" s="17">
        <v>0</v>
      </c>
      <c r="AR171" s="12">
        <v>0</v>
      </c>
      <c r="AS171" s="43">
        <v>0</v>
      </c>
      <c r="AT171" s="349"/>
      <c r="AU171" s="96"/>
      <c r="AV171" s="96"/>
      <c r="AW171" s="96"/>
      <c r="AX171" s="96"/>
      <c r="AY171" s="96"/>
      <c r="AZ171" s="96"/>
      <c r="BA171" s="96"/>
      <c r="BB171" s="96"/>
      <c r="BC171" s="96"/>
      <c r="BD171" s="96"/>
      <c r="BE171" s="96"/>
      <c r="BF171" s="97"/>
      <c r="BG171" s="97"/>
      <c r="CG171" s="88"/>
      <c r="CH171" s="88"/>
      <c r="CI171" s="88"/>
      <c r="CJ171" s="88"/>
      <c r="CK171" s="88"/>
      <c r="CL171" s="88"/>
      <c r="CM171" s="88"/>
      <c r="CN171" s="88"/>
      <c r="CO171" s="88"/>
      <c r="CP171" s="88"/>
      <c r="CQ171" s="88"/>
      <c r="CR171" s="88"/>
      <c r="CS171" s="88"/>
      <c r="CT171" s="88"/>
    </row>
    <row r="172" spans="1:98" ht="15" customHeight="1" x14ac:dyDescent="0.2">
      <c r="A172" s="136" t="s">
        <v>46</v>
      </c>
      <c r="B172" s="332">
        <f>SUM(C172+D172)</f>
        <v>4</v>
      </c>
      <c r="C172" s="333">
        <f t="shared" si="16"/>
        <v>4</v>
      </c>
      <c r="D172" s="334">
        <f t="shared" si="16"/>
        <v>0</v>
      </c>
      <c r="E172" s="11">
        <v>0</v>
      </c>
      <c r="F172" s="35">
        <v>0</v>
      </c>
      <c r="G172" s="34">
        <v>0</v>
      </c>
      <c r="H172" s="35">
        <v>0</v>
      </c>
      <c r="I172" s="123">
        <v>0</v>
      </c>
      <c r="J172" s="138">
        <v>0</v>
      </c>
      <c r="K172" s="123">
        <v>0</v>
      </c>
      <c r="L172" s="138">
        <v>0</v>
      </c>
      <c r="M172" s="123">
        <v>0</v>
      </c>
      <c r="N172" s="138">
        <v>0</v>
      </c>
      <c r="O172" s="123">
        <v>0</v>
      </c>
      <c r="P172" s="138">
        <v>0</v>
      </c>
      <c r="Q172" s="123">
        <v>0</v>
      </c>
      <c r="R172" s="138">
        <v>0</v>
      </c>
      <c r="S172" s="123">
        <v>0</v>
      </c>
      <c r="T172" s="138">
        <v>0</v>
      </c>
      <c r="U172" s="123">
        <v>0</v>
      </c>
      <c r="V172" s="138">
        <v>0</v>
      </c>
      <c r="W172" s="123">
        <v>0</v>
      </c>
      <c r="X172" s="138">
        <v>0</v>
      </c>
      <c r="Y172" s="123">
        <v>0</v>
      </c>
      <c r="Z172" s="138">
        <v>0</v>
      </c>
      <c r="AA172" s="123">
        <v>0</v>
      </c>
      <c r="AB172" s="138">
        <v>0</v>
      </c>
      <c r="AC172" s="123">
        <v>0</v>
      </c>
      <c r="AD172" s="138">
        <v>0</v>
      </c>
      <c r="AE172" s="123">
        <v>0</v>
      </c>
      <c r="AF172" s="138">
        <v>0</v>
      </c>
      <c r="AG172" s="123">
        <v>1</v>
      </c>
      <c r="AH172" s="138">
        <v>0</v>
      </c>
      <c r="AI172" s="123">
        <v>0</v>
      </c>
      <c r="AJ172" s="138">
        <v>0</v>
      </c>
      <c r="AK172" s="123">
        <v>0</v>
      </c>
      <c r="AL172" s="138">
        <v>0</v>
      </c>
      <c r="AM172" s="123">
        <v>0</v>
      </c>
      <c r="AN172" s="138">
        <v>0</v>
      </c>
      <c r="AO172" s="139">
        <v>3</v>
      </c>
      <c r="AP172" s="348">
        <v>0</v>
      </c>
      <c r="AQ172" s="119">
        <v>0</v>
      </c>
      <c r="AR172" s="138">
        <v>0</v>
      </c>
      <c r="AS172" s="138">
        <v>4</v>
      </c>
      <c r="AT172" s="344"/>
      <c r="AU172" s="96"/>
      <c r="AV172" s="96"/>
      <c r="AW172" s="96"/>
      <c r="AX172" s="96"/>
      <c r="AY172" s="96"/>
      <c r="AZ172" s="96"/>
      <c r="BA172" s="96"/>
      <c r="BB172" s="96"/>
      <c r="BC172" s="96"/>
      <c r="BD172" s="96"/>
      <c r="BE172" s="96"/>
      <c r="BF172" s="97"/>
      <c r="BG172" s="97"/>
      <c r="CG172" s="88"/>
      <c r="CH172" s="88"/>
      <c r="CI172" s="88"/>
      <c r="CJ172" s="88"/>
      <c r="CK172" s="88"/>
      <c r="CL172" s="88"/>
      <c r="CM172" s="88"/>
      <c r="CN172" s="88"/>
      <c r="CO172" s="88"/>
      <c r="CP172" s="88"/>
      <c r="CQ172" s="88"/>
      <c r="CR172" s="88"/>
      <c r="CS172" s="88"/>
      <c r="CT172" s="88"/>
    </row>
    <row r="173" spans="1:98" ht="15" customHeight="1" x14ac:dyDescent="0.2">
      <c r="A173" s="350" t="s">
        <v>174</v>
      </c>
      <c r="B173" s="332">
        <f>SUM(C173+D173)</f>
        <v>0</v>
      </c>
      <c r="C173" s="333">
        <f t="shared" si="16"/>
        <v>0</v>
      </c>
      <c r="D173" s="351">
        <f t="shared" si="16"/>
        <v>0</v>
      </c>
      <c r="E173" s="123">
        <v>0</v>
      </c>
      <c r="F173" s="12">
        <v>0</v>
      </c>
      <c r="G173" s="11">
        <v>0</v>
      </c>
      <c r="H173" s="12">
        <v>0</v>
      </c>
      <c r="I173" s="11">
        <v>0</v>
      </c>
      <c r="J173" s="12">
        <v>0</v>
      </c>
      <c r="K173" s="11">
        <v>0</v>
      </c>
      <c r="L173" s="12">
        <v>0</v>
      </c>
      <c r="M173" s="11">
        <v>0</v>
      </c>
      <c r="N173" s="12">
        <v>0</v>
      </c>
      <c r="O173" s="11">
        <v>0</v>
      </c>
      <c r="P173" s="12">
        <v>0</v>
      </c>
      <c r="Q173" s="11">
        <v>0</v>
      </c>
      <c r="R173" s="12">
        <v>0</v>
      </c>
      <c r="S173" s="11">
        <v>0</v>
      </c>
      <c r="T173" s="12">
        <v>0</v>
      </c>
      <c r="U173" s="11">
        <v>0</v>
      </c>
      <c r="V173" s="12">
        <v>0</v>
      </c>
      <c r="W173" s="11">
        <v>0</v>
      </c>
      <c r="X173" s="12">
        <v>0</v>
      </c>
      <c r="Y173" s="11">
        <v>0</v>
      </c>
      <c r="Z173" s="12">
        <v>0</v>
      </c>
      <c r="AA173" s="11">
        <v>0</v>
      </c>
      <c r="AB173" s="12">
        <v>0</v>
      </c>
      <c r="AC173" s="11">
        <v>0</v>
      </c>
      <c r="AD173" s="12">
        <v>0</v>
      </c>
      <c r="AE173" s="11">
        <v>0</v>
      </c>
      <c r="AF173" s="12">
        <v>0</v>
      </c>
      <c r="AG173" s="11">
        <v>0</v>
      </c>
      <c r="AH173" s="12">
        <v>0</v>
      </c>
      <c r="AI173" s="11">
        <v>0</v>
      </c>
      <c r="AJ173" s="12">
        <v>0</v>
      </c>
      <c r="AK173" s="11">
        <v>0</v>
      </c>
      <c r="AL173" s="12">
        <v>0</v>
      </c>
      <c r="AM173" s="11">
        <v>0</v>
      </c>
      <c r="AN173" s="12">
        <v>0</v>
      </c>
      <c r="AO173" s="111">
        <v>0</v>
      </c>
      <c r="AP173" s="51">
        <v>0</v>
      </c>
      <c r="AQ173" s="17">
        <v>0</v>
      </c>
      <c r="AR173" s="12">
        <v>0</v>
      </c>
      <c r="AS173" s="43">
        <v>0</v>
      </c>
      <c r="AT173" s="349"/>
      <c r="AU173" s="96"/>
      <c r="AV173" s="96"/>
      <c r="AW173" s="96"/>
      <c r="AX173" s="96"/>
      <c r="AY173" s="96"/>
      <c r="AZ173" s="96"/>
      <c r="BA173" s="96"/>
      <c r="BB173" s="96"/>
      <c r="BC173" s="96"/>
      <c r="BD173" s="96"/>
      <c r="BE173" s="96"/>
      <c r="BF173" s="97"/>
      <c r="BG173" s="97"/>
      <c r="CG173" s="88"/>
      <c r="CH173" s="88"/>
      <c r="CI173" s="88"/>
      <c r="CJ173" s="88"/>
      <c r="CK173" s="88"/>
      <c r="CL173" s="88"/>
      <c r="CM173" s="88"/>
      <c r="CN173" s="88"/>
      <c r="CO173" s="88"/>
      <c r="CP173" s="88"/>
      <c r="CQ173" s="88"/>
      <c r="CR173" s="88"/>
      <c r="CS173" s="88"/>
      <c r="CT173" s="88"/>
    </row>
    <row r="174" spans="1:98" ht="15" customHeight="1" x14ac:dyDescent="0.2">
      <c r="A174" s="352" t="s">
        <v>4</v>
      </c>
      <c r="B174" s="353">
        <f>SUM(C174+D174)</f>
        <v>0</v>
      </c>
      <c r="C174" s="354">
        <f t="shared" si="16"/>
        <v>0</v>
      </c>
      <c r="D174" s="355">
        <f t="shared" si="16"/>
        <v>0</v>
      </c>
      <c r="E174" s="30">
        <v>0</v>
      </c>
      <c r="F174" s="22">
        <v>0</v>
      </c>
      <c r="G174" s="38">
        <v>0</v>
      </c>
      <c r="H174" s="22">
        <v>0</v>
      </c>
      <c r="I174" s="38">
        <v>0</v>
      </c>
      <c r="J174" s="22">
        <v>0</v>
      </c>
      <c r="K174" s="38">
        <v>0</v>
      </c>
      <c r="L174" s="22">
        <v>0</v>
      </c>
      <c r="M174" s="38">
        <v>0</v>
      </c>
      <c r="N174" s="22">
        <v>0</v>
      </c>
      <c r="O174" s="38">
        <v>0</v>
      </c>
      <c r="P174" s="22">
        <v>0</v>
      </c>
      <c r="Q174" s="38">
        <v>0</v>
      </c>
      <c r="R174" s="22">
        <v>0</v>
      </c>
      <c r="S174" s="38">
        <v>0</v>
      </c>
      <c r="T174" s="22">
        <v>0</v>
      </c>
      <c r="U174" s="38">
        <v>0</v>
      </c>
      <c r="V174" s="22">
        <v>0</v>
      </c>
      <c r="W174" s="38">
        <v>0</v>
      </c>
      <c r="X174" s="22">
        <v>0</v>
      </c>
      <c r="Y174" s="38">
        <v>0</v>
      </c>
      <c r="Z174" s="22">
        <v>0</v>
      </c>
      <c r="AA174" s="38">
        <v>0</v>
      </c>
      <c r="AB174" s="22">
        <v>0</v>
      </c>
      <c r="AC174" s="38">
        <v>0</v>
      </c>
      <c r="AD174" s="22">
        <v>0</v>
      </c>
      <c r="AE174" s="38">
        <v>0</v>
      </c>
      <c r="AF174" s="22">
        <v>0</v>
      </c>
      <c r="AG174" s="38">
        <v>0</v>
      </c>
      <c r="AH174" s="22">
        <v>0</v>
      </c>
      <c r="AI174" s="38">
        <v>0</v>
      </c>
      <c r="AJ174" s="22">
        <v>0</v>
      </c>
      <c r="AK174" s="38">
        <v>0</v>
      </c>
      <c r="AL174" s="22">
        <v>0</v>
      </c>
      <c r="AM174" s="38">
        <v>0</v>
      </c>
      <c r="AN174" s="22">
        <v>0</v>
      </c>
      <c r="AO174" s="129">
        <v>0</v>
      </c>
      <c r="AP174" s="55">
        <v>0</v>
      </c>
      <c r="AQ174" s="39">
        <v>0</v>
      </c>
      <c r="AR174" s="22">
        <v>0</v>
      </c>
      <c r="AS174" s="22">
        <v>0</v>
      </c>
      <c r="AT174" s="344"/>
      <c r="AU174" s="96"/>
      <c r="AV174" s="96"/>
      <c r="AW174" s="96"/>
      <c r="AX174" s="96"/>
      <c r="AY174" s="96"/>
      <c r="AZ174" s="96"/>
      <c r="BA174" s="96"/>
      <c r="BB174" s="96"/>
      <c r="BC174" s="96"/>
      <c r="BD174" s="96"/>
      <c r="BE174" s="96"/>
      <c r="BF174" s="97"/>
      <c r="BG174" s="97"/>
      <c r="CG174" s="88"/>
      <c r="CH174" s="88"/>
      <c r="CI174" s="88"/>
      <c r="CJ174" s="88"/>
      <c r="CK174" s="88"/>
      <c r="CL174" s="88"/>
      <c r="CM174" s="88"/>
      <c r="CN174" s="88"/>
      <c r="CO174" s="88"/>
      <c r="CP174" s="88"/>
      <c r="CQ174" s="88"/>
      <c r="CR174" s="88"/>
      <c r="CS174" s="88"/>
      <c r="CT174" s="88"/>
    </row>
    <row r="175" spans="1:98" ht="31.9" customHeight="1" x14ac:dyDescent="0.2">
      <c r="A175" s="183" t="s">
        <v>175</v>
      </c>
      <c r="B175" s="183"/>
      <c r="C175" s="183"/>
      <c r="D175" s="183"/>
      <c r="E175" s="356"/>
      <c r="F175" s="356"/>
      <c r="G175" s="356"/>
      <c r="H175" s="356"/>
      <c r="I175" s="356"/>
      <c r="J175" s="356"/>
      <c r="K175" s="356"/>
      <c r="L175" s="356"/>
      <c r="M175" s="356"/>
      <c r="N175" s="356"/>
      <c r="O175" s="356"/>
      <c r="P175" s="356"/>
      <c r="Q175" s="356"/>
      <c r="R175" s="356"/>
      <c r="S175" s="356"/>
      <c r="T175" s="356"/>
      <c r="U175" s="356"/>
      <c r="V175" s="356"/>
      <c r="W175" s="356"/>
      <c r="X175" s="356"/>
      <c r="Y175" s="356"/>
      <c r="Z175" s="356"/>
      <c r="AA175" s="356"/>
      <c r="AB175" s="356"/>
      <c r="AC175" s="356"/>
      <c r="AD175" s="356"/>
      <c r="AE175" s="356"/>
      <c r="AF175" s="356"/>
      <c r="AG175" s="356"/>
      <c r="AH175" s="356"/>
      <c r="AI175" s="356"/>
      <c r="AJ175" s="356"/>
      <c r="AK175" s="356"/>
      <c r="AL175" s="356"/>
      <c r="AM175" s="356"/>
      <c r="AN175" s="356"/>
      <c r="AO175" s="356"/>
      <c r="AP175" s="356"/>
      <c r="AQ175" s="227"/>
      <c r="AR175" s="227"/>
      <c r="AS175" s="227"/>
      <c r="AT175" s="357"/>
      <c r="AU175" s="357"/>
      <c r="AV175" s="96"/>
      <c r="AW175" s="96"/>
      <c r="AX175" s="96"/>
      <c r="AY175" s="96"/>
      <c r="AZ175" s="96"/>
      <c r="BA175" s="96"/>
      <c r="BB175" s="96"/>
      <c r="BC175" s="96"/>
      <c r="BD175" s="96"/>
      <c r="BE175" s="96"/>
      <c r="BF175" s="97"/>
      <c r="BG175" s="97"/>
      <c r="CG175" s="88"/>
      <c r="CH175" s="88"/>
      <c r="CI175" s="88"/>
      <c r="CJ175" s="88"/>
      <c r="CK175" s="88"/>
      <c r="CL175" s="88"/>
      <c r="CM175" s="88"/>
      <c r="CN175" s="88"/>
      <c r="CO175" s="88"/>
      <c r="CP175" s="88"/>
      <c r="CQ175" s="88"/>
      <c r="CR175" s="88"/>
      <c r="CS175" s="88"/>
      <c r="CT175" s="88"/>
    </row>
    <row r="176" spans="1:98" ht="21" customHeight="1" x14ac:dyDescent="0.2">
      <c r="A176" s="487" t="s">
        <v>76</v>
      </c>
      <c r="B176" s="495" t="s">
        <v>77</v>
      </c>
      <c r="C176" s="496"/>
      <c r="D176" s="545"/>
      <c r="E176" s="514" t="s">
        <v>78</v>
      </c>
      <c r="F176" s="515"/>
      <c r="G176" s="515"/>
      <c r="H176" s="515"/>
      <c r="I176" s="515"/>
      <c r="J176" s="515"/>
      <c r="K176" s="515"/>
      <c r="L176" s="515"/>
      <c r="M176" s="515"/>
      <c r="N176" s="515"/>
      <c r="O176" s="515"/>
      <c r="P176" s="515"/>
      <c r="Q176" s="515"/>
      <c r="R176" s="515"/>
      <c r="S176" s="515"/>
      <c r="T176" s="515"/>
      <c r="U176" s="515"/>
      <c r="V176" s="515"/>
      <c r="W176" s="515"/>
      <c r="X176" s="515"/>
      <c r="Y176" s="515"/>
      <c r="Z176" s="515"/>
      <c r="AA176" s="515"/>
      <c r="AB176" s="515"/>
      <c r="AC176" s="515"/>
      <c r="AD176" s="515"/>
      <c r="AE176" s="515"/>
      <c r="AF176" s="515"/>
      <c r="AG176" s="515"/>
      <c r="AH176" s="515"/>
      <c r="AI176" s="515"/>
      <c r="AJ176" s="515"/>
      <c r="AK176" s="515"/>
      <c r="AL176" s="515"/>
      <c r="AM176" s="515"/>
      <c r="AN176" s="515"/>
      <c r="AO176" s="515"/>
      <c r="AP176" s="516"/>
      <c r="AQ176" s="546" t="s">
        <v>79</v>
      </c>
      <c r="AR176" s="476" t="s">
        <v>176</v>
      </c>
      <c r="AS176" s="227"/>
      <c r="AT176" s="357"/>
      <c r="AU176" s="357"/>
      <c r="AV176" s="96"/>
      <c r="AW176" s="96"/>
      <c r="AX176" s="96"/>
      <c r="AY176" s="96"/>
      <c r="AZ176" s="96"/>
      <c r="BA176" s="96"/>
      <c r="BB176" s="96"/>
      <c r="BC176" s="96"/>
      <c r="BD176" s="96"/>
      <c r="BE176" s="96"/>
      <c r="BF176" s="96"/>
      <c r="BG176" s="96"/>
      <c r="CG176" s="88"/>
      <c r="CH176" s="88"/>
      <c r="CI176" s="88"/>
      <c r="CJ176" s="88"/>
      <c r="CK176" s="88"/>
      <c r="CL176" s="88"/>
      <c r="CM176" s="88"/>
      <c r="CN176" s="88"/>
      <c r="CO176" s="88"/>
      <c r="CP176" s="88"/>
      <c r="CQ176" s="88"/>
      <c r="CR176" s="88"/>
      <c r="CS176" s="88"/>
      <c r="CT176" s="88"/>
    </row>
    <row r="177" spans="1:98" ht="21.75" customHeight="1" x14ac:dyDescent="0.2">
      <c r="A177" s="488"/>
      <c r="B177" s="497"/>
      <c r="C177" s="498"/>
      <c r="D177" s="498"/>
      <c r="E177" s="483" t="s">
        <v>21</v>
      </c>
      <c r="F177" s="484"/>
      <c r="G177" s="483" t="s">
        <v>22</v>
      </c>
      <c r="H177" s="484"/>
      <c r="I177" s="483" t="s">
        <v>23</v>
      </c>
      <c r="J177" s="484"/>
      <c r="K177" s="483" t="s">
        <v>24</v>
      </c>
      <c r="L177" s="484"/>
      <c r="M177" s="483" t="s">
        <v>25</v>
      </c>
      <c r="N177" s="484"/>
      <c r="O177" s="483" t="s">
        <v>26</v>
      </c>
      <c r="P177" s="484"/>
      <c r="Q177" s="483" t="s">
        <v>27</v>
      </c>
      <c r="R177" s="484"/>
      <c r="S177" s="483" t="s">
        <v>28</v>
      </c>
      <c r="T177" s="484"/>
      <c r="U177" s="483" t="s">
        <v>29</v>
      </c>
      <c r="V177" s="484"/>
      <c r="W177" s="483" t="s">
        <v>5</v>
      </c>
      <c r="X177" s="484"/>
      <c r="Y177" s="483" t="s">
        <v>6</v>
      </c>
      <c r="Z177" s="484"/>
      <c r="AA177" s="483" t="s">
        <v>30</v>
      </c>
      <c r="AB177" s="484"/>
      <c r="AC177" s="483" t="s">
        <v>7</v>
      </c>
      <c r="AD177" s="484"/>
      <c r="AE177" s="483" t="s">
        <v>8</v>
      </c>
      <c r="AF177" s="484"/>
      <c r="AG177" s="483" t="s">
        <v>9</v>
      </c>
      <c r="AH177" s="484"/>
      <c r="AI177" s="483" t="s">
        <v>10</v>
      </c>
      <c r="AJ177" s="484"/>
      <c r="AK177" s="483" t="s">
        <v>11</v>
      </c>
      <c r="AL177" s="484"/>
      <c r="AM177" s="483" t="s">
        <v>12</v>
      </c>
      <c r="AN177" s="484"/>
      <c r="AO177" s="480" t="s">
        <v>13</v>
      </c>
      <c r="AP177" s="482"/>
      <c r="AQ177" s="547"/>
      <c r="AR177" s="479"/>
      <c r="AS177" s="357"/>
      <c r="AT177" s="357"/>
      <c r="AU177" s="357"/>
      <c r="AV177" s="96"/>
      <c r="AW177" s="96"/>
      <c r="AX177" s="96"/>
      <c r="AY177" s="96"/>
      <c r="AZ177" s="96"/>
      <c r="BA177" s="96"/>
      <c r="BB177" s="96"/>
      <c r="BC177" s="96"/>
      <c r="BD177" s="96"/>
      <c r="BE177" s="96"/>
      <c r="BF177" s="149"/>
      <c r="BG177" s="149"/>
      <c r="CG177" s="88"/>
      <c r="CH177" s="88"/>
      <c r="CI177" s="88"/>
      <c r="CJ177" s="88"/>
      <c r="CK177" s="88"/>
      <c r="CL177" s="88"/>
      <c r="CM177" s="88"/>
      <c r="CN177" s="88"/>
      <c r="CO177" s="88"/>
      <c r="CP177" s="88"/>
      <c r="CQ177" s="88"/>
      <c r="CR177" s="88"/>
      <c r="CS177" s="88"/>
      <c r="CT177" s="88"/>
    </row>
    <row r="178" spans="1:98" ht="13.5" customHeight="1" x14ac:dyDescent="0.2">
      <c r="A178" s="544"/>
      <c r="B178" s="185" t="s">
        <v>34</v>
      </c>
      <c r="C178" s="71" t="s">
        <v>2</v>
      </c>
      <c r="D178" s="461" t="s">
        <v>3</v>
      </c>
      <c r="E178" s="70" t="s">
        <v>2</v>
      </c>
      <c r="F178" s="461" t="s">
        <v>3</v>
      </c>
      <c r="G178" s="70" t="s">
        <v>2</v>
      </c>
      <c r="H178" s="461" t="s">
        <v>3</v>
      </c>
      <c r="I178" s="70" t="s">
        <v>2</v>
      </c>
      <c r="J178" s="461" t="s">
        <v>3</v>
      </c>
      <c r="K178" s="70" t="s">
        <v>2</v>
      </c>
      <c r="L178" s="461" t="s">
        <v>3</v>
      </c>
      <c r="M178" s="70" t="s">
        <v>2</v>
      </c>
      <c r="N178" s="461" t="s">
        <v>3</v>
      </c>
      <c r="O178" s="70" t="s">
        <v>2</v>
      </c>
      <c r="P178" s="461" t="s">
        <v>3</v>
      </c>
      <c r="Q178" s="70" t="s">
        <v>2</v>
      </c>
      <c r="R178" s="461" t="s">
        <v>3</v>
      </c>
      <c r="S178" s="70" t="s">
        <v>2</v>
      </c>
      <c r="T178" s="461" t="s">
        <v>3</v>
      </c>
      <c r="U178" s="70" t="s">
        <v>2</v>
      </c>
      <c r="V178" s="461" t="s">
        <v>3</v>
      </c>
      <c r="W178" s="70" t="s">
        <v>2</v>
      </c>
      <c r="X178" s="461" t="s">
        <v>3</v>
      </c>
      <c r="Y178" s="70" t="s">
        <v>2</v>
      </c>
      <c r="Z178" s="461" t="s">
        <v>3</v>
      </c>
      <c r="AA178" s="70" t="s">
        <v>2</v>
      </c>
      <c r="AB178" s="461" t="s">
        <v>3</v>
      </c>
      <c r="AC178" s="70" t="s">
        <v>2</v>
      </c>
      <c r="AD178" s="461" t="s">
        <v>3</v>
      </c>
      <c r="AE178" s="70" t="s">
        <v>2</v>
      </c>
      <c r="AF178" s="461" t="s">
        <v>3</v>
      </c>
      <c r="AG178" s="70" t="s">
        <v>2</v>
      </c>
      <c r="AH178" s="461" t="s">
        <v>3</v>
      </c>
      <c r="AI178" s="70" t="s">
        <v>2</v>
      </c>
      <c r="AJ178" s="461" t="s">
        <v>3</v>
      </c>
      <c r="AK178" s="70" t="s">
        <v>2</v>
      </c>
      <c r="AL178" s="461" t="s">
        <v>3</v>
      </c>
      <c r="AM178" s="70" t="s">
        <v>2</v>
      </c>
      <c r="AN178" s="461" t="s">
        <v>3</v>
      </c>
      <c r="AO178" s="70" t="s">
        <v>2</v>
      </c>
      <c r="AP178" s="461" t="s">
        <v>3</v>
      </c>
      <c r="AQ178" s="548"/>
      <c r="AR178" s="517"/>
      <c r="AS178" s="358"/>
      <c r="AT178" s="357"/>
      <c r="AU178" s="96"/>
      <c r="AV178" s="96"/>
      <c r="AW178" s="96"/>
      <c r="AX178" s="96"/>
      <c r="AY178" s="96"/>
      <c r="AZ178" s="96"/>
      <c r="BA178" s="96"/>
      <c r="BB178" s="96"/>
      <c r="BC178" s="96"/>
      <c r="BD178" s="96"/>
      <c r="BE178" s="96"/>
      <c r="BF178" s="149"/>
      <c r="BG178" s="149"/>
      <c r="CG178" s="88"/>
      <c r="CH178" s="88"/>
      <c r="CI178" s="88"/>
      <c r="CJ178" s="88"/>
      <c r="CK178" s="88"/>
      <c r="CL178" s="88"/>
      <c r="CM178" s="88"/>
      <c r="CN178" s="88"/>
      <c r="CO178" s="88"/>
      <c r="CP178" s="88"/>
      <c r="CQ178" s="88"/>
      <c r="CR178" s="88"/>
      <c r="CS178" s="88"/>
      <c r="CT178" s="88"/>
    </row>
    <row r="179" spans="1:98" ht="15.6" customHeight="1" x14ac:dyDescent="0.2">
      <c r="A179" s="143" t="s">
        <v>81</v>
      </c>
      <c r="B179" s="345">
        <f>SUM(C179+D179)</f>
        <v>77</v>
      </c>
      <c r="C179" s="346">
        <f t="shared" ref="C179:D183" si="17">SUM(E179+G179+I179+K179+M179+O179+Q179+S179+U179+W179+Y179+AA179+AC179+AE179+AG179+AI179+AK179+AM179+AO179)</f>
        <v>25</v>
      </c>
      <c r="D179" s="347">
        <f t="shared" si="17"/>
        <v>52</v>
      </c>
      <c r="E179" s="6">
        <v>0</v>
      </c>
      <c r="F179" s="10">
        <v>0</v>
      </c>
      <c r="G179" s="6">
        <v>0</v>
      </c>
      <c r="H179" s="8">
        <v>0</v>
      </c>
      <c r="I179" s="6">
        <v>0</v>
      </c>
      <c r="J179" s="8">
        <v>1</v>
      </c>
      <c r="K179" s="6">
        <v>1</v>
      </c>
      <c r="L179" s="8">
        <v>1</v>
      </c>
      <c r="M179" s="6">
        <v>2</v>
      </c>
      <c r="N179" s="8">
        <v>2</v>
      </c>
      <c r="O179" s="6">
        <v>1</v>
      </c>
      <c r="P179" s="8">
        <v>1</v>
      </c>
      <c r="Q179" s="6">
        <v>0</v>
      </c>
      <c r="R179" s="8">
        <v>1</v>
      </c>
      <c r="S179" s="6">
        <v>0</v>
      </c>
      <c r="T179" s="8">
        <v>1</v>
      </c>
      <c r="U179" s="6">
        <v>2</v>
      </c>
      <c r="V179" s="8">
        <v>2</v>
      </c>
      <c r="W179" s="6">
        <v>1</v>
      </c>
      <c r="X179" s="8">
        <v>3</v>
      </c>
      <c r="Y179" s="105">
        <v>0</v>
      </c>
      <c r="Z179" s="8">
        <v>2</v>
      </c>
      <c r="AA179" s="105">
        <v>1</v>
      </c>
      <c r="AB179" s="8">
        <v>4</v>
      </c>
      <c r="AC179" s="105">
        <v>1</v>
      </c>
      <c r="AD179" s="8">
        <v>4</v>
      </c>
      <c r="AE179" s="105">
        <v>3</v>
      </c>
      <c r="AF179" s="8">
        <v>4</v>
      </c>
      <c r="AG179" s="105">
        <v>0</v>
      </c>
      <c r="AH179" s="8">
        <v>4</v>
      </c>
      <c r="AI179" s="105">
        <v>4</v>
      </c>
      <c r="AJ179" s="8">
        <v>6</v>
      </c>
      <c r="AK179" s="105">
        <v>3</v>
      </c>
      <c r="AL179" s="8">
        <v>3</v>
      </c>
      <c r="AM179" s="105">
        <v>3</v>
      </c>
      <c r="AN179" s="8">
        <v>5</v>
      </c>
      <c r="AO179" s="105">
        <v>3</v>
      </c>
      <c r="AP179" s="8">
        <v>8</v>
      </c>
      <c r="AQ179" s="359">
        <v>77</v>
      </c>
      <c r="AR179" s="360">
        <v>146</v>
      </c>
      <c r="AS179" s="1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97"/>
      <c r="CA179" s="84" t="str">
        <f>IF(B179=0,"",IF(AQ179="",IF(B179="",""," No olvide digitar la columna Beneficiarios."),""))</f>
        <v/>
      </c>
      <c r="CB179" s="84" t="str">
        <f>IF(B179&lt;AQ179,"* El número de Beneficiarios NO DEBE ser mayor que el Total. ","")</f>
        <v/>
      </c>
      <c r="CG179" s="88">
        <f>IF(B179&lt;AQ179,1,0)</f>
        <v>0</v>
      </c>
      <c r="CH179" s="88">
        <f>IF(B179=0,"",IF(AQ179="",IF(B179="","",1),0))</f>
        <v>0</v>
      </c>
      <c r="CI179" s="88"/>
      <c r="CJ179" s="88"/>
      <c r="CK179" s="88"/>
      <c r="CL179" s="88"/>
      <c r="CM179" s="88"/>
      <c r="CN179" s="88"/>
      <c r="CO179" s="88"/>
      <c r="CP179" s="88"/>
      <c r="CQ179" s="88"/>
      <c r="CR179" s="88"/>
      <c r="CS179" s="88"/>
      <c r="CT179" s="88"/>
    </row>
    <row r="180" spans="1:98" ht="15.6" customHeight="1" x14ac:dyDescent="0.2">
      <c r="A180" s="143" t="s">
        <v>82</v>
      </c>
      <c r="B180" s="332">
        <f>SUM(C180+D180)</f>
        <v>0</v>
      </c>
      <c r="C180" s="333">
        <f t="shared" si="17"/>
        <v>0</v>
      </c>
      <c r="D180" s="334">
        <f t="shared" si="17"/>
        <v>0</v>
      </c>
      <c r="E180" s="11"/>
      <c r="F180" s="17"/>
      <c r="G180" s="11"/>
      <c r="H180" s="12"/>
      <c r="I180" s="11"/>
      <c r="J180" s="12"/>
      <c r="K180" s="11"/>
      <c r="L180" s="12"/>
      <c r="M180" s="11"/>
      <c r="N180" s="12"/>
      <c r="O180" s="11"/>
      <c r="P180" s="12"/>
      <c r="Q180" s="11"/>
      <c r="R180" s="12"/>
      <c r="S180" s="11"/>
      <c r="T180" s="12"/>
      <c r="U180" s="11"/>
      <c r="V180" s="12"/>
      <c r="W180" s="11"/>
      <c r="X180" s="12"/>
      <c r="Y180" s="111"/>
      <c r="Z180" s="12"/>
      <c r="AA180" s="111"/>
      <c r="AB180" s="12"/>
      <c r="AC180" s="111"/>
      <c r="AD180" s="12"/>
      <c r="AE180" s="111"/>
      <c r="AF180" s="12"/>
      <c r="AG180" s="111"/>
      <c r="AH180" s="12"/>
      <c r="AI180" s="111"/>
      <c r="AJ180" s="12"/>
      <c r="AK180" s="111"/>
      <c r="AL180" s="12"/>
      <c r="AM180" s="111"/>
      <c r="AN180" s="12"/>
      <c r="AO180" s="111"/>
      <c r="AP180" s="12"/>
      <c r="AQ180" s="359"/>
      <c r="AR180" s="361"/>
      <c r="AS180" s="1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97"/>
      <c r="CA180" s="84" t="str">
        <f>IF(B180=0,"",IF(AQ180="",IF(B180="",""," No olvide digitar la columna Beneficiarios."),""))</f>
        <v/>
      </c>
      <c r="CB180" s="84" t="str">
        <f>IF(B180&lt;AQ180,"* El número de Beneficiarios NO DEBE ser mayor que el Total. ","")</f>
        <v/>
      </c>
      <c r="CG180" s="88">
        <f>IF(B180&lt;AQ180,1,0)</f>
        <v>0</v>
      </c>
      <c r="CH180" s="88" t="str">
        <f>IF(B180=0,"",IF(AQ180="",IF(B180="","",1),0))</f>
        <v/>
      </c>
      <c r="CI180" s="88"/>
      <c r="CJ180" s="88"/>
      <c r="CK180" s="88"/>
      <c r="CL180" s="88"/>
      <c r="CM180" s="88"/>
      <c r="CN180" s="88"/>
      <c r="CO180" s="88"/>
      <c r="CP180" s="88"/>
      <c r="CQ180" s="88"/>
      <c r="CR180" s="88"/>
      <c r="CS180" s="88"/>
      <c r="CT180" s="88"/>
    </row>
    <row r="181" spans="1:98" ht="15.6" customHeight="1" x14ac:dyDescent="0.2">
      <c r="A181" s="143" t="s">
        <v>83</v>
      </c>
      <c r="B181" s="332">
        <f>SUM(C181+D181)</f>
        <v>0</v>
      </c>
      <c r="C181" s="333">
        <f t="shared" si="17"/>
        <v>0</v>
      </c>
      <c r="D181" s="334">
        <f t="shared" si="17"/>
        <v>0</v>
      </c>
      <c r="E181" s="11"/>
      <c r="F181" s="17"/>
      <c r="G181" s="11"/>
      <c r="H181" s="12"/>
      <c r="I181" s="11"/>
      <c r="J181" s="12"/>
      <c r="K181" s="11"/>
      <c r="L181" s="12"/>
      <c r="M181" s="11"/>
      <c r="N181" s="12"/>
      <c r="O181" s="11"/>
      <c r="P181" s="12"/>
      <c r="Q181" s="11"/>
      <c r="R181" s="12"/>
      <c r="S181" s="11"/>
      <c r="T181" s="12"/>
      <c r="U181" s="11"/>
      <c r="V181" s="12"/>
      <c r="W181" s="11"/>
      <c r="X181" s="12"/>
      <c r="Y181" s="111"/>
      <c r="Z181" s="12"/>
      <c r="AA181" s="111"/>
      <c r="AB181" s="12"/>
      <c r="AC181" s="111"/>
      <c r="AD181" s="12"/>
      <c r="AE181" s="111"/>
      <c r="AF181" s="12"/>
      <c r="AG181" s="111"/>
      <c r="AH181" s="12"/>
      <c r="AI181" s="111"/>
      <c r="AJ181" s="12"/>
      <c r="AK181" s="111"/>
      <c r="AL181" s="12"/>
      <c r="AM181" s="111"/>
      <c r="AN181" s="12"/>
      <c r="AO181" s="111"/>
      <c r="AP181" s="12"/>
      <c r="AQ181" s="359"/>
      <c r="AR181" s="361"/>
      <c r="AS181" s="1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97"/>
      <c r="CA181" s="84" t="str">
        <f>IF(B181=0,"",IF(AQ181="",IF(B181="",""," No olvide digitar la columna Beneficiarios."),""))</f>
        <v/>
      </c>
      <c r="CB181" s="84" t="str">
        <f>IF(B181&lt;AQ181,"* El número de Beneficiarios NO DEBE ser mayor que el Total. ","")</f>
        <v/>
      </c>
      <c r="CG181" s="88">
        <f>IF(B181&lt;AQ181,1,0)</f>
        <v>0</v>
      </c>
      <c r="CH181" s="88" t="str">
        <f>IF(B181=0,"",IF(AQ181="",IF(B181="","",1),0))</f>
        <v/>
      </c>
      <c r="CI181" s="88"/>
      <c r="CJ181" s="88"/>
      <c r="CK181" s="88"/>
      <c r="CL181" s="88"/>
      <c r="CM181" s="88"/>
      <c r="CN181" s="88"/>
      <c r="CO181" s="88"/>
      <c r="CP181" s="88"/>
      <c r="CQ181" s="88"/>
      <c r="CR181" s="88"/>
      <c r="CS181" s="88"/>
      <c r="CT181" s="88"/>
    </row>
    <row r="182" spans="1:98" ht="15.6" customHeight="1" x14ac:dyDescent="0.2">
      <c r="A182" s="362" t="s">
        <v>84</v>
      </c>
      <c r="B182" s="332">
        <f>SUM(C182+D182)</f>
        <v>0</v>
      </c>
      <c r="C182" s="333">
        <f t="shared" si="17"/>
        <v>0</v>
      </c>
      <c r="D182" s="351">
        <f t="shared" si="17"/>
        <v>0</v>
      </c>
      <c r="E182" s="11"/>
      <c r="F182" s="17"/>
      <c r="G182" s="11"/>
      <c r="H182" s="12"/>
      <c r="I182" s="11"/>
      <c r="J182" s="12"/>
      <c r="K182" s="11"/>
      <c r="L182" s="12"/>
      <c r="M182" s="11"/>
      <c r="N182" s="12"/>
      <c r="O182" s="11"/>
      <c r="P182" s="12"/>
      <c r="Q182" s="11"/>
      <c r="R182" s="12"/>
      <c r="S182" s="11"/>
      <c r="T182" s="12"/>
      <c r="U182" s="11"/>
      <c r="V182" s="12"/>
      <c r="W182" s="11"/>
      <c r="X182" s="12"/>
      <c r="Y182" s="111"/>
      <c r="Z182" s="12"/>
      <c r="AA182" s="111"/>
      <c r="AB182" s="12"/>
      <c r="AC182" s="111"/>
      <c r="AD182" s="12"/>
      <c r="AE182" s="111"/>
      <c r="AF182" s="12"/>
      <c r="AG182" s="111"/>
      <c r="AH182" s="12"/>
      <c r="AI182" s="111"/>
      <c r="AJ182" s="12"/>
      <c r="AK182" s="111"/>
      <c r="AL182" s="12"/>
      <c r="AM182" s="111"/>
      <c r="AN182" s="12"/>
      <c r="AO182" s="111"/>
      <c r="AP182" s="12"/>
      <c r="AQ182" s="359"/>
      <c r="AR182" s="361"/>
      <c r="AS182" s="1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97"/>
      <c r="CA182" s="84" t="str">
        <f>IF(B182=0,"",IF(AQ182="",IF(B182="",""," No olvide digitar la columna Beneficiarios."),""))</f>
        <v/>
      </c>
      <c r="CB182" s="84" t="str">
        <f>IF(B182&lt;AQ182,"* El número de Beneficiarios NO DEBE ser mayor que el Total. ","")</f>
        <v/>
      </c>
      <c r="CG182" s="88">
        <f>IF(B182&lt;AQ182,1,0)</f>
        <v>0</v>
      </c>
      <c r="CH182" s="88" t="str">
        <f>IF(B182=0,"",IF(AQ182="",IF(B182="","",1),0))</f>
        <v/>
      </c>
      <c r="CI182" s="88"/>
      <c r="CJ182" s="88"/>
      <c r="CK182" s="88"/>
      <c r="CL182" s="88"/>
      <c r="CM182" s="88"/>
      <c r="CN182" s="88"/>
      <c r="CO182" s="88"/>
      <c r="CP182" s="88"/>
      <c r="CQ182" s="88"/>
      <c r="CR182" s="88"/>
      <c r="CS182" s="88"/>
      <c r="CT182" s="88"/>
    </row>
    <row r="183" spans="1:98" ht="15.6" customHeight="1" x14ac:dyDescent="0.2">
      <c r="A183" s="59" t="s">
        <v>108</v>
      </c>
      <c r="B183" s="353">
        <f>SUM(C183+D183)</f>
        <v>0</v>
      </c>
      <c r="C183" s="354">
        <f t="shared" si="17"/>
        <v>0</v>
      </c>
      <c r="D183" s="355">
        <f t="shared" si="17"/>
        <v>0</v>
      </c>
      <c r="E183" s="30"/>
      <c r="F183" s="23"/>
      <c r="G183" s="30"/>
      <c r="H183" s="205"/>
      <c r="I183" s="30"/>
      <c r="J183" s="205"/>
      <c r="K183" s="30"/>
      <c r="L183" s="205"/>
      <c r="M183" s="30"/>
      <c r="N183" s="205"/>
      <c r="O183" s="30"/>
      <c r="P183" s="205"/>
      <c r="Q183" s="30"/>
      <c r="R183" s="205"/>
      <c r="S183" s="30"/>
      <c r="T183" s="205"/>
      <c r="U183" s="30"/>
      <c r="V183" s="205"/>
      <c r="W183" s="30"/>
      <c r="X183" s="205"/>
      <c r="Y183" s="206"/>
      <c r="Z183" s="205"/>
      <c r="AA183" s="206"/>
      <c r="AB183" s="205"/>
      <c r="AC183" s="206"/>
      <c r="AD183" s="205"/>
      <c r="AE183" s="206"/>
      <c r="AF183" s="205"/>
      <c r="AG183" s="206"/>
      <c r="AH183" s="205"/>
      <c r="AI183" s="206"/>
      <c r="AJ183" s="205"/>
      <c r="AK183" s="206"/>
      <c r="AL183" s="205"/>
      <c r="AM183" s="206"/>
      <c r="AN183" s="205"/>
      <c r="AO183" s="206"/>
      <c r="AP183" s="205"/>
      <c r="AQ183" s="363"/>
      <c r="AR183" s="364"/>
      <c r="AS183" s="1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97"/>
      <c r="CA183" s="84" t="str">
        <f>IF(B183=0,"",IF(AQ183="",IF(B183="",""," No olvide digitar la columna Beneficiarios."),""))</f>
        <v/>
      </c>
      <c r="CB183" s="84" t="str">
        <f>IF(B183&lt;AQ183,"* El número de Beneficiarios NO DEBE ser mayor que el Total. ","")</f>
        <v/>
      </c>
      <c r="CG183" s="88">
        <f>IF(B183&lt;AQ183,1,0)</f>
        <v>0</v>
      </c>
      <c r="CH183" s="88" t="str">
        <f>IF(B183=0,"",IF(AQ183="",IF(B183="","",1),0))</f>
        <v/>
      </c>
      <c r="CI183" s="88"/>
      <c r="CJ183" s="88"/>
      <c r="CK183" s="88"/>
      <c r="CL183" s="88"/>
      <c r="CM183" s="88"/>
      <c r="CN183" s="88"/>
      <c r="CO183" s="88"/>
      <c r="CP183" s="88"/>
      <c r="CQ183" s="88"/>
      <c r="CR183" s="88"/>
      <c r="CS183" s="88"/>
      <c r="CT183" s="88"/>
    </row>
    <row r="184" spans="1:98" ht="15.6" customHeight="1" x14ac:dyDescent="0.2">
      <c r="A184" s="316" t="s">
        <v>1</v>
      </c>
      <c r="B184" s="63">
        <f t="shared" ref="B184:AR184" si="18">SUM(B179:B183)</f>
        <v>77</v>
      </c>
      <c r="C184" s="64">
        <f t="shared" si="18"/>
        <v>25</v>
      </c>
      <c r="D184" s="66">
        <f t="shared" si="18"/>
        <v>52</v>
      </c>
      <c r="E184" s="63">
        <f t="shared" si="18"/>
        <v>0</v>
      </c>
      <c r="F184" s="65">
        <f t="shared" si="18"/>
        <v>0</v>
      </c>
      <c r="G184" s="63">
        <f t="shared" si="18"/>
        <v>0</v>
      </c>
      <c r="H184" s="69">
        <f t="shared" si="18"/>
        <v>0</v>
      </c>
      <c r="I184" s="63">
        <f t="shared" si="18"/>
        <v>0</v>
      </c>
      <c r="J184" s="69">
        <f t="shared" si="18"/>
        <v>1</v>
      </c>
      <c r="K184" s="63">
        <f t="shared" si="18"/>
        <v>1</v>
      </c>
      <c r="L184" s="69">
        <f t="shared" si="18"/>
        <v>1</v>
      </c>
      <c r="M184" s="63">
        <f t="shared" si="18"/>
        <v>2</v>
      </c>
      <c r="N184" s="69">
        <f t="shared" si="18"/>
        <v>2</v>
      </c>
      <c r="O184" s="63">
        <f t="shared" si="18"/>
        <v>1</v>
      </c>
      <c r="P184" s="69">
        <f t="shared" si="18"/>
        <v>1</v>
      </c>
      <c r="Q184" s="63">
        <f t="shared" si="18"/>
        <v>0</v>
      </c>
      <c r="R184" s="69">
        <f t="shared" si="18"/>
        <v>1</v>
      </c>
      <c r="S184" s="63">
        <f t="shared" si="18"/>
        <v>0</v>
      </c>
      <c r="T184" s="69">
        <f t="shared" si="18"/>
        <v>1</v>
      </c>
      <c r="U184" s="63">
        <f t="shared" si="18"/>
        <v>2</v>
      </c>
      <c r="V184" s="69">
        <f t="shared" si="18"/>
        <v>2</v>
      </c>
      <c r="W184" s="63">
        <f t="shared" si="18"/>
        <v>1</v>
      </c>
      <c r="X184" s="69">
        <f t="shared" si="18"/>
        <v>3</v>
      </c>
      <c r="Y184" s="63">
        <f t="shared" si="18"/>
        <v>0</v>
      </c>
      <c r="Z184" s="69">
        <f t="shared" si="18"/>
        <v>2</v>
      </c>
      <c r="AA184" s="63">
        <f t="shared" si="18"/>
        <v>1</v>
      </c>
      <c r="AB184" s="69">
        <f t="shared" si="18"/>
        <v>4</v>
      </c>
      <c r="AC184" s="63">
        <f t="shared" si="18"/>
        <v>1</v>
      </c>
      <c r="AD184" s="69">
        <f t="shared" si="18"/>
        <v>4</v>
      </c>
      <c r="AE184" s="63">
        <f t="shared" si="18"/>
        <v>3</v>
      </c>
      <c r="AF184" s="69">
        <f t="shared" si="18"/>
        <v>4</v>
      </c>
      <c r="AG184" s="63">
        <f t="shared" si="18"/>
        <v>0</v>
      </c>
      <c r="AH184" s="69">
        <f t="shared" si="18"/>
        <v>4</v>
      </c>
      <c r="AI184" s="63">
        <f t="shared" si="18"/>
        <v>4</v>
      </c>
      <c r="AJ184" s="69">
        <f t="shared" si="18"/>
        <v>6</v>
      </c>
      <c r="AK184" s="63">
        <f t="shared" si="18"/>
        <v>3</v>
      </c>
      <c r="AL184" s="69">
        <f t="shared" si="18"/>
        <v>3</v>
      </c>
      <c r="AM184" s="63">
        <f t="shared" si="18"/>
        <v>3</v>
      </c>
      <c r="AN184" s="69">
        <f t="shared" si="18"/>
        <v>5</v>
      </c>
      <c r="AO184" s="68">
        <f t="shared" si="18"/>
        <v>3</v>
      </c>
      <c r="AP184" s="69">
        <f t="shared" si="18"/>
        <v>8</v>
      </c>
      <c r="AQ184" s="343">
        <f t="shared" si="18"/>
        <v>77</v>
      </c>
      <c r="AR184" s="365">
        <f t="shared" si="18"/>
        <v>146</v>
      </c>
      <c r="AS184" s="358"/>
      <c r="AT184" s="357"/>
      <c r="AU184" s="96"/>
      <c r="AV184" s="96"/>
      <c r="AW184" s="96"/>
      <c r="AX184" s="96"/>
      <c r="AY184" s="96"/>
      <c r="AZ184" s="96"/>
      <c r="BA184" s="96"/>
      <c r="BB184" s="96"/>
      <c r="BC184" s="96"/>
      <c r="BD184" s="96"/>
      <c r="BE184" s="96"/>
      <c r="BF184" s="149"/>
      <c r="BG184" s="149"/>
      <c r="CG184" s="88"/>
      <c r="CH184" s="88"/>
      <c r="CI184" s="88"/>
      <c r="CJ184" s="88"/>
      <c r="CK184" s="88"/>
      <c r="CL184" s="88"/>
      <c r="CM184" s="88"/>
      <c r="CN184" s="88"/>
      <c r="CO184" s="88"/>
      <c r="CP184" s="88"/>
      <c r="CQ184" s="88"/>
      <c r="CR184" s="88"/>
      <c r="CS184" s="88"/>
      <c r="CT184" s="88"/>
    </row>
    <row r="185" spans="1:98" ht="31.9" customHeight="1" x14ac:dyDescent="0.2">
      <c r="A185" s="366" t="s">
        <v>177</v>
      </c>
      <c r="B185" s="92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W185" s="149"/>
      <c r="X185" s="149"/>
      <c r="Y185" s="149"/>
      <c r="Z185" s="149"/>
      <c r="AA185" s="149"/>
      <c r="AB185" s="149"/>
      <c r="AC185" s="149"/>
      <c r="AD185" s="149"/>
      <c r="AE185" s="149"/>
      <c r="AF185" s="149"/>
      <c r="AG185" s="149"/>
      <c r="AH185" s="149"/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96"/>
      <c r="AT185" s="96"/>
      <c r="AU185" s="96"/>
      <c r="AV185" s="96"/>
      <c r="AW185" s="96"/>
      <c r="AX185" s="96"/>
      <c r="AY185" s="96"/>
      <c r="AZ185" s="96"/>
      <c r="BA185" s="96"/>
      <c r="BB185" s="96"/>
      <c r="BC185" s="96"/>
      <c r="BD185" s="96"/>
      <c r="BE185" s="96"/>
      <c r="BF185" s="149"/>
      <c r="BG185" s="149"/>
      <c r="CG185" s="88"/>
      <c r="CH185" s="88"/>
      <c r="CI185" s="88"/>
      <c r="CJ185" s="88"/>
      <c r="CK185" s="88"/>
      <c r="CL185" s="88"/>
      <c r="CM185" s="88"/>
      <c r="CN185" s="88"/>
      <c r="CO185" s="88"/>
      <c r="CP185" s="88"/>
      <c r="CQ185" s="88"/>
      <c r="CR185" s="88"/>
      <c r="CS185" s="88"/>
      <c r="CT185" s="88"/>
    </row>
    <row r="186" spans="1:98" x14ac:dyDescent="0.2">
      <c r="A186" s="467" t="s">
        <v>76</v>
      </c>
      <c r="B186" s="4" t="s">
        <v>77</v>
      </c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AD186" s="149"/>
      <c r="AE186" s="149"/>
      <c r="AF186" s="149"/>
      <c r="AG186" s="149"/>
      <c r="AH186" s="149"/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96"/>
      <c r="AT186" s="96"/>
      <c r="AU186" s="96"/>
      <c r="AV186" s="96"/>
      <c r="AW186" s="96"/>
      <c r="AX186" s="96"/>
      <c r="AY186" s="96"/>
      <c r="AZ186" s="96"/>
      <c r="BA186" s="96"/>
      <c r="BB186" s="96"/>
      <c r="BC186" s="96"/>
      <c r="BD186" s="96"/>
      <c r="BE186" s="96"/>
      <c r="BF186" s="149"/>
      <c r="BG186" s="149"/>
      <c r="CG186" s="88"/>
      <c r="CH186" s="88"/>
      <c r="CI186" s="88"/>
      <c r="CJ186" s="88"/>
      <c r="CK186" s="88"/>
      <c r="CL186" s="88"/>
      <c r="CM186" s="88"/>
      <c r="CN186" s="88"/>
      <c r="CO186" s="88"/>
      <c r="CP186" s="88"/>
      <c r="CQ186" s="88"/>
      <c r="CR186" s="88"/>
      <c r="CS186" s="88"/>
      <c r="CT186" s="88"/>
    </row>
    <row r="187" spans="1:98" ht="15" customHeight="1" x14ac:dyDescent="0.2">
      <c r="A187" s="228" t="s">
        <v>81</v>
      </c>
      <c r="B187" s="281">
        <v>292</v>
      </c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AD187" s="149"/>
      <c r="AE187" s="149"/>
      <c r="AF187" s="149"/>
      <c r="AG187" s="149"/>
      <c r="AH187" s="149"/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  <c r="BC187" s="149"/>
      <c r="BD187" s="149"/>
      <c r="BE187" s="149"/>
      <c r="CG187" s="88"/>
      <c r="CH187" s="88"/>
      <c r="CI187" s="88"/>
      <c r="CJ187" s="88"/>
      <c r="CK187" s="88"/>
      <c r="CL187" s="88"/>
      <c r="CM187" s="88"/>
      <c r="CN187" s="88"/>
      <c r="CO187" s="88"/>
      <c r="CP187" s="88"/>
      <c r="CQ187" s="88"/>
      <c r="CR187" s="88"/>
      <c r="CS187" s="88"/>
      <c r="CT187" s="88"/>
    </row>
    <row r="188" spans="1:98" ht="15" customHeight="1" x14ac:dyDescent="0.2">
      <c r="A188" s="143" t="s">
        <v>82</v>
      </c>
      <c r="B188" s="135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AD188" s="149"/>
      <c r="AE188" s="149"/>
      <c r="AF188" s="149"/>
      <c r="AG188" s="149"/>
      <c r="AH188" s="149"/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CG188" s="88"/>
      <c r="CH188" s="88"/>
      <c r="CI188" s="88"/>
      <c r="CJ188" s="88"/>
      <c r="CK188" s="88"/>
      <c r="CL188" s="88"/>
      <c r="CM188" s="88"/>
      <c r="CN188" s="88"/>
      <c r="CO188" s="88"/>
      <c r="CP188" s="88"/>
      <c r="CQ188" s="88"/>
      <c r="CR188" s="88"/>
      <c r="CS188" s="88"/>
      <c r="CT188" s="88"/>
    </row>
    <row r="189" spans="1:98" ht="15" customHeight="1" x14ac:dyDescent="0.2">
      <c r="A189" s="143" t="s">
        <v>83</v>
      </c>
      <c r="B189" s="135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AD189" s="149"/>
      <c r="AE189" s="149"/>
      <c r="AF189" s="149"/>
      <c r="AG189" s="149"/>
      <c r="AH189" s="149"/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49"/>
      <c r="CG189" s="88"/>
      <c r="CH189" s="88"/>
      <c r="CI189" s="88"/>
      <c r="CJ189" s="88"/>
      <c r="CK189" s="88"/>
      <c r="CL189" s="88"/>
      <c r="CM189" s="88"/>
      <c r="CN189" s="88"/>
      <c r="CO189" s="88"/>
      <c r="CP189" s="88"/>
      <c r="CQ189" s="88"/>
      <c r="CR189" s="88"/>
      <c r="CS189" s="88"/>
      <c r="CT189" s="88"/>
    </row>
    <row r="190" spans="1:98" ht="15" customHeight="1" x14ac:dyDescent="0.2">
      <c r="A190" s="201" t="s">
        <v>84</v>
      </c>
      <c r="B190" s="130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AD190" s="149"/>
      <c r="AE190" s="149"/>
      <c r="AF190" s="149"/>
      <c r="AG190" s="149"/>
      <c r="AH190" s="149"/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  <c r="BC190" s="149"/>
      <c r="BD190" s="149"/>
      <c r="BE190" s="149"/>
      <c r="CG190" s="88"/>
      <c r="CH190" s="88"/>
      <c r="CI190" s="88"/>
      <c r="CJ190" s="88"/>
      <c r="CK190" s="88"/>
      <c r="CL190" s="88"/>
      <c r="CM190" s="88"/>
      <c r="CN190" s="88"/>
      <c r="CO190" s="88"/>
      <c r="CP190" s="88"/>
      <c r="CQ190" s="88"/>
      <c r="CR190" s="88"/>
      <c r="CS190" s="88"/>
      <c r="CT190" s="88"/>
    </row>
    <row r="191" spans="1:98" ht="15" customHeight="1" x14ac:dyDescent="0.2">
      <c r="A191" s="316" t="s">
        <v>1</v>
      </c>
      <c r="B191" s="29">
        <f>SUM(B187:B190)</f>
        <v>292</v>
      </c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AD191" s="149"/>
      <c r="AE191" s="149"/>
      <c r="AF191" s="149"/>
      <c r="AG191" s="149"/>
      <c r="AH191" s="149"/>
      <c r="AI191" s="149"/>
      <c r="AJ191" s="149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49"/>
      <c r="BA191" s="149"/>
      <c r="BB191" s="149"/>
      <c r="BC191" s="149"/>
      <c r="BD191" s="149"/>
      <c r="BE191" s="149"/>
      <c r="CG191" s="88"/>
      <c r="CH191" s="88"/>
      <c r="CI191" s="88"/>
      <c r="CJ191" s="88"/>
      <c r="CK191" s="88"/>
      <c r="CL191" s="88"/>
      <c r="CM191" s="88"/>
      <c r="CN191" s="88"/>
      <c r="CO191" s="88"/>
      <c r="CP191" s="88"/>
      <c r="CQ191" s="88"/>
      <c r="CR191" s="88"/>
      <c r="CS191" s="88"/>
      <c r="CT191" s="88"/>
    </row>
    <row r="192" spans="1:98" ht="31.9" customHeight="1" x14ac:dyDescent="0.2">
      <c r="A192" s="225" t="s">
        <v>178</v>
      </c>
      <c r="B192" s="225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AD192" s="149"/>
      <c r="AE192" s="149"/>
      <c r="AF192" s="149"/>
      <c r="AG192" s="149"/>
      <c r="AH192" s="149"/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9"/>
      <c r="AZ192" s="149"/>
      <c r="BA192" s="149"/>
      <c r="BB192" s="149"/>
      <c r="BC192" s="149"/>
      <c r="BD192" s="149"/>
      <c r="BE192" s="149"/>
      <c r="CG192" s="88"/>
      <c r="CH192" s="88"/>
      <c r="CI192" s="88"/>
      <c r="CJ192" s="88"/>
      <c r="CK192" s="88"/>
      <c r="CL192" s="88"/>
      <c r="CM192" s="88"/>
      <c r="CN192" s="88"/>
      <c r="CO192" s="88"/>
      <c r="CP192" s="88"/>
      <c r="CQ192" s="88"/>
      <c r="CR192" s="88"/>
      <c r="CS192" s="88"/>
      <c r="CT192" s="88"/>
    </row>
    <row r="193" spans="1:98" x14ac:dyDescent="0.2">
      <c r="A193" s="467" t="s">
        <v>76</v>
      </c>
      <c r="B193" s="226" t="s">
        <v>77</v>
      </c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AD193" s="149"/>
      <c r="AE193" s="149"/>
      <c r="AF193" s="149"/>
      <c r="AG193" s="149"/>
      <c r="AH193" s="149"/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  <c r="BC193" s="149"/>
      <c r="BD193" s="149"/>
      <c r="BE193" s="149"/>
      <c r="CG193" s="88"/>
      <c r="CH193" s="88"/>
      <c r="CI193" s="88"/>
      <c r="CJ193" s="88"/>
      <c r="CK193" s="88"/>
      <c r="CL193" s="88"/>
      <c r="CM193" s="88"/>
      <c r="CN193" s="88"/>
      <c r="CO193" s="88"/>
      <c r="CP193" s="88"/>
      <c r="CQ193" s="88"/>
      <c r="CR193" s="88"/>
      <c r="CS193" s="88"/>
      <c r="CT193" s="88"/>
    </row>
    <row r="194" spans="1:98" ht="15" customHeight="1" x14ac:dyDescent="0.2">
      <c r="A194" s="228" t="s">
        <v>81</v>
      </c>
      <c r="B194" s="229">
        <v>917</v>
      </c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  <c r="BC194" s="149"/>
      <c r="BD194" s="149"/>
      <c r="BE194" s="149"/>
      <c r="CG194" s="88"/>
      <c r="CH194" s="88"/>
      <c r="CI194" s="88"/>
      <c r="CJ194" s="88"/>
      <c r="CK194" s="88"/>
      <c r="CL194" s="88"/>
      <c r="CM194" s="88"/>
      <c r="CN194" s="88"/>
      <c r="CO194" s="88"/>
      <c r="CP194" s="88"/>
      <c r="CQ194" s="88"/>
      <c r="CR194" s="88"/>
      <c r="CS194" s="88"/>
      <c r="CT194" s="88"/>
    </row>
    <row r="195" spans="1:98" ht="15" customHeight="1" x14ac:dyDescent="0.2">
      <c r="A195" s="143" t="s">
        <v>82</v>
      </c>
      <c r="B195" s="135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CG195" s="88"/>
      <c r="CH195" s="88"/>
      <c r="CI195" s="88"/>
      <c r="CJ195" s="88"/>
      <c r="CK195" s="88"/>
      <c r="CL195" s="88"/>
      <c r="CM195" s="88"/>
      <c r="CN195" s="88"/>
      <c r="CO195" s="88"/>
      <c r="CP195" s="88"/>
      <c r="CQ195" s="88"/>
      <c r="CR195" s="88"/>
      <c r="CS195" s="88"/>
      <c r="CT195" s="88"/>
    </row>
    <row r="196" spans="1:98" ht="15" customHeight="1" x14ac:dyDescent="0.2">
      <c r="A196" s="143" t="s">
        <v>83</v>
      </c>
      <c r="B196" s="135"/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  <c r="CG196" s="88"/>
      <c r="CH196" s="88"/>
      <c r="CI196" s="88"/>
      <c r="CJ196" s="88"/>
      <c r="CK196" s="88"/>
      <c r="CL196" s="88"/>
      <c r="CM196" s="88"/>
      <c r="CN196" s="88"/>
      <c r="CO196" s="88"/>
      <c r="CP196" s="88"/>
      <c r="CQ196" s="88"/>
      <c r="CR196" s="88"/>
      <c r="CS196" s="88"/>
      <c r="CT196" s="88"/>
    </row>
    <row r="197" spans="1:98" ht="15" customHeight="1" x14ac:dyDescent="0.2">
      <c r="A197" s="201" t="s">
        <v>84</v>
      </c>
      <c r="B197" s="130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CG197" s="88"/>
      <c r="CH197" s="88"/>
      <c r="CI197" s="88"/>
      <c r="CJ197" s="88"/>
      <c r="CK197" s="88"/>
      <c r="CL197" s="88"/>
      <c r="CM197" s="88"/>
      <c r="CN197" s="88"/>
      <c r="CO197" s="88"/>
      <c r="CP197" s="88"/>
      <c r="CQ197" s="88"/>
      <c r="CR197" s="88"/>
      <c r="CS197" s="88"/>
      <c r="CT197" s="88"/>
    </row>
    <row r="198" spans="1:98" ht="15" customHeight="1" x14ac:dyDescent="0.2">
      <c r="A198" s="316" t="s">
        <v>1</v>
      </c>
      <c r="B198" s="29">
        <f>SUM(B194:B197)</f>
        <v>917</v>
      </c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  <c r="CG198" s="88"/>
      <c r="CH198" s="88"/>
      <c r="CI198" s="88"/>
      <c r="CJ198" s="88"/>
      <c r="CK198" s="88"/>
      <c r="CL198" s="88"/>
      <c r="CM198" s="88"/>
      <c r="CN198" s="88"/>
      <c r="CO198" s="88"/>
      <c r="CP198" s="88"/>
      <c r="CQ198" s="88"/>
      <c r="CR198" s="88"/>
      <c r="CS198" s="88"/>
      <c r="CT198" s="88"/>
    </row>
    <row r="199" spans="1:98" ht="31.9" customHeight="1" x14ac:dyDescent="0.2">
      <c r="A199" s="90" t="s">
        <v>179</v>
      </c>
      <c r="B199" s="367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CG199" s="88"/>
      <c r="CH199" s="88"/>
      <c r="CI199" s="88"/>
      <c r="CJ199" s="88"/>
      <c r="CK199" s="88"/>
      <c r="CL199" s="88"/>
      <c r="CM199" s="88"/>
      <c r="CN199" s="88"/>
      <c r="CO199" s="88"/>
      <c r="CP199" s="88"/>
      <c r="CQ199" s="88"/>
      <c r="CR199" s="88"/>
      <c r="CS199" s="88"/>
      <c r="CT199" s="88"/>
    </row>
    <row r="200" spans="1:98" x14ac:dyDescent="0.2">
      <c r="A200" s="73" t="s">
        <v>180</v>
      </c>
      <c r="B200" s="226" t="s">
        <v>77</v>
      </c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  <c r="CG200" s="88"/>
      <c r="CH200" s="88"/>
      <c r="CI200" s="88"/>
      <c r="CJ200" s="88"/>
      <c r="CK200" s="88"/>
      <c r="CL200" s="88"/>
      <c r="CM200" s="88"/>
      <c r="CN200" s="88"/>
      <c r="CO200" s="88"/>
      <c r="CP200" s="88"/>
      <c r="CQ200" s="88"/>
      <c r="CR200" s="88"/>
      <c r="CS200" s="88"/>
      <c r="CT200" s="88"/>
    </row>
    <row r="201" spans="1:98" ht="15" customHeight="1" x14ac:dyDescent="0.2">
      <c r="A201" s="368" t="s">
        <v>181</v>
      </c>
      <c r="B201" s="22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CG201" s="88"/>
      <c r="CH201" s="88"/>
      <c r="CI201" s="88"/>
      <c r="CJ201" s="88"/>
      <c r="CK201" s="88"/>
      <c r="CL201" s="88"/>
      <c r="CM201" s="88"/>
      <c r="CN201" s="88"/>
      <c r="CO201" s="88"/>
      <c r="CP201" s="88"/>
      <c r="CQ201" s="88"/>
      <c r="CR201" s="88"/>
      <c r="CS201" s="88"/>
      <c r="CT201" s="88"/>
    </row>
    <row r="202" spans="1:98" ht="15" customHeight="1" x14ac:dyDescent="0.2">
      <c r="A202" s="369" t="s">
        <v>182</v>
      </c>
      <c r="B202" s="135"/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  <c r="CG202" s="88"/>
      <c r="CH202" s="88"/>
      <c r="CI202" s="88"/>
      <c r="CJ202" s="88"/>
      <c r="CK202" s="88"/>
      <c r="CL202" s="88"/>
      <c r="CM202" s="88"/>
      <c r="CN202" s="88"/>
      <c r="CO202" s="88"/>
      <c r="CP202" s="88"/>
      <c r="CQ202" s="88"/>
      <c r="CR202" s="88"/>
      <c r="CS202" s="88"/>
      <c r="CT202" s="88"/>
    </row>
    <row r="203" spans="1:98" ht="15" customHeight="1" x14ac:dyDescent="0.2">
      <c r="A203" s="370" t="s">
        <v>183</v>
      </c>
      <c r="B203" s="130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CG203" s="88"/>
      <c r="CH203" s="88"/>
      <c r="CI203" s="88"/>
      <c r="CJ203" s="88"/>
      <c r="CK203" s="88"/>
      <c r="CL203" s="88"/>
      <c r="CM203" s="88"/>
      <c r="CN203" s="88"/>
      <c r="CO203" s="88"/>
      <c r="CP203" s="88"/>
      <c r="CQ203" s="88"/>
      <c r="CR203" s="88"/>
      <c r="CS203" s="88"/>
      <c r="CT203" s="88"/>
    </row>
    <row r="204" spans="1:98" ht="31.9" customHeight="1" x14ac:dyDescent="0.2">
      <c r="A204" s="371" t="s">
        <v>184</v>
      </c>
      <c r="B204" s="146"/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  <c r="CG204" s="88"/>
      <c r="CH204" s="88"/>
      <c r="CI204" s="88"/>
      <c r="CJ204" s="88"/>
      <c r="CK204" s="88"/>
      <c r="CL204" s="88"/>
      <c r="CM204" s="88"/>
      <c r="CN204" s="88"/>
      <c r="CO204" s="88"/>
      <c r="CP204" s="88"/>
      <c r="CQ204" s="88"/>
      <c r="CR204" s="88"/>
      <c r="CS204" s="88"/>
      <c r="CT204" s="88"/>
    </row>
    <row r="205" spans="1:98" x14ac:dyDescent="0.2">
      <c r="A205" s="460" t="s">
        <v>88</v>
      </c>
      <c r="B205" s="226" t="s">
        <v>1</v>
      </c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CG205" s="88"/>
      <c r="CH205" s="88"/>
      <c r="CI205" s="88"/>
      <c r="CJ205" s="88"/>
      <c r="CK205" s="88"/>
      <c r="CL205" s="88"/>
      <c r="CM205" s="88"/>
      <c r="CN205" s="88"/>
      <c r="CO205" s="88"/>
      <c r="CP205" s="88"/>
      <c r="CQ205" s="88"/>
      <c r="CR205" s="88"/>
      <c r="CS205" s="88"/>
      <c r="CT205" s="88"/>
    </row>
    <row r="206" spans="1:98" ht="15" customHeight="1" x14ac:dyDescent="0.2">
      <c r="A206" s="372" t="s">
        <v>92</v>
      </c>
      <c r="B206" s="281">
        <v>544</v>
      </c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CG206" s="88"/>
      <c r="CH206" s="88"/>
      <c r="CI206" s="88"/>
      <c r="CJ206" s="88"/>
      <c r="CK206" s="88"/>
      <c r="CL206" s="88"/>
      <c r="CM206" s="88"/>
      <c r="CN206" s="88"/>
      <c r="CO206" s="88"/>
      <c r="CP206" s="88"/>
      <c r="CQ206" s="88"/>
      <c r="CR206" s="88"/>
      <c r="CS206" s="88"/>
      <c r="CT206" s="88"/>
    </row>
    <row r="207" spans="1:98" ht="15" customHeight="1" x14ac:dyDescent="0.2">
      <c r="A207" s="373" t="s">
        <v>103</v>
      </c>
      <c r="B207" s="22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CG207" s="88"/>
      <c r="CH207" s="88"/>
      <c r="CI207" s="88"/>
      <c r="CJ207" s="88"/>
      <c r="CK207" s="88"/>
      <c r="CL207" s="88"/>
      <c r="CM207" s="88"/>
      <c r="CN207" s="88"/>
      <c r="CO207" s="88"/>
      <c r="CP207" s="88"/>
      <c r="CQ207" s="88"/>
      <c r="CR207" s="88"/>
      <c r="CS207" s="88"/>
      <c r="CT207" s="88"/>
    </row>
    <row r="208" spans="1:98" ht="15" customHeight="1" x14ac:dyDescent="0.2">
      <c r="A208" s="239" t="s">
        <v>93</v>
      </c>
      <c r="B208" s="135">
        <v>558</v>
      </c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CG208" s="88"/>
      <c r="CH208" s="88"/>
      <c r="CI208" s="88"/>
      <c r="CJ208" s="88"/>
      <c r="CK208" s="88"/>
      <c r="CL208" s="88"/>
      <c r="CM208" s="88"/>
      <c r="CN208" s="88"/>
      <c r="CO208" s="88"/>
      <c r="CP208" s="88"/>
      <c r="CQ208" s="88"/>
      <c r="CR208" s="88"/>
      <c r="CS208" s="88"/>
      <c r="CT208" s="88"/>
    </row>
    <row r="209" spans="1:98" ht="15" customHeight="1" x14ac:dyDescent="0.2">
      <c r="A209" s="239" t="s">
        <v>185</v>
      </c>
      <c r="B209" s="135">
        <v>37</v>
      </c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CG209" s="88"/>
      <c r="CH209" s="88"/>
      <c r="CI209" s="88"/>
      <c r="CJ209" s="88"/>
      <c r="CK209" s="88"/>
      <c r="CL209" s="88"/>
      <c r="CM209" s="88"/>
      <c r="CN209" s="88"/>
      <c r="CO209" s="88"/>
      <c r="CP209" s="88"/>
      <c r="CQ209" s="88"/>
      <c r="CR209" s="88"/>
      <c r="CS209" s="88"/>
      <c r="CT209" s="88"/>
    </row>
    <row r="210" spans="1:98" ht="15" customHeight="1" x14ac:dyDescent="0.2">
      <c r="A210" s="374" t="s">
        <v>186</v>
      </c>
      <c r="B210" s="135">
        <v>1978</v>
      </c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CG210" s="88"/>
      <c r="CH210" s="88"/>
      <c r="CI210" s="88"/>
      <c r="CJ210" s="88"/>
      <c r="CK210" s="88"/>
      <c r="CL210" s="88"/>
      <c r="CM210" s="88"/>
      <c r="CN210" s="88"/>
      <c r="CO210" s="88"/>
      <c r="CP210" s="88"/>
      <c r="CQ210" s="88"/>
      <c r="CR210" s="88"/>
      <c r="CS210" s="88"/>
      <c r="CT210" s="88"/>
    </row>
    <row r="211" spans="1:98" ht="15" customHeight="1" x14ac:dyDescent="0.2">
      <c r="A211" s="239" t="s">
        <v>187</v>
      </c>
      <c r="B211" s="135">
        <v>0</v>
      </c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CG211" s="88"/>
      <c r="CH211" s="88"/>
      <c r="CI211" s="88"/>
      <c r="CJ211" s="88"/>
      <c r="CK211" s="88"/>
      <c r="CL211" s="88"/>
      <c r="CM211" s="88"/>
      <c r="CN211" s="88"/>
      <c r="CO211" s="88"/>
      <c r="CP211" s="88"/>
      <c r="CQ211" s="88"/>
      <c r="CR211" s="88"/>
      <c r="CS211" s="88"/>
      <c r="CT211" s="88"/>
    </row>
    <row r="212" spans="1:98" ht="15" customHeight="1" x14ac:dyDescent="0.2">
      <c r="A212" s="239" t="s">
        <v>188</v>
      </c>
      <c r="B212" s="135">
        <v>0</v>
      </c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CG212" s="88"/>
      <c r="CH212" s="88"/>
      <c r="CI212" s="88"/>
      <c r="CJ212" s="88"/>
      <c r="CK212" s="88"/>
      <c r="CL212" s="88"/>
      <c r="CM212" s="88"/>
      <c r="CN212" s="88"/>
      <c r="CO212" s="88"/>
      <c r="CP212" s="88"/>
      <c r="CQ212" s="88"/>
      <c r="CR212" s="88"/>
      <c r="CS212" s="88"/>
      <c r="CT212" s="88"/>
    </row>
    <row r="213" spans="1:98" ht="15" customHeight="1" x14ac:dyDescent="0.2">
      <c r="A213" s="239" t="s">
        <v>189</v>
      </c>
      <c r="B213" s="135">
        <v>0</v>
      </c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CG213" s="88"/>
      <c r="CH213" s="88"/>
      <c r="CI213" s="88"/>
      <c r="CJ213" s="88"/>
      <c r="CK213" s="88"/>
      <c r="CL213" s="88"/>
      <c r="CM213" s="88"/>
      <c r="CN213" s="88"/>
      <c r="CO213" s="88"/>
      <c r="CP213" s="88"/>
      <c r="CQ213" s="88"/>
      <c r="CR213" s="88"/>
      <c r="CS213" s="88"/>
      <c r="CT213" s="88"/>
    </row>
    <row r="214" spans="1:98" ht="15" customHeight="1" x14ac:dyDescent="0.2">
      <c r="A214" s="239" t="s">
        <v>190</v>
      </c>
      <c r="B214" s="135">
        <v>0</v>
      </c>
      <c r="C214" s="149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CG214" s="88"/>
      <c r="CH214" s="88"/>
      <c r="CI214" s="88"/>
      <c r="CJ214" s="88"/>
      <c r="CK214" s="88"/>
      <c r="CL214" s="88"/>
      <c r="CM214" s="88"/>
      <c r="CN214" s="88"/>
      <c r="CO214" s="88"/>
      <c r="CP214" s="88"/>
      <c r="CQ214" s="88"/>
      <c r="CR214" s="88"/>
      <c r="CS214" s="88"/>
      <c r="CT214" s="88"/>
    </row>
    <row r="215" spans="1:98" ht="15" customHeight="1" x14ac:dyDescent="0.2">
      <c r="A215" s="375" t="s">
        <v>95</v>
      </c>
      <c r="B215" s="135">
        <v>1033</v>
      </c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CG215" s="88"/>
      <c r="CH215" s="88"/>
      <c r="CI215" s="88"/>
      <c r="CJ215" s="88"/>
      <c r="CK215" s="88"/>
      <c r="CL215" s="88"/>
      <c r="CM215" s="88"/>
      <c r="CN215" s="88"/>
      <c r="CO215" s="88"/>
      <c r="CP215" s="88"/>
      <c r="CQ215" s="88"/>
      <c r="CR215" s="88"/>
      <c r="CS215" s="88"/>
      <c r="CT215" s="88"/>
    </row>
    <row r="216" spans="1:98" ht="15" customHeight="1" x14ac:dyDescent="0.2">
      <c r="A216" s="374" t="s">
        <v>191</v>
      </c>
      <c r="B216" s="135">
        <v>0</v>
      </c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CG216" s="88"/>
      <c r="CH216" s="88"/>
      <c r="CI216" s="88"/>
      <c r="CJ216" s="88"/>
      <c r="CK216" s="88"/>
      <c r="CL216" s="88"/>
      <c r="CM216" s="88"/>
      <c r="CN216" s="88"/>
      <c r="CO216" s="88"/>
      <c r="CP216" s="88"/>
      <c r="CQ216" s="88"/>
      <c r="CR216" s="88"/>
      <c r="CS216" s="88"/>
      <c r="CT216" s="88"/>
    </row>
    <row r="217" spans="1:98" ht="15" customHeight="1" x14ac:dyDescent="0.2">
      <c r="A217" s="374" t="s">
        <v>192</v>
      </c>
      <c r="B217" s="135">
        <v>0</v>
      </c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CG217" s="88"/>
      <c r="CH217" s="88"/>
      <c r="CI217" s="88"/>
      <c r="CJ217" s="88"/>
      <c r="CK217" s="88"/>
      <c r="CL217" s="88"/>
      <c r="CM217" s="88"/>
      <c r="CN217" s="88"/>
      <c r="CO217" s="88"/>
      <c r="CP217" s="88"/>
      <c r="CQ217" s="88"/>
      <c r="CR217" s="88"/>
      <c r="CS217" s="88"/>
      <c r="CT217" s="88"/>
    </row>
    <row r="218" spans="1:98" ht="15" customHeight="1" x14ac:dyDescent="0.2">
      <c r="A218" s="239" t="s">
        <v>193</v>
      </c>
      <c r="B218" s="135">
        <v>0</v>
      </c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CG218" s="88"/>
      <c r="CH218" s="88"/>
      <c r="CI218" s="88"/>
      <c r="CJ218" s="88"/>
      <c r="CK218" s="88"/>
      <c r="CL218" s="88"/>
      <c r="CM218" s="88"/>
      <c r="CN218" s="88"/>
      <c r="CO218" s="88"/>
      <c r="CP218" s="88"/>
      <c r="CQ218" s="88"/>
      <c r="CR218" s="88"/>
      <c r="CS218" s="88"/>
      <c r="CT218" s="88"/>
    </row>
    <row r="219" spans="1:98" ht="15" customHeight="1" x14ac:dyDescent="0.2">
      <c r="A219" s="375" t="s">
        <v>194</v>
      </c>
      <c r="B219" s="135">
        <v>0</v>
      </c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CG219" s="88"/>
      <c r="CH219" s="88"/>
      <c r="CI219" s="88"/>
      <c r="CJ219" s="88"/>
      <c r="CK219" s="88"/>
      <c r="CL219" s="88"/>
      <c r="CM219" s="88"/>
      <c r="CN219" s="88"/>
      <c r="CO219" s="88"/>
      <c r="CP219" s="88"/>
      <c r="CQ219" s="88"/>
      <c r="CR219" s="88"/>
      <c r="CS219" s="88"/>
      <c r="CT219" s="88"/>
    </row>
    <row r="220" spans="1:98" ht="24" customHeight="1" x14ac:dyDescent="0.2">
      <c r="A220" s="374" t="s">
        <v>195</v>
      </c>
      <c r="B220" s="135">
        <v>0</v>
      </c>
      <c r="C220" s="149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CG220" s="88"/>
      <c r="CH220" s="88"/>
      <c r="CI220" s="88"/>
      <c r="CJ220" s="88"/>
      <c r="CK220" s="88"/>
      <c r="CL220" s="88"/>
      <c r="CM220" s="88"/>
      <c r="CN220" s="88"/>
      <c r="CO220" s="88"/>
      <c r="CP220" s="88"/>
      <c r="CQ220" s="88"/>
      <c r="CR220" s="88"/>
      <c r="CS220" s="88"/>
      <c r="CT220" s="88"/>
    </row>
    <row r="221" spans="1:98" ht="15" customHeight="1" x14ac:dyDescent="0.2">
      <c r="A221" s="375" t="s">
        <v>196</v>
      </c>
      <c r="B221" s="135">
        <v>0</v>
      </c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CG221" s="88"/>
      <c r="CH221" s="88"/>
      <c r="CI221" s="88"/>
      <c r="CJ221" s="88"/>
      <c r="CK221" s="88"/>
      <c r="CL221" s="88"/>
      <c r="CM221" s="88"/>
      <c r="CN221" s="88"/>
      <c r="CO221" s="88"/>
      <c r="CP221" s="88"/>
      <c r="CQ221" s="88"/>
      <c r="CR221" s="88"/>
      <c r="CS221" s="88"/>
      <c r="CT221" s="88"/>
    </row>
    <row r="222" spans="1:98" ht="15" customHeight="1" x14ac:dyDescent="0.2">
      <c r="A222" s="376" t="s">
        <v>197</v>
      </c>
      <c r="B222" s="135">
        <v>0</v>
      </c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CG222" s="88"/>
      <c r="CH222" s="88"/>
      <c r="CI222" s="88"/>
      <c r="CJ222" s="88"/>
      <c r="CK222" s="88"/>
      <c r="CL222" s="88"/>
      <c r="CM222" s="88"/>
      <c r="CN222" s="88"/>
      <c r="CO222" s="88"/>
      <c r="CP222" s="88"/>
      <c r="CQ222" s="88"/>
      <c r="CR222" s="88"/>
      <c r="CS222" s="88"/>
      <c r="CT222" s="88"/>
    </row>
    <row r="223" spans="1:98" ht="15" customHeight="1" x14ac:dyDescent="0.2">
      <c r="A223" s="239" t="s">
        <v>97</v>
      </c>
      <c r="B223" s="135">
        <v>0</v>
      </c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CG223" s="88"/>
      <c r="CH223" s="88"/>
      <c r="CI223" s="88"/>
      <c r="CJ223" s="88"/>
      <c r="CK223" s="88"/>
      <c r="CL223" s="88"/>
      <c r="CM223" s="88"/>
      <c r="CN223" s="88"/>
      <c r="CO223" s="88"/>
      <c r="CP223" s="88"/>
      <c r="CQ223" s="88"/>
      <c r="CR223" s="88"/>
      <c r="CS223" s="88"/>
      <c r="CT223" s="88"/>
    </row>
    <row r="224" spans="1:98" ht="26.45" customHeight="1" x14ac:dyDescent="0.2">
      <c r="A224" s="374" t="s">
        <v>198</v>
      </c>
      <c r="B224" s="135">
        <v>0</v>
      </c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CG224" s="88"/>
      <c r="CH224" s="88"/>
      <c r="CI224" s="88"/>
      <c r="CJ224" s="88"/>
      <c r="CK224" s="88"/>
      <c r="CL224" s="88"/>
      <c r="CM224" s="88"/>
      <c r="CN224" s="88"/>
      <c r="CO224" s="88"/>
      <c r="CP224" s="88"/>
      <c r="CQ224" s="88"/>
      <c r="CR224" s="88"/>
      <c r="CS224" s="88"/>
      <c r="CT224" s="88"/>
    </row>
    <row r="225" spans="1:98" ht="15" customHeight="1" x14ac:dyDescent="0.2">
      <c r="A225" s="239" t="s">
        <v>199</v>
      </c>
      <c r="B225" s="135">
        <v>0</v>
      </c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CG225" s="88"/>
      <c r="CH225" s="88"/>
      <c r="CI225" s="88"/>
      <c r="CJ225" s="88"/>
      <c r="CK225" s="88"/>
      <c r="CL225" s="88"/>
      <c r="CM225" s="88"/>
      <c r="CN225" s="88"/>
      <c r="CO225" s="88"/>
      <c r="CP225" s="88"/>
      <c r="CQ225" s="88"/>
      <c r="CR225" s="88"/>
      <c r="CS225" s="88"/>
      <c r="CT225" s="88"/>
    </row>
    <row r="226" spans="1:98" ht="15" customHeight="1" x14ac:dyDescent="0.2">
      <c r="A226" s="374" t="s">
        <v>200</v>
      </c>
      <c r="B226" s="135">
        <v>0</v>
      </c>
      <c r="C226" s="149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CG226" s="88"/>
      <c r="CH226" s="88"/>
      <c r="CI226" s="88"/>
      <c r="CJ226" s="88"/>
      <c r="CK226" s="88"/>
      <c r="CL226" s="88"/>
      <c r="CM226" s="88"/>
      <c r="CN226" s="88"/>
      <c r="CO226" s="88"/>
      <c r="CP226" s="88"/>
      <c r="CQ226" s="88"/>
      <c r="CR226" s="88"/>
      <c r="CS226" s="88"/>
      <c r="CT226" s="88"/>
    </row>
    <row r="227" spans="1:98" ht="15" customHeight="1" x14ac:dyDescent="0.2">
      <c r="A227" s="239" t="s">
        <v>100</v>
      </c>
      <c r="B227" s="135">
        <v>0</v>
      </c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CG227" s="88"/>
      <c r="CH227" s="88"/>
      <c r="CI227" s="88"/>
      <c r="CJ227" s="88"/>
      <c r="CK227" s="88"/>
      <c r="CL227" s="88"/>
      <c r="CM227" s="88"/>
      <c r="CN227" s="88"/>
      <c r="CO227" s="88"/>
      <c r="CP227" s="88"/>
      <c r="CQ227" s="88"/>
      <c r="CR227" s="88"/>
      <c r="CS227" s="88"/>
      <c r="CT227" s="88"/>
    </row>
    <row r="228" spans="1:98" ht="15" customHeight="1" x14ac:dyDescent="0.2">
      <c r="A228" s="239" t="s">
        <v>101</v>
      </c>
      <c r="B228" s="135">
        <v>0</v>
      </c>
      <c r="C228" s="149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CG228" s="88"/>
      <c r="CH228" s="88"/>
      <c r="CI228" s="88"/>
      <c r="CJ228" s="88"/>
      <c r="CK228" s="88"/>
      <c r="CL228" s="88"/>
      <c r="CM228" s="88"/>
      <c r="CN228" s="88"/>
      <c r="CO228" s="88"/>
      <c r="CP228" s="88"/>
      <c r="CQ228" s="88"/>
      <c r="CR228" s="88"/>
      <c r="CS228" s="88"/>
      <c r="CT228" s="88"/>
    </row>
    <row r="229" spans="1:98" ht="15" customHeight="1" x14ac:dyDescent="0.2">
      <c r="A229" s="375" t="s">
        <v>201</v>
      </c>
      <c r="B229" s="135">
        <v>0</v>
      </c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CG229" s="88"/>
      <c r="CH229" s="88"/>
      <c r="CI229" s="88"/>
      <c r="CJ229" s="88"/>
      <c r="CK229" s="88"/>
      <c r="CL229" s="88"/>
      <c r="CM229" s="88"/>
      <c r="CN229" s="88"/>
      <c r="CO229" s="88"/>
      <c r="CP229" s="88"/>
      <c r="CQ229" s="88"/>
      <c r="CR229" s="88"/>
      <c r="CS229" s="88"/>
      <c r="CT229" s="88"/>
    </row>
    <row r="230" spans="1:98" ht="15" customHeight="1" x14ac:dyDescent="0.2">
      <c r="A230" s="377" t="s">
        <v>202</v>
      </c>
      <c r="B230" s="130">
        <v>0</v>
      </c>
      <c r="C230" s="149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CG230" s="88"/>
      <c r="CH230" s="88"/>
      <c r="CI230" s="88"/>
      <c r="CJ230" s="88"/>
      <c r="CK230" s="88"/>
      <c r="CL230" s="88"/>
      <c r="CM230" s="88"/>
      <c r="CN230" s="88"/>
      <c r="CO230" s="88"/>
      <c r="CP230" s="88"/>
      <c r="CQ230" s="88"/>
      <c r="CR230" s="88"/>
      <c r="CS230" s="88"/>
      <c r="CT230" s="88"/>
    </row>
    <row r="231" spans="1:98" ht="15" customHeight="1" x14ac:dyDescent="0.2">
      <c r="A231" s="316" t="s">
        <v>1</v>
      </c>
      <c r="B231" s="29">
        <f>SUM(B206:B230)</f>
        <v>4150</v>
      </c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CG231" s="88"/>
      <c r="CH231" s="88"/>
      <c r="CI231" s="88"/>
      <c r="CJ231" s="88"/>
      <c r="CK231" s="88"/>
      <c r="CL231" s="88"/>
      <c r="CM231" s="88"/>
      <c r="CN231" s="88"/>
      <c r="CO231" s="88"/>
      <c r="CP231" s="88"/>
      <c r="CQ231" s="88"/>
      <c r="CR231" s="88"/>
      <c r="CS231" s="88"/>
      <c r="CT231" s="88"/>
    </row>
    <row r="232" spans="1:98" x14ac:dyDescent="0.2">
      <c r="C232" s="149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CG232" s="88"/>
      <c r="CH232" s="88"/>
      <c r="CI232" s="88"/>
      <c r="CJ232" s="88"/>
      <c r="CK232" s="88"/>
      <c r="CL232" s="88"/>
      <c r="CM232" s="88"/>
      <c r="CN232" s="88"/>
      <c r="CO232" s="88"/>
      <c r="CP232" s="88"/>
      <c r="CQ232" s="88"/>
      <c r="CR232" s="88"/>
      <c r="CS232" s="88"/>
      <c r="CT232" s="88"/>
    </row>
    <row r="233" spans="1:98" x14ac:dyDescent="0.2"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CG233" s="88"/>
      <c r="CH233" s="88"/>
      <c r="CI233" s="88"/>
      <c r="CJ233" s="88"/>
      <c r="CK233" s="88"/>
      <c r="CL233" s="88"/>
      <c r="CM233" s="88"/>
      <c r="CN233" s="88"/>
      <c r="CO233" s="88"/>
      <c r="CP233" s="88"/>
      <c r="CQ233" s="88"/>
      <c r="CR233" s="88"/>
      <c r="CS233" s="88"/>
      <c r="CT233" s="88"/>
    </row>
    <row r="234" spans="1:98" x14ac:dyDescent="0.2">
      <c r="C234" s="149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CG234" s="88"/>
      <c r="CH234" s="88"/>
      <c r="CI234" s="88"/>
      <c r="CJ234" s="88"/>
      <c r="CK234" s="88"/>
      <c r="CL234" s="88"/>
      <c r="CM234" s="88"/>
      <c r="CN234" s="88"/>
      <c r="CO234" s="88"/>
      <c r="CP234" s="88"/>
      <c r="CQ234" s="88"/>
      <c r="CR234" s="88"/>
      <c r="CS234" s="88"/>
      <c r="CT234" s="88"/>
    </row>
    <row r="235" spans="1:98" x14ac:dyDescent="0.2"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CG235" s="88"/>
      <c r="CH235" s="88"/>
      <c r="CI235" s="88"/>
      <c r="CJ235" s="88"/>
      <c r="CK235" s="88"/>
      <c r="CL235" s="88"/>
      <c r="CM235" s="88"/>
      <c r="CN235" s="88"/>
      <c r="CO235" s="88"/>
      <c r="CP235" s="88"/>
      <c r="CQ235" s="88"/>
      <c r="CR235" s="88"/>
      <c r="CS235" s="88"/>
      <c r="CT235" s="88"/>
    </row>
    <row r="236" spans="1:98" x14ac:dyDescent="0.2">
      <c r="C236" s="149"/>
      <c r="D236" s="149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CG236" s="88"/>
      <c r="CH236" s="88"/>
      <c r="CI236" s="88"/>
      <c r="CJ236" s="88"/>
      <c r="CK236" s="88"/>
      <c r="CL236" s="88"/>
      <c r="CM236" s="88"/>
      <c r="CN236" s="88"/>
      <c r="CO236" s="88"/>
      <c r="CP236" s="88"/>
      <c r="CQ236" s="88"/>
      <c r="CR236" s="88"/>
      <c r="CS236" s="88"/>
      <c r="CT236" s="88"/>
    </row>
    <row r="237" spans="1:98" x14ac:dyDescent="0.2">
      <c r="CG237" s="88"/>
      <c r="CH237" s="88"/>
      <c r="CI237" s="88"/>
      <c r="CJ237" s="88"/>
      <c r="CK237" s="88"/>
      <c r="CL237" s="88"/>
      <c r="CM237" s="88"/>
      <c r="CN237" s="88"/>
      <c r="CO237" s="88"/>
      <c r="CP237" s="88"/>
      <c r="CQ237" s="88"/>
      <c r="CR237" s="88"/>
      <c r="CS237" s="88"/>
      <c r="CT237" s="88"/>
    </row>
    <row r="238" spans="1:98" x14ac:dyDescent="0.2">
      <c r="CG238" s="88"/>
      <c r="CH238" s="88"/>
      <c r="CI238" s="88"/>
      <c r="CJ238" s="88"/>
      <c r="CK238" s="88"/>
      <c r="CL238" s="88"/>
      <c r="CM238" s="88"/>
      <c r="CN238" s="88"/>
      <c r="CO238" s="88"/>
      <c r="CP238" s="88"/>
      <c r="CQ238" s="88"/>
      <c r="CR238" s="88"/>
      <c r="CS238" s="88"/>
      <c r="CT238" s="88"/>
    </row>
    <row r="239" spans="1:98" x14ac:dyDescent="0.2">
      <c r="CG239" s="88"/>
      <c r="CH239" s="88"/>
      <c r="CI239" s="88"/>
      <c r="CJ239" s="88"/>
      <c r="CK239" s="88"/>
      <c r="CL239" s="88"/>
      <c r="CM239" s="88"/>
      <c r="CN239" s="88"/>
      <c r="CO239" s="88"/>
      <c r="CP239" s="88"/>
      <c r="CQ239" s="88"/>
      <c r="CR239" s="88"/>
      <c r="CS239" s="88"/>
      <c r="CT239" s="88"/>
    </row>
    <row r="240" spans="1:98" x14ac:dyDescent="0.2">
      <c r="CG240" s="88"/>
      <c r="CH240" s="88"/>
      <c r="CI240" s="88"/>
      <c r="CJ240" s="88"/>
      <c r="CK240" s="88"/>
      <c r="CL240" s="88"/>
      <c r="CM240" s="88"/>
      <c r="CN240" s="88"/>
      <c r="CO240" s="88"/>
      <c r="CP240" s="88"/>
      <c r="CQ240" s="88"/>
      <c r="CR240" s="88"/>
      <c r="CS240" s="88"/>
      <c r="CT240" s="88"/>
    </row>
    <row r="241" spans="85:98" x14ac:dyDescent="0.2">
      <c r="CG241" s="88"/>
      <c r="CH241" s="88"/>
      <c r="CI241" s="88"/>
      <c r="CJ241" s="88"/>
      <c r="CK241" s="88"/>
      <c r="CL241" s="88"/>
      <c r="CM241" s="88"/>
      <c r="CN241" s="88"/>
      <c r="CO241" s="88"/>
      <c r="CP241" s="88"/>
      <c r="CQ241" s="88"/>
      <c r="CR241" s="88"/>
      <c r="CS241" s="88"/>
      <c r="CT241" s="88"/>
    </row>
    <row r="294" spans="1:104" ht="16.899999999999999" customHeight="1" x14ac:dyDescent="0.2"/>
    <row r="295" spans="1:104" s="378" customFormat="1" ht="16.899999999999999" hidden="1" customHeight="1" x14ac:dyDescent="0.2">
      <c r="A295" s="378">
        <f>SUM(B13:B27,D30,B60,B67,B74,B92:E92,B100:E100,B108:E108,C112:C113,D117:D118,B122:B124,B150,B170:B174,B184,B191,B198,B231,C128:J144,B169:AS169,D31:D50,B201:B203,B151,B152:B168)</f>
        <v>6402</v>
      </c>
      <c r="B295" s="378">
        <f>SUM(CG6:CT241)</f>
        <v>0</v>
      </c>
      <c r="BY295" s="379"/>
      <c r="BZ295" s="379"/>
      <c r="CA295" s="379"/>
      <c r="CB295" s="379"/>
      <c r="CC295" s="379"/>
      <c r="CD295" s="379"/>
      <c r="CE295" s="379"/>
      <c r="CF295" s="379"/>
      <c r="CG295" s="379"/>
      <c r="CH295" s="379"/>
      <c r="CI295" s="379"/>
      <c r="CJ295" s="379"/>
      <c r="CK295" s="379"/>
      <c r="CL295" s="379"/>
      <c r="CM295" s="379"/>
      <c r="CN295" s="379"/>
      <c r="CO295" s="379"/>
      <c r="CP295" s="379"/>
      <c r="CQ295" s="379"/>
      <c r="CR295" s="379"/>
      <c r="CS295" s="379"/>
      <c r="CT295" s="379"/>
      <c r="CU295" s="379"/>
      <c r="CV295" s="379"/>
      <c r="CW295" s="379"/>
      <c r="CX295" s="379"/>
      <c r="CY295" s="379"/>
      <c r="CZ295" s="379"/>
    </row>
    <row r="296" spans="1:104" ht="16.899999999999999" customHeight="1" x14ac:dyDescent="0.2"/>
  </sheetData>
  <mergeCells count="158">
    <mergeCell ref="AO177:AP177"/>
    <mergeCell ref="AE177:AF177"/>
    <mergeCell ref="AG177:AH177"/>
    <mergeCell ref="AI177:AJ177"/>
    <mergeCell ref="AK177:AL177"/>
    <mergeCell ref="AM177:AN177"/>
    <mergeCell ref="U177:V177"/>
    <mergeCell ref="W177:X177"/>
    <mergeCell ref="Y177:Z177"/>
    <mergeCell ref="AA177:AB177"/>
    <mergeCell ref="AC177:AD177"/>
    <mergeCell ref="AO148:AP148"/>
    <mergeCell ref="AQ148:AQ149"/>
    <mergeCell ref="AR148:AS148"/>
    <mergeCell ref="A176:A178"/>
    <mergeCell ref="B176:D177"/>
    <mergeCell ref="E176:AP176"/>
    <mergeCell ref="AQ176:AQ178"/>
    <mergeCell ref="AR176:AR178"/>
    <mergeCell ref="E177:F177"/>
    <mergeCell ref="G177:H177"/>
    <mergeCell ref="I177:J177"/>
    <mergeCell ref="K177:L177"/>
    <mergeCell ref="M177:N177"/>
    <mergeCell ref="O177:P177"/>
    <mergeCell ref="Q177:R177"/>
    <mergeCell ref="S177:T177"/>
    <mergeCell ref="AE148:AF148"/>
    <mergeCell ref="AG148:AH148"/>
    <mergeCell ref="AI148:AJ148"/>
    <mergeCell ref="AK148:AL148"/>
    <mergeCell ref="AM148:AN148"/>
    <mergeCell ref="B147:D148"/>
    <mergeCell ref="E147:AP147"/>
    <mergeCell ref="AQ147:AS147"/>
    <mergeCell ref="W148:X148"/>
    <mergeCell ref="Y148:Z148"/>
    <mergeCell ref="AA148:AB148"/>
    <mergeCell ref="AC148:AD148"/>
    <mergeCell ref="A128:A131"/>
    <mergeCell ref="A132:A136"/>
    <mergeCell ref="A137:A142"/>
    <mergeCell ref="A143:A144"/>
    <mergeCell ref="A147:A149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H120:J120"/>
    <mergeCell ref="K120:K121"/>
    <mergeCell ref="L120:L121"/>
    <mergeCell ref="A126:A127"/>
    <mergeCell ref="B126:B127"/>
    <mergeCell ref="C126:D126"/>
    <mergeCell ref="E126:F126"/>
    <mergeCell ref="G126:H126"/>
    <mergeCell ref="I126:J126"/>
    <mergeCell ref="A120:A121"/>
    <mergeCell ref="B120:B121"/>
    <mergeCell ref="C120:E120"/>
    <mergeCell ref="F120:F121"/>
    <mergeCell ref="G120:G121"/>
    <mergeCell ref="AC53:AD53"/>
    <mergeCell ref="AE53:AF53"/>
    <mergeCell ref="AG53:AH53"/>
    <mergeCell ref="AI53:AJ53"/>
    <mergeCell ref="AK53:AL53"/>
    <mergeCell ref="A113:B113"/>
    <mergeCell ref="A115:C116"/>
    <mergeCell ref="D115:D116"/>
    <mergeCell ref="E115:G115"/>
    <mergeCell ref="H115:H116"/>
    <mergeCell ref="A110:B111"/>
    <mergeCell ref="C110:C111"/>
    <mergeCell ref="D110:F110"/>
    <mergeCell ref="G110:G111"/>
    <mergeCell ref="A112:B112"/>
    <mergeCell ref="B41:C41"/>
    <mergeCell ref="B42:C42"/>
    <mergeCell ref="B43:C43"/>
    <mergeCell ref="E52:AP52"/>
    <mergeCell ref="AQ52:AQ54"/>
    <mergeCell ref="AR52:AT52"/>
    <mergeCell ref="AU52:AU54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B53"/>
    <mergeCell ref="AM53:AN53"/>
    <mergeCell ref="AO53:AP53"/>
    <mergeCell ref="AR53:AR54"/>
    <mergeCell ref="AS53:AS54"/>
    <mergeCell ref="AT53:AT54"/>
    <mergeCell ref="AQ10:AS10"/>
    <mergeCell ref="AT10:AT12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Q11:AQ12"/>
    <mergeCell ref="AR11:AR12"/>
    <mergeCell ref="AS11:AS12"/>
    <mergeCell ref="B47:C47"/>
    <mergeCell ref="A44:A46"/>
    <mergeCell ref="B44:C44"/>
    <mergeCell ref="B45:C45"/>
    <mergeCell ref="B46:C46"/>
    <mergeCell ref="A47:A49"/>
    <mergeCell ref="A52:A54"/>
    <mergeCell ref="B52:D53"/>
    <mergeCell ref="B29:C29"/>
    <mergeCell ref="B40:C40"/>
    <mergeCell ref="B32:C32"/>
    <mergeCell ref="B33:C33"/>
    <mergeCell ref="B34:C34"/>
    <mergeCell ref="B35:C35"/>
    <mergeCell ref="B39:C39"/>
    <mergeCell ref="B48:C48"/>
    <mergeCell ref="B49:C49"/>
    <mergeCell ref="B50:C50"/>
    <mergeCell ref="A30:C30"/>
    <mergeCell ref="A31:A43"/>
    <mergeCell ref="B31:C31"/>
    <mergeCell ref="B36:C36"/>
    <mergeCell ref="B37:C37"/>
    <mergeCell ref="B38:C38"/>
    <mergeCell ref="A6:N6"/>
    <mergeCell ref="A10:A12"/>
    <mergeCell ref="B10:D11"/>
    <mergeCell ref="E10:AP10"/>
    <mergeCell ref="AG11:AH11"/>
    <mergeCell ref="AI11:AJ11"/>
    <mergeCell ref="AK11:AL11"/>
    <mergeCell ref="AM11:AN11"/>
    <mergeCell ref="AO11:AP11"/>
  </mergeCells>
  <dataValidations count="2">
    <dataValidation allowBlank="1" showInputMessage="1" showErrorMessage="1" errorTitle="ERROR" error="Por Favor ingrese solo Números." sqref="AT150:AT168 J30 AV55:AV59 M122:M124 AS179:AS183 AU13:AU20 AU22:AU27" xr:uid="{21F0E5DC-92A5-42FE-BD4C-AD5183B2B756}"/>
    <dataValidation type="whole" allowBlank="1" showInputMessage="1" showErrorMessage="1" errorTitle="Error de ingreso" error="Debe ingresar sólo números enteros positivos." sqref="E13:AT20 E22:AT27 E30:I50 E55:AU59 B63:B66 B70:B73 B77:E91 B95:E99 B103:E107 D112:G113 E117:H118 C122:L124 C128:J144 E150:AS168 E170:AS174 E179:AR183 B187:B190 B194:B197 B201:B203 B206:B230" xr:uid="{05A35B63-655E-42B8-8AF1-44C1F9C605BC}">
      <formula1>0</formula1>
      <formula2>1000000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Z295"/>
  <sheetViews>
    <sheetView topLeftCell="A142" workbookViewId="0">
      <selection activeCell="B150" sqref="B150:B174"/>
    </sheetView>
  </sheetViews>
  <sheetFormatPr baseColWidth="10" defaultColWidth="11.42578125" defaultRowHeight="14.25" x14ac:dyDescent="0.2"/>
  <cols>
    <col min="1" max="1" width="49.85546875" style="82" customWidth="1"/>
    <col min="2" max="2" width="29.7109375" style="82" customWidth="1"/>
    <col min="3" max="3" width="18.7109375" style="82" customWidth="1"/>
    <col min="4" max="4" width="17.28515625" style="82" customWidth="1"/>
    <col min="5" max="5" width="16.140625" style="82" customWidth="1"/>
    <col min="6" max="6" width="15.42578125" style="82" customWidth="1"/>
    <col min="7" max="11" width="14.7109375" style="82" customWidth="1"/>
    <col min="12" max="12" width="16.42578125" style="82" customWidth="1"/>
    <col min="13" max="39" width="11.42578125" style="82"/>
    <col min="40" max="40" width="12.7109375" style="82" customWidth="1"/>
    <col min="41" max="41" width="11.42578125" style="82"/>
    <col min="42" max="42" width="13" style="82" customWidth="1"/>
    <col min="43" max="43" width="15.85546875" style="82" customWidth="1"/>
    <col min="44" max="44" width="12.42578125" style="82" customWidth="1"/>
    <col min="45" max="45" width="11.42578125" style="82"/>
    <col min="46" max="46" width="13.28515625" style="82" customWidth="1"/>
    <col min="47" max="47" width="11.42578125" style="82"/>
    <col min="48" max="48" width="14.5703125" style="82" customWidth="1"/>
    <col min="49" max="73" width="11.42578125" style="82"/>
    <col min="74" max="76" width="11" style="82" customWidth="1"/>
    <col min="77" max="77" width="11" style="83" customWidth="1"/>
    <col min="78" max="78" width="11.7109375" style="83" customWidth="1"/>
    <col min="79" max="104" width="11.7109375" style="84" hidden="1" customWidth="1"/>
    <col min="105" max="105" width="11.7109375" style="82" customWidth="1"/>
    <col min="106" max="16384" width="11.42578125" style="82"/>
  </cols>
  <sheetData>
    <row r="1" spans="1:98" ht="16.149999999999999" customHeight="1" x14ac:dyDescent="0.2">
      <c r="A1" s="81" t="s">
        <v>0</v>
      </c>
    </row>
    <row r="2" spans="1:98" ht="16.149999999999999" customHeight="1" x14ac:dyDescent="0.2">
      <c r="A2" s="81" t="str">
        <f>CONCATENATE("COMUNA: ",[2]NOMBRE!B2," - ","( ",[2]NOMBRE!C2,[2]NOMBRE!D2,[2]NOMBRE!E2,[2]NOMBRE!F2,[2]NOMBRE!G2," )")</f>
        <v>COMUNA: LINARES - ( 07401 )</v>
      </c>
    </row>
    <row r="3" spans="1:98" ht="16.149999999999999" customHeight="1" x14ac:dyDescent="0.2">
      <c r="A3" s="81" t="str">
        <f>CONCATENATE("ESTABLECIMIENTO/ESTRATEGIA: ",[2]NOMBRE!B3," - ","( ",[2]NOMBRE!C3,[2]NOMBRE!D3,[2]NOMBRE!E3,[2]NOMBRE!F3,[2]NOMBRE!G3,[2]NOMBRE!H3," )")</f>
        <v>ESTABLECIMIENTO/ESTRATEGIA: HOSPITAL PRESIDENTE CARLOS IBAÑEZ DEL CAMPO - ( 116108 )</v>
      </c>
    </row>
    <row r="4" spans="1:98" ht="16.149999999999999" customHeight="1" x14ac:dyDescent="0.2">
      <c r="A4" s="81" t="str">
        <f>CONCATENATE("MES: ",[2]NOMBRE!B6," - ","( ",[2]NOMBRE!C6,[2]NOMBRE!D6," )")</f>
        <v>MES: ENERO - ( 01 )</v>
      </c>
    </row>
    <row r="5" spans="1:98" ht="16.149999999999999" customHeight="1" x14ac:dyDescent="0.2">
      <c r="A5" s="81" t="str">
        <f>CONCATENATE("AÑO: ",[2]NOMBRE!B7)</f>
        <v>AÑO: 2018</v>
      </c>
    </row>
    <row r="6" spans="1:98" ht="15" x14ac:dyDescent="0.2">
      <c r="A6" s="470" t="s">
        <v>14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85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7"/>
      <c r="AN6" s="87"/>
      <c r="AO6" s="87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</row>
    <row r="7" spans="1:98" x14ac:dyDescent="0.2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7"/>
      <c r="AN7" s="87"/>
      <c r="AO7" s="87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</row>
    <row r="8" spans="1:98" ht="31.9" customHeight="1" x14ac:dyDescent="0.2">
      <c r="A8" s="90" t="s">
        <v>15</v>
      </c>
      <c r="B8" s="89"/>
      <c r="C8" s="89"/>
      <c r="D8" s="89"/>
      <c r="E8" s="89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</row>
    <row r="9" spans="1:98" ht="31.9" customHeight="1" x14ac:dyDescent="0.2">
      <c r="A9" s="91" t="s">
        <v>16</v>
      </c>
      <c r="B9" s="91"/>
      <c r="C9" s="92"/>
      <c r="AQ9" s="93"/>
      <c r="AR9" s="93"/>
      <c r="AS9" s="93"/>
      <c r="AT9" s="93"/>
      <c r="AU9" s="94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</row>
    <row r="10" spans="1:98" ht="14.25" customHeight="1" x14ac:dyDescent="0.2">
      <c r="A10" s="471" t="s">
        <v>17</v>
      </c>
      <c r="B10" s="474" t="s">
        <v>1</v>
      </c>
      <c r="C10" s="475"/>
      <c r="D10" s="476"/>
      <c r="E10" s="480" t="s">
        <v>18</v>
      </c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1"/>
      <c r="V10" s="481"/>
      <c r="W10" s="481"/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1"/>
      <c r="AI10" s="481"/>
      <c r="AJ10" s="481"/>
      <c r="AK10" s="481"/>
      <c r="AL10" s="481"/>
      <c r="AM10" s="481"/>
      <c r="AN10" s="481"/>
      <c r="AO10" s="481"/>
      <c r="AP10" s="482"/>
      <c r="AQ10" s="480" t="s">
        <v>19</v>
      </c>
      <c r="AR10" s="481"/>
      <c r="AS10" s="481"/>
      <c r="AT10" s="471" t="s">
        <v>20</v>
      </c>
      <c r="AU10" s="95"/>
      <c r="AV10" s="96"/>
      <c r="AW10" s="96"/>
      <c r="AX10" s="96"/>
      <c r="AY10" s="96"/>
      <c r="AZ10" s="96"/>
      <c r="BA10" s="97"/>
      <c r="BB10" s="97"/>
      <c r="BC10" s="97"/>
      <c r="BD10" s="97"/>
      <c r="BE10" s="97"/>
      <c r="BF10" s="97"/>
      <c r="BG10" s="97"/>
      <c r="BH10" s="97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</row>
    <row r="11" spans="1:98" x14ac:dyDescent="0.2">
      <c r="A11" s="472"/>
      <c r="B11" s="477"/>
      <c r="C11" s="478"/>
      <c r="D11" s="479"/>
      <c r="E11" s="483" t="s">
        <v>21</v>
      </c>
      <c r="F11" s="484"/>
      <c r="G11" s="483" t="s">
        <v>22</v>
      </c>
      <c r="H11" s="484"/>
      <c r="I11" s="483" t="s">
        <v>23</v>
      </c>
      <c r="J11" s="484"/>
      <c r="K11" s="483" t="s">
        <v>24</v>
      </c>
      <c r="L11" s="484"/>
      <c r="M11" s="483" t="s">
        <v>25</v>
      </c>
      <c r="N11" s="484"/>
      <c r="O11" s="483" t="s">
        <v>26</v>
      </c>
      <c r="P11" s="484"/>
      <c r="Q11" s="483" t="s">
        <v>27</v>
      </c>
      <c r="R11" s="484"/>
      <c r="S11" s="483" t="s">
        <v>28</v>
      </c>
      <c r="T11" s="484"/>
      <c r="U11" s="483" t="s">
        <v>29</v>
      </c>
      <c r="V11" s="484"/>
      <c r="W11" s="483" t="s">
        <v>5</v>
      </c>
      <c r="X11" s="484"/>
      <c r="Y11" s="483" t="s">
        <v>6</v>
      </c>
      <c r="Z11" s="484"/>
      <c r="AA11" s="483" t="s">
        <v>30</v>
      </c>
      <c r="AB11" s="484"/>
      <c r="AC11" s="483" t="s">
        <v>7</v>
      </c>
      <c r="AD11" s="484"/>
      <c r="AE11" s="483" t="s">
        <v>8</v>
      </c>
      <c r="AF11" s="484"/>
      <c r="AG11" s="483" t="s">
        <v>9</v>
      </c>
      <c r="AH11" s="484"/>
      <c r="AI11" s="483" t="s">
        <v>10</v>
      </c>
      <c r="AJ11" s="484"/>
      <c r="AK11" s="483" t="s">
        <v>11</v>
      </c>
      <c r="AL11" s="484"/>
      <c r="AM11" s="483" t="s">
        <v>12</v>
      </c>
      <c r="AN11" s="484"/>
      <c r="AO11" s="480" t="s">
        <v>13</v>
      </c>
      <c r="AP11" s="482"/>
      <c r="AQ11" s="508" t="s">
        <v>31</v>
      </c>
      <c r="AR11" s="510" t="s">
        <v>32</v>
      </c>
      <c r="AS11" s="512" t="s">
        <v>33</v>
      </c>
      <c r="AT11" s="472"/>
      <c r="AU11" s="96"/>
      <c r="AV11" s="96"/>
      <c r="AW11" s="96"/>
      <c r="AX11" s="96"/>
      <c r="AY11" s="96"/>
      <c r="AZ11" s="96"/>
      <c r="BA11" s="97"/>
      <c r="BB11" s="97"/>
      <c r="BC11" s="97"/>
      <c r="BD11" s="97"/>
      <c r="BE11" s="97"/>
      <c r="BF11" s="97"/>
      <c r="BG11" s="97"/>
      <c r="BH11" s="97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</row>
    <row r="12" spans="1:98" ht="21" customHeight="1" x14ac:dyDescent="0.2">
      <c r="A12" s="473"/>
      <c r="B12" s="70" t="s">
        <v>34</v>
      </c>
      <c r="C12" s="71" t="s">
        <v>2</v>
      </c>
      <c r="D12" s="33" t="s">
        <v>3</v>
      </c>
      <c r="E12" s="70" t="s">
        <v>2</v>
      </c>
      <c r="F12" s="33" t="s">
        <v>3</v>
      </c>
      <c r="G12" s="70" t="s">
        <v>2</v>
      </c>
      <c r="H12" s="33" t="s">
        <v>3</v>
      </c>
      <c r="I12" s="70" t="s">
        <v>2</v>
      </c>
      <c r="J12" s="33" t="s">
        <v>3</v>
      </c>
      <c r="K12" s="70" t="s">
        <v>2</v>
      </c>
      <c r="L12" s="33" t="s">
        <v>3</v>
      </c>
      <c r="M12" s="70" t="s">
        <v>2</v>
      </c>
      <c r="N12" s="33" t="s">
        <v>3</v>
      </c>
      <c r="O12" s="70" t="s">
        <v>2</v>
      </c>
      <c r="P12" s="33" t="s">
        <v>3</v>
      </c>
      <c r="Q12" s="70" t="s">
        <v>2</v>
      </c>
      <c r="R12" s="33" t="s">
        <v>3</v>
      </c>
      <c r="S12" s="70" t="s">
        <v>2</v>
      </c>
      <c r="T12" s="33" t="s">
        <v>3</v>
      </c>
      <c r="U12" s="70" t="s">
        <v>2</v>
      </c>
      <c r="V12" s="33" t="s">
        <v>3</v>
      </c>
      <c r="W12" s="70" t="s">
        <v>2</v>
      </c>
      <c r="X12" s="33" t="s">
        <v>3</v>
      </c>
      <c r="Y12" s="70" t="s">
        <v>2</v>
      </c>
      <c r="Z12" s="33" t="s">
        <v>3</v>
      </c>
      <c r="AA12" s="70" t="s">
        <v>2</v>
      </c>
      <c r="AB12" s="33" t="s">
        <v>3</v>
      </c>
      <c r="AC12" s="70" t="s">
        <v>2</v>
      </c>
      <c r="AD12" s="33" t="s">
        <v>3</v>
      </c>
      <c r="AE12" s="70" t="s">
        <v>2</v>
      </c>
      <c r="AF12" s="33" t="s">
        <v>3</v>
      </c>
      <c r="AG12" s="70" t="s">
        <v>2</v>
      </c>
      <c r="AH12" s="33" t="s">
        <v>3</v>
      </c>
      <c r="AI12" s="70" t="s">
        <v>2</v>
      </c>
      <c r="AJ12" s="33" t="s">
        <v>3</v>
      </c>
      <c r="AK12" s="70" t="s">
        <v>2</v>
      </c>
      <c r="AL12" s="33" t="s">
        <v>3</v>
      </c>
      <c r="AM12" s="70" t="s">
        <v>2</v>
      </c>
      <c r="AN12" s="33" t="s">
        <v>3</v>
      </c>
      <c r="AO12" s="70" t="s">
        <v>2</v>
      </c>
      <c r="AP12" s="33" t="s">
        <v>3</v>
      </c>
      <c r="AQ12" s="509"/>
      <c r="AR12" s="511"/>
      <c r="AS12" s="513"/>
      <c r="AT12" s="473"/>
      <c r="AU12" s="96"/>
      <c r="AV12" s="96"/>
      <c r="AW12" s="96"/>
      <c r="AX12" s="96"/>
      <c r="AY12" s="96"/>
      <c r="AZ12" s="96"/>
      <c r="BA12" s="97"/>
      <c r="BB12" s="97"/>
      <c r="BC12" s="97"/>
      <c r="BD12" s="97"/>
      <c r="BE12" s="97"/>
      <c r="BF12" s="97"/>
      <c r="BG12" s="97"/>
      <c r="BH12" s="97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</row>
    <row r="13" spans="1:98" ht="14.45" customHeight="1" x14ac:dyDescent="0.2">
      <c r="A13" s="62" t="s">
        <v>35</v>
      </c>
      <c r="B13" s="63">
        <f t="shared" ref="B13:B27" si="0">SUM(C13+D13)</f>
        <v>0</v>
      </c>
      <c r="C13" s="64">
        <f t="shared" ref="C13:D19" si="1">SUM(E13+G13+I13+K13+M13+O13+Q13+S13+U13+W13+Y13+AA13+AC13+AE13+AG13+AI13+AK13+AM13+AO13)</f>
        <v>0</v>
      </c>
      <c r="D13" s="65">
        <f t="shared" si="1"/>
        <v>0</v>
      </c>
      <c r="E13" s="26"/>
      <c r="F13" s="98"/>
      <c r="G13" s="26"/>
      <c r="H13" s="99"/>
      <c r="I13" s="26"/>
      <c r="J13" s="99"/>
      <c r="K13" s="26"/>
      <c r="L13" s="99"/>
      <c r="M13" s="26"/>
      <c r="N13" s="99"/>
      <c r="O13" s="26"/>
      <c r="P13" s="99"/>
      <c r="Q13" s="26"/>
      <c r="R13" s="99"/>
      <c r="S13" s="26"/>
      <c r="T13" s="99"/>
      <c r="U13" s="26"/>
      <c r="V13" s="99"/>
      <c r="W13" s="26"/>
      <c r="X13" s="99"/>
      <c r="Y13" s="26"/>
      <c r="Z13" s="99"/>
      <c r="AA13" s="26"/>
      <c r="AB13" s="99"/>
      <c r="AC13" s="26"/>
      <c r="AD13" s="99"/>
      <c r="AE13" s="26"/>
      <c r="AF13" s="99"/>
      <c r="AG13" s="26"/>
      <c r="AH13" s="99"/>
      <c r="AI13" s="26"/>
      <c r="AJ13" s="99"/>
      <c r="AK13" s="26"/>
      <c r="AL13" s="99"/>
      <c r="AM13" s="26"/>
      <c r="AN13" s="99"/>
      <c r="AO13" s="100"/>
      <c r="AP13" s="99"/>
      <c r="AQ13" s="26"/>
      <c r="AR13" s="27"/>
      <c r="AS13" s="98"/>
      <c r="AT13" s="99"/>
      <c r="AU13" s="1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97"/>
      <c r="BH13" s="97"/>
      <c r="CA13" s="84" t="str">
        <f t="shared" ref="CA13:CA20" si="2">IF(B13&lt;&gt;(AQ13+ AR13 + AS13 + AT13),"* Total Ingresos debe ser igual que Tipo de Estrategia más Otros. ","")</f>
        <v/>
      </c>
      <c r="CG13" s="88" t="str">
        <f t="shared" ref="CG13:CG20" si="3">IF(B13&lt;&gt;(AQ13+ AR13 + AS13 + AT13),1,"")</f>
        <v/>
      </c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</row>
    <row r="14" spans="1:98" ht="14.45" customHeight="1" x14ac:dyDescent="0.2">
      <c r="A14" s="101" t="s">
        <v>36</v>
      </c>
      <c r="B14" s="102">
        <f t="shared" si="0"/>
        <v>0</v>
      </c>
      <c r="C14" s="103">
        <f t="shared" si="1"/>
        <v>0</v>
      </c>
      <c r="D14" s="104">
        <f t="shared" si="1"/>
        <v>0</v>
      </c>
      <c r="E14" s="6"/>
      <c r="F14" s="10"/>
      <c r="G14" s="6"/>
      <c r="H14" s="8"/>
      <c r="I14" s="6"/>
      <c r="J14" s="8"/>
      <c r="K14" s="6"/>
      <c r="L14" s="8"/>
      <c r="M14" s="6"/>
      <c r="N14" s="8"/>
      <c r="O14" s="6"/>
      <c r="P14" s="8"/>
      <c r="Q14" s="6"/>
      <c r="R14" s="8"/>
      <c r="S14" s="6"/>
      <c r="T14" s="8"/>
      <c r="U14" s="6"/>
      <c r="V14" s="8"/>
      <c r="W14" s="6"/>
      <c r="X14" s="8"/>
      <c r="Y14" s="6"/>
      <c r="Z14" s="8"/>
      <c r="AA14" s="6"/>
      <c r="AB14" s="8"/>
      <c r="AC14" s="6"/>
      <c r="AD14" s="8"/>
      <c r="AE14" s="6"/>
      <c r="AF14" s="8"/>
      <c r="AG14" s="6"/>
      <c r="AH14" s="8"/>
      <c r="AI14" s="6"/>
      <c r="AJ14" s="8"/>
      <c r="AK14" s="6"/>
      <c r="AL14" s="8"/>
      <c r="AM14" s="6"/>
      <c r="AN14" s="8"/>
      <c r="AO14" s="105"/>
      <c r="AP14" s="8"/>
      <c r="AQ14" s="6"/>
      <c r="AR14" s="9"/>
      <c r="AS14" s="10"/>
      <c r="AT14" s="8"/>
      <c r="AU14" s="1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97"/>
      <c r="BH14" s="97"/>
      <c r="CA14" s="84" t="str">
        <f t="shared" si="2"/>
        <v/>
      </c>
      <c r="CG14" s="88" t="str">
        <f t="shared" si="3"/>
        <v/>
      </c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</row>
    <row r="15" spans="1:98" ht="24.6" customHeight="1" x14ac:dyDescent="0.2">
      <c r="A15" s="106" t="s">
        <v>37</v>
      </c>
      <c r="B15" s="107">
        <f t="shared" si="0"/>
        <v>0</v>
      </c>
      <c r="C15" s="108">
        <f t="shared" si="1"/>
        <v>0</v>
      </c>
      <c r="D15" s="109">
        <f t="shared" si="1"/>
        <v>0</v>
      </c>
      <c r="E15" s="16"/>
      <c r="F15" s="15"/>
      <c r="G15" s="16"/>
      <c r="H15" s="110"/>
      <c r="I15" s="16"/>
      <c r="J15" s="110"/>
      <c r="K15" s="16"/>
      <c r="L15" s="110"/>
      <c r="M15" s="16"/>
      <c r="N15" s="110"/>
      <c r="O15" s="16"/>
      <c r="P15" s="110"/>
      <c r="Q15" s="11"/>
      <c r="R15" s="12"/>
      <c r="S15" s="11"/>
      <c r="T15" s="12"/>
      <c r="U15" s="11"/>
      <c r="V15" s="12"/>
      <c r="W15" s="11"/>
      <c r="X15" s="12"/>
      <c r="Y15" s="11"/>
      <c r="Z15" s="12"/>
      <c r="AA15" s="11"/>
      <c r="AB15" s="12"/>
      <c r="AC15" s="11"/>
      <c r="AD15" s="12"/>
      <c r="AE15" s="11"/>
      <c r="AF15" s="12"/>
      <c r="AG15" s="11"/>
      <c r="AH15" s="12"/>
      <c r="AI15" s="11"/>
      <c r="AJ15" s="12"/>
      <c r="AK15" s="11"/>
      <c r="AL15" s="12"/>
      <c r="AM15" s="11"/>
      <c r="AN15" s="12"/>
      <c r="AO15" s="111"/>
      <c r="AP15" s="12"/>
      <c r="AQ15" s="11"/>
      <c r="AR15" s="14"/>
      <c r="AS15" s="17"/>
      <c r="AT15" s="12"/>
      <c r="AU15" s="1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97"/>
      <c r="BH15" s="97"/>
      <c r="CA15" s="84" t="str">
        <f t="shared" si="2"/>
        <v/>
      </c>
      <c r="CG15" s="88" t="str">
        <f t="shared" si="3"/>
        <v/>
      </c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</row>
    <row r="16" spans="1:98" ht="14.45" customHeight="1" x14ac:dyDescent="0.2">
      <c r="A16" s="112" t="s">
        <v>38</v>
      </c>
      <c r="B16" s="113">
        <f t="shared" si="0"/>
        <v>0</v>
      </c>
      <c r="C16" s="114">
        <f t="shared" si="1"/>
        <v>0</v>
      </c>
      <c r="D16" s="115">
        <f t="shared" si="1"/>
        <v>0</v>
      </c>
      <c r="E16" s="11"/>
      <c r="F16" s="17"/>
      <c r="G16" s="11"/>
      <c r="H16" s="12"/>
      <c r="I16" s="11"/>
      <c r="J16" s="12"/>
      <c r="K16" s="11"/>
      <c r="L16" s="12"/>
      <c r="M16" s="11"/>
      <c r="N16" s="12"/>
      <c r="O16" s="11"/>
      <c r="P16" s="12"/>
      <c r="Q16" s="11"/>
      <c r="R16" s="12"/>
      <c r="S16" s="11"/>
      <c r="T16" s="12"/>
      <c r="U16" s="11"/>
      <c r="V16" s="12"/>
      <c r="W16" s="11"/>
      <c r="X16" s="12"/>
      <c r="Y16" s="11"/>
      <c r="Z16" s="12"/>
      <c r="AA16" s="11"/>
      <c r="AB16" s="12"/>
      <c r="AC16" s="11"/>
      <c r="AD16" s="12"/>
      <c r="AE16" s="11"/>
      <c r="AF16" s="12"/>
      <c r="AG16" s="11"/>
      <c r="AH16" s="12"/>
      <c r="AI16" s="11"/>
      <c r="AJ16" s="12"/>
      <c r="AK16" s="11"/>
      <c r="AL16" s="12"/>
      <c r="AM16" s="11"/>
      <c r="AN16" s="12"/>
      <c r="AO16" s="111"/>
      <c r="AP16" s="12"/>
      <c r="AQ16" s="11"/>
      <c r="AR16" s="14"/>
      <c r="AS16" s="17"/>
      <c r="AT16" s="12"/>
      <c r="AU16" s="1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97"/>
      <c r="BH16" s="97"/>
      <c r="CA16" s="84" t="str">
        <f t="shared" si="2"/>
        <v/>
      </c>
      <c r="CG16" s="88" t="str">
        <f t="shared" si="3"/>
        <v/>
      </c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</row>
    <row r="17" spans="1:98" ht="14.45" customHeight="1" x14ac:dyDescent="0.2">
      <c r="A17" s="112" t="s">
        <v>39</v>
      </c>
      <c r="B17" s="116">
        <f t="shared" si="0"/>
        <v>0</v>
      </c>
      <c r="C17" s="114">
        <f t="shared" si="1"/>
        <v>0</v>
      </c>
      <c r="D17" s="115">
        <f t="shared" si="1"/>
        <v>0</v>
      </c>
      <c r="E17" s="34"/>
      <c r="F17" s="58"/>
      <c r="G17" s="34"/>
      <c r="H17" s="35"/>
      <c r="I17" s="34"/>
      <c r="J17" s="35"/>
      <c r="K17" s="34"/>
      <c r="L17" s="35"/>
      <c r="M17" s="34"/>
      <c r="N17" s="35"/>
      <c r="O17" s="34"/>
      <c r="P17" s="35"/>
      <c r="Q17" s="34"/>
      <c r="R17" s="35"/>
      <c r="S17" s="34"/>
      <c r="T17" s="35"/>
      <c r="U17" s="34"/>
      <c r="V17" s="35"/>
      <c r="W17" s="34"/>
      <c r="X17" s="35"/>
      <c r="Y17" s="34"/>
      <c r="Z17" s="35"/>
      <c r="AA17" s="34"/>
      <c r="AB17" s="35"/>
      <c r="AC17" s="34"/>
      <c r="AD17" s="35"/>
      <c r="AE17" s="34"/>
      <c r="AF17" s="35"/>
      <c r="AG17" s="34"/>
      <c r="AH17" s="35"/>
      <c r="AI17" s="34"/>
      <c r="AJ17" s="35"/>
      <c r="AK17" s="34"/>
      <c r="AL17" s="35"/>
      <c r="AM17" s="34"/>
      <c r="AN17" s="35"/>
      <c r="AO17" s="117"/>
      <c r="AP17" s="35"/>
      <c r="AQ17" s="34"/>
      <c r="AR17" s="41"/>
      <c r="AS17" s="17"/>
      <c r="AT17" s="35"/>
      <c r="AU17" s="1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97"/>
      <c r="BH17" s="97"/>
      <c r="CA17" s="84" t="str">
        <f t="shared" si="2"/>
        <v/>
      </c>
      <c r="CG17" s="88" t="str">
        <f t="shared" si="3"/>
        <v/>
      </c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</row>
    <row r="18" spans="1:98" ht="14.45" customHeight="1" x14ac:dyDescent="0.2">
      <c r="A18" s="106" t="s">
        <v>40</v>
      </c>
      <c r="B18" s="118">
        <f t="shared" si="0"/>
        <v>0</v>
      </c>
      <c r="C18" s="114">
        <f t="shared" si="1"/>
        <v>0</v>
      </c>
      <c r="D18" s="109">
        <f t="shared" si="1"/>
        <v>0</v>
      </c>
      <c r="E18" s="13"/>
      <c r="F18" s="17"/>
      <c r="G18" s="11"/>
      <c r="H18" s="12"/>
      <c r="I18" s="11"/>
      <c r="J18" s="12"/>
      <c r="K18" s="11"/>
      <c r="L18" s="12"/>
      <c r="M18" s="11"/>
      <c r="N18" s="12"/>
      <c r="O18" s="11"/>
      <c r="P18" s="12"/>
      <c r="Q18" s="11"/>
      <c r="R18" s="12"/>
      <c r="S18" s="11"/>
      <c r="T18" s="12"/>
      <c r="U18" s="11"/>
      <c r="V18" s="12"/>
      <c r="W18" s="11"/>
      <c r="X18" s="12"/>
      <c r="Y18" s="11"/>
      <c r="Z18" s="12"/>
      <c r="AA18" s="11"/>
      <c r="AB18" s="12"/>
      <c r="AC18" s="11"/>
      <c r="AD18" s="12"/>
      <c r="AE18" s="11"/>
      <c r="AF18" s="12"/>
      <c r="AG18" s="11"/>
      <c r="AH18" s="12"/>
      <c r="AI18" s="11"/>
      <c r="AJ18" s="12"/>
      <c r="AK18" s="11"/>
      <c r="AL18" s="12"/>
      <c r="AM18" s="11"/>
      <c r="AN18" s="12"/>
      <c r="AO18" s="111"/>
      <c r="AP18" s="12"/>
      <c r="AQ18" s="11"/>
      <c r="AR18" s="41"/>
      <c r="AS18" s="119"/>
      <c r="AT18" s="120"/>
      <c r="AU18" s="1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97"/>
      <c r="BH18" s="97"/>
      <c r="CA18" s="84" t="str">
        <f t="shared" si="2"/>
        <v/>
      </c>
      <c r="CG18" s="88" t="str">
        <f t="shared" si="3"/>
        <v/>
      </c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</row>
    <row r="19" spans="1:98" ht="14.45" customHeight="1" x14ac:dyDescent="0.2">
      <c r="A19" s="106" t="s">
        <v>41</v>
      </c>
      <c r="B19" s="118">
        <f t="shared" si="0"/>
        <v>0</v>
      </c>
      <c r="C19" s="121">
        <f t="shared" si="1"/>
        <v>0</v>
      </c>
      <c r="D19" s="122">
        <f t="shared" si="1"/>
        <v>0</v>
      </c>
      <c r="E19" s="123"/>
      <c r="F19" s="12"/>
      <c r="G19" s="11"/>
      <c r="H19" s="12"/>
      <c r="I19" s="11"/>
      <c r="J19" s="12"/>
      <c r="K19" s="11"/>
      <c r="L19" s="12"/>
      <c r="M19" s="11"/>
      <c r="N19" s="12"/>
      <c r="O19" s="11"/>
      <c r="P19" s="12"/>
      <c r="Q19" s="11"/>
      <c r="R19" s="12"/>
      <c r="S19" s="11"/>
      <c r="T19" s="12"/>
      <c r="U19" s="11"/>
      <c r="V19" s="12"/>
      <c r="W19" s="11"/>
      <c r="X19" s="12"/>
      <c r="Y19" s="11"/>
      <c r="Z19" s="12"/>
      <c r="AA19" s="11"/>
      <c r="AB19" s="12"/>
      <c r="AC19" s="11"/>
      <c r="AD19" s="12"/>
      <c r="AE19" s="11"/>
      <c r="AF19" s="12"/>
      <c r="AG19" s="11"/>
      <c r="AH19" s="12"/>
      <c r="AI19" s="11"/>
      <c r="AJ19" s="12"/>
      <c r="AK19" s="11"/>
      <c r="AL19" s="12"/>
      <c r="AM19" s="11"/>
      <c r="AN19" s="12"/>
      <c r="AO19" s="111"/>
      <c r="AP19" s="12"/>
      <c r="AQ19" s="11"/>
      <c r="AR19" s="14"/>
      <c r="AS19" s="17"/>
      <c r="AT19" s="120"/>
      <c r="AU19" s="1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97"/>
      <c r="BH19" s="97"/>
      <c r="CA19" s="84" t="str">
        <f t="shared" si="2"/>
        <v/>
      </c>
      <c r="CG19" s="88" t="str">
        <f t="shared" si="3"/>
        <v/>
      </c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</row>
    <row r="20" spans="1:98" ht="14.45" customHeight="1" x14ac:dyDescent="0.2">
      <c r="A20" s="106" t="s">
        <v>42</v>
      </c>
      <c r="B20" s="124">
        <f t="shared" si="0"/>
        <v>0</v>
      </c>
      <c r="C20" s="125">
        <f>SUM(O20+Q20+S20+U20+W20+Y20+AA20+AC20+AE20+AG20+AI20+AK20+AM20+AO20)</f>
        <v>0</v>
      </c>
      <c r="D20" s="126">
        <f>SUM(P20+R20+T20+V20+X20+Z20+AB20+AD20+AF20+AH20+AJ20+AL20+AN20+AP20)</f>
        <v>0</v>
      </c>
      <c r="E20" s="18"/>
      <c r="F20" s="61"/>
      <c r="G20" s="127"/>
      <c r="H20" s="128"/>
      <c r="I20" s="127"/>
      <c r="J20" s="128"/>
      <c r="K20" s="127"/>
      <c r="L20" s="128"/>
      <c r="M20" s="127"/>
      <c r="N20" s="128"/>
      <c r="O20" s="38"/>
      <c r="P20" s="22"/>
      <c r="Q20" s="38"/>
      <c r="R20" s="22"/>
      <c r="S20" s="38"/>
      <c r="T20" s="22"/>
      <c r="U20" s="38"/>
      <c r="V20" s="22"/>
      <c r="W20" s="38"/>
      <c r="X20" s="22"/>
      <c r="Y20" s="38"/>
      <c r="Z20" s="22"/>
      <c r="AA20" s="38"/>
      <c r="AB20" s="22"/>
      <c r="AC20" s="38"/>
      <c r="AD20" s="22"/>
      <c r="AE20" s="38"/>
      <c r="AF20" s="22"/>
      <c r="AG20" s="38"/>
      <c r="AH20" s="22"/>
      <c r="AI20" s="38"/>
      <c r="AJ20" s="22"/>
      <c r="AK20" s="38"/>
      <c r="AL20" s="22"/>
      <c r="AM20" s="38"/>
      <c r="AN20" s="22"/>
      <c r="AO20" s="129"/>
      <c r="AP20" s="22"/>
      <c r="AQ20" s="38"/>
      <c r="AR20" s="54"/>
      <c r="AS20" s="23"/>
      <c r="AT20" s="130"/>
      <c r="AU20" s="1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97"/>
      <c r="BH20" s="97"/>
      <c r="CA20" s="84" t="str">
        <f t="shared" si="2"/>
        <v/>
      </c>
      <c r="CG20" s="88" t="str">
        <f t="shared" si="3"/>
        <v/>
      </c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</row>
    <row r="21" spans="1:98" ht="14.45" customHeight="1" x14ac:dyDescent="0.2">
      <c r="A21" s="62" t="s">
        <v>43</v>
      </c>
      <c r="B21" s="124">
        <f t="shared" si="0"/>
        <v>0</v>
      </c>
      <c r="C21" s="131">
        <f>SUM(C22+C23+C24+C25)</f>
        <v>0</v>
      </c>
      <c r="D21" s="65">
        <f>SUM(D22+D23+D24+D25)</f>
        <v>0</v>
      </c>
      <c r="E21" s="63">
        <f>SUM(E22:E25)</f>
        <v>0</v>
      </c>
      <c r="F21" s="65">
        <f t="shared" ref="F21:AT21" si="4">SUM(F22:F25)</f>
        <v>0</v>
      </c>
      <c r="G21" s="63">
        <f t="shared" si="4"/>
        <v>0</v>
      </c>
      <c r="H21" s="69">
        <f t="shared" si="4"/>
        <v>0</v>
      </c>
      <c r="I21" s="63">
        <f t="shared" si="4"/>
        <v>0</v>
      </c>
      <c r="J21" s="69">
        <f t="shared" si="4"/>
        <v>0</v>
      </c>
      <c r="K21" s="63">
        <f t="shared" si="4"/>
        <v>0</v>
      </c>
      <c r="L21" s="69">
        <f t="shared" si="4"/>
        <v>0</v>
      </c>
      <c r="M21" s="63">
        <f t="shared" si="4"/>
        <v>0</v>
      </c>
      <c r="N21" s="69">
        <f t="shared" si="4"/>
        <v>0</v>
      </c>
      <c r="O21" s="63">
        <f t="shared" si="4"/>
        <v>0</v>
      </c>
      <c r="P21" s="69">
        <f t="shared" si="4"/>
        <v>0</v>
      </c>
      <c r="Q21" s="63">
        <f t="shared" si="4"/>
        <v>0</v>
      </c>
      <c r="R21" s="69">
        <f t="shared" si="4"/>
        <v>0</v>
      </c>
      <c r="S21" s="63">
        <f t="shared" si="4"/>
        <v>0</v>
      </c>
      <c r="T21" s="69">
        <f t="shared" si="4"/>
        <v>0</v>
      </c>
      <c r="U21" s="63">
        <f t="shared" si="4"/>
        <v>0</v>
      </c>
      <c r="V21" s="69">
        <f t="shared" si="4"/>
        <v>0</v>
      </c>
      <c r="W21" s="63">
        <f t="shared" si="4"/>
        <v>0</v>
      </c>
      <c r="X21" s="69">
        <f t="shared" si="4"/>
        <v>0</v>
      </c>
      <c r="Y21" s="63">
        <f t="shared" si="4"/>
        <v>0</v>
      </c>
      <c r="Z21" s="69">
        <f t="shared" si="4"/>
        <v>0</v>
      </c>
      <c r="AA21" s="63">
        <f>SUM(AA22:AA25)</f>
        <v>0</v>
      </c>
      <c r="AB21" s="69">
        <f t="shared" si="4"/>
        <v>0</v>
      </c>
      <c r="AC21" s="63">
        <f t="shared" si="4"/>
        <v>0</v>
      </c>
      <c r="AD21" s="69">
        <f t="shared" si="4"/>
        <v>0</v>
      </c>
      <c r="AE21" s="63">
        <f t="shared" si="4"/>
        <v>0</v>
      </c>
      <c r="AF21" s="69">
        <f t="shared" si="4"/>
        <v>0</v>
      </c>
      <c r="AG21" s="63">
        <f t="shared" si="4"/>
        <v>0</v>
      </c>
      <c r="AH21" s="69">
        <f t="shared" si="4"/>
        <v>0</v>
      </c>
      <c r="AI21" s="63">
        <f t="shared" si="4"/>
        <v>0</v>
      </c>
      <c r="AJ21" s="69">
        <f t="shared" si="4"/>
        <v>0</v>
      </c>
      <c r="AK21" s="63">
        <f t="shared" si="4"/>
        <v>0</v>
      </c>
      <c r="AL21" s="69">
        <f t="shared" si="4"/>
        <v>0</v>
      </c>
      <c r="AM21" s="63">
        <f t="shared" si="4"/>
        <v>0</v>
      </c>
      <c r="AN21" s="69">
        <f t="shared" si="4"/>
        <v>0</v>
      </c>
      <c r="AO21" s="68">
        <f t="shared" si="4"/>
        <v>0</v>
      </c>
      <c r="AP21" s="69">
        <f t="shared" si="4"/>
        <v>0</v>
      </c>
      <c r="AQ21" s="63">
        <f t="shared" si="4"/>
        <v>0</v>
      </c>
      <c r="AR21" s="64">
        <f t="shared" si="4"/>
        <v>0</v>
      </c>
      <c r="AS21" s="65">
        <f t="shared" si="4"/>
        <v>0</v>
      </c>
      <c r="AT21" s="69">
        <f t="shared" si="4"/>
        <v>0</v>
      </c>
      <c r="AU21" s="96"/>
      <c r="AV21" s="96"/>
      <c r="AW21" s="96"/>
      <c r="AX21" s="96"/>
      <c r="AY21" s="96"/>
      <c r="AZ21" s="96"/>
      <c r="BA21" s="97"/>
      <c r="BB21" s="97"/>
      <c r="BC21" s="97"/>
      <c r="BD21" s="97"/>
      <c r="BE21" s="97"/>
      <c r="BF21" s="97"/>
      <c r="BG21" s="97"/>
      <c r="BH21" s="97"/>
      <c r="CA21" s="84" t="str">
        <f>IF(E21&lt;&gt;(AQ21+ AR21 + AS21 + AT21),"* Total Ingresos debe ser igual que Tipo de Estrategia más Otros. ","")</f>
        <v/>
      </c>
      <c r="CG21" s="88" t="str">
        <f>IF(E21&lt;&gt;(AQ21+ AR21 + AS21 + AT21),1,"")</f>
        <v/>
      </c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</row>
    <row r="22" spans="1:98" ht="14.45" customHeight="1" x14ac:dyDescent="0.2">
      <c r="A22" s="132" t="s">
        <v>44</v>
      </c>
      <c r="B22" s="118">
        <f t="shared" si="0"/>
        <v>0</v>
      </c>
      <c r="C22" s="114">
        <f t="shared" ref="C22:D27" si="5">SUM(E22+G22+I22+K22+M22+O22+Q22+S22+U22+W22+Y22+AA22+AC22+AE22+AG22+AI22+AK22+AM22+AO22)</f>
        <v>0</v>
      </c>
      <c r="D22" s="133">
        <f t="shared" si="5"/>
        <v>0</v>
      </c>
      <c r="E22" s="34"/>
      <c r="F22" s="58"/>
      <c r="G22" s="34"/>
      <c r="H22" s="35"/>
      <c r="I22" s="34"/>
      <c r="J22" s="35"/>
      <c r="K22" s="34"/>
      <c r="L22" s="35"/>
      <c r="M22" s="34"/>
      <c r="N22" s="35"/>
      <c r="O22" s="34"/>
      <c r="P22" s="35"/>
      <c r="Q22" s="34"/>
      <c r="R22" s="35"/>
      <c r="S22" s="34"/>
      <c r="T22" s="35"/>
      <c r="U22" s="34"/>
      <c r="V22" s="35"/>
      <c r="W22" s="34"/>
      <c r="X22" s="35"/>
      <c r="Y22" s="34"/>
      <c r="Z22" s="35"/>
      <c r="AA22" s="34"/>
      <c r="AB22" s="35"/>
      <c r="AC22" s="34"/>
      <c r="AD22" s="35"/>
      <c r="AE22" s="34"/>
      <c r="AF22" s="35"/>
      <c r="AG22" s="34"/>
      <c r="AH22" s="35"/>
      <c r="AI22" s="34"/>
      <c r="AJ22" s="35"/>
      <c r="AK22" s="34"/>
      <c r="AL22" s="35"/>
      <c r="AM22" s="34"/>
      <c r="AN22" s="35"/>
      <c r="AO22" s="117"/>
      <c r="AP22" s="35"/>
      <c r="AQ22" s="34"/>
      <c r="AR22" s="41"/>
      <c r="AS22" s="58"/>
      <c r="AT22" s="134"/>
      <c r="AU22" s="1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97"/>
      <c r="BH22" s="97"/>
      <c r="CA22" s="84" t="str">
        <f t="shared" ref="CA22:CA27" si="6">IF(B22&lt;&gt;(AQ22+ AR22 + AS22 + AT22),"* Total Ingresos debe ser igual que Tipo de Estrategia más Otros. ","")</f>
        <v/>
      </c>
      <c r="CG22" s="88" t="str">
        <f t="shared" ref="CG22:CG27" si="7">IF(B22&lt;&gt;(AQ22+ AR22 + AS22 + AT22),1,"")</f>
        <v/>
      </c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</row>
    <row r="23" spans="1:98" ht="14.45" customHeight="1" x14ac:dyDescent="0.2">
      <c r="A23" s="106" t="s">
        <v>45</v>
      </c>
      <c r="B23" s="113">
        <f t="shared" si="0"/>
        <v>0</v>
      </c>
      <c r="C23" s="121">
        <f t="shared" si="5"/>
        <v>0</v>
      </c>
      <c r="D23" s="109">
        <f t="shared" si="5"/>
        <v>0</v>
      </c>
      <c r="E23" s="11"/>
      <c r="F23" s="17"/>
      <c r="G23" s="11"/>
      <c r="H23" s="12"/>
      <c r="I23" s="11"/>
      <c r="J23" s="12"/>
      <c r="K23" s="11"/>
      <c r="L23" s="12"/>
      <c r="M23" s="11"/>
      <c r="N23" s="12"/>
      <c r="O23" s="11"/>
      <c r="P23" s="12"/>
      <c r="Q23" s="11"/>
      <c r="R23" s="12"/>
      <c r="S23" s="11"/>
      <c r="T23" s="12"/>
      <c r="U23" s="11"/>
      <c r="V23" s="12"/>
      <c r="W23" s="11"/>
      <c r="X23" s="12"/>
      <c r="Y23" s="11"/>
      <c r="Z23" s="12"/>
      <c r="AA23" s="11"/>
      <c r="AB23" s="12"/>
      <c r="AC23" s="11"/>
      <c r="AD23" s="12"/>
      <c r="AE23" s="11"/>
      <c r="AF23" s="12"/>
      <c r="AG23" s="11"/>
      <c r="AH23" s="12"/>
      <c r="AI23" s="11"/>
      <c r="AJ23" s="12"/>
      <c r="AK23" s="11"/>
      <c r="AL23" s="12"/>
      <c r="AM23" s="11"/>
      <c r="AN23" s="12"/>
      <c r="AO23" s="111"/>
      <c r="AP23" s="12"/>
      <c r="AQ23" s="11"/>
      <c r="AR23" s="14"/>
      <c r="AS23" s="17"/>
      <c r="AT23" s="135"/>
      <c r="AU23" s="1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97"/>
      <c r="BH23" s="97"/>
      <c r="CA23" s="84" t="str">
        <f t="shared" si="6"/>
        <v/>
      </c>
      <c r="CG23" s="88" t="str">
        <f t="shared" si="7"/>
        <v/>
      </c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</row>
    <row r="24" spans="1:98" ht="14.45" customHeight="1" x14ac:dyDescent="0.2">
      <c r="A24" s="136" t="s">
        <v>46</v>
      </c>
      <c r="B24" s="116">
        <f t="shared" si="0"/>
        <v>0</v>
      </c>
      <c r="C24" s="137">
        <f t="shared" si="5"/>
        <v>0</v>
      </c>
      <c r="D24" s="122">
        <f t="shared" si="5"/>
        <v>0</v>
      </c>
      <c r="E24" s="123"/>
      <c r="F24" s="119"/>
      <c r="G24" s="123"/>
      <c r="H24" s="138"/>
      <c r="I24" s="123"/>
      <c r="J24" s="138"/>
      <c r="K24" s="123"/>
      <c r="L24" s="138"/>
      <c r="M24" s="123"/>
      <c r="N24" s="138"/>
      <c r="O24" s="123"/>
      <c r="P24" s="138"/>
      <c r="Q24" s="123"/>
      <c r="R24" s="138"/>
      <c r="S24" s="123"/>
      <c r="T24" s="138"/>
      <c r="U24" s="123"/>
      <c r="V24" s="138"/>
      <c r="W24" s="123"/>
      <c r="X24" s="138"/>
      <c r="Y24" s="123"/>
      <c r="Z24" s="138"/>
      <c r="AA24" s="123"/>
      <c r="AB24" s="138"/>
      <c r="AC24" s="123"/>
      <c r="AD24" s="138"/>
      <c r="AE24" s="123"/>
      <c r="AF24" s="138"/>
      <c r="AG24" s="123"/>
      <c r="AH24" s="138"/>
      <c r="AI24" s="123"/>
      <c r="AJ24" s="138"/>
      <c r="AK24" s="123"/>
      <c r="AL24" s="138"/>
      <c r="AM24" s="123"/>
      <c r="AN24" s="138"/>
      <c r="AO24" s="139"/>
      <c r="AP24" s="138"/>
      <c r="AQ24" s="123"/>
      <c r="AR24" s="140"/>
      <c r="AS24" s="119"/>
      <c r="AT24" s="141"/>
      <c r="AU24" s="1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97"/>
      <c r="BH24" s="97"/>
      <c r="CA24" s="84" t="str">
        <f t="shared" si="6"/>
        <v/>
      </c>
      <c r="CG24" s="88" t="str">
        <f t="shared" si="7"/>
        <v/>
      </c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</row>
    <row r="25" spans="1:98" ht="14.45" customHeight="1" x14ac:dyDescent="0.2">
      <c r="A25" s="142" t="s">
        <v>47</v>
      </c>
      <c r="B25" s="113">
        <f t="shared" si="0"/>
        <v>0</v>
      </c>
      <c r="C25" s="121">
        <f t="shared" si="5"/>
        <v>0</v>
      </c>
      <c r="D25" s="109">
        <f t="shared" si="5"/>
        <v>0</v>
      </c>
      <c r="E25" s="11"/>
      <c r="F25" s="17"/>
      <c r="G25" s="11"/>
      <c r="H25" s="12"/>
      <c r="I25" s="11"/>
      <c r="J25" s="12"/>
      <c r="K25" s="11"/>
      <c r="L25" s="12"/>
      <c r="M25" s="11"/>
      <c r="N25" s="12"/>
      <c r="O25" s="11"/>
      <c r="P25" s="12"/>
      <c r="Q25" s="11"/>
      <c r="R25" s="12"/>
      <c r="S25" s="11"/>
      <c r="T25" s="12"/>
      <c r="U25" s="11"/>
      <c r="V25" s="12"/>
      <c r="W25" s="11"/>
      <c r="X25" s="12"/>
      <c r="Y25" s="11"/>
      <c r="Z25" s="12"/>
      <c r="AA25" s="11"/>
      <c r="AB25" s="12"/>
      <c r="AC25" s="11"/>
      <c r="AD25" s="12"/>
      <c r="AE25" s="11"/>
      <c r="AF25" s="12"/>
      <c r="AG25" s="11"/>
      <c r="AH25" s="12"/>
      <c r="AI25" s="11"/>
      <c r="AJ25" s="12"/>
      <c r="AK25" s="11"/>
      <c r="AL25" s="12"/>
      <c r="AM25" s="11"/>
      <c r="AN25" s="12"/>
      <c r="AO25" s="111"/>
      <c r="AP25" s="12"/>
      <c r="AQ25" s="11"/>
      <c r="AR25" s="14"/>
      <c r="AS25" s="17"/>
      <c r="AT25" s="135"/>
      <c r="AU25" s="1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97"/>
      <c r="BH25" s="97"/>
      <c r="CA25" s="84" t="str">
        <f t="shared" si="6"/>
        <v/>
      </c>
      <c r="CG25" s="88" t="str">
        <f t="shared" si="7"/>
        <v/>
      </c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</row>
    <row r="26" spans="1:98" ht="14.45" customHeight="1" x14ac:dyDescent="0.2">
      <c r="A26" s="143" t="s">
        <v>48</v>
      </c>
      <c r="B26" s="113">
        <f t="shared" si="0"/>
        <v>0</v>
      </c>
      <c r="C26" s="121">
        <f t="shared" si="5"/>
        <v>0</v>
      </c>
      <c r="D26" s="109">
        <f t="shared" si="5"/>
        <v>0</v>
      </c>
      <c r="E26" s="11"/>
      <c r="F26" s="17"/>
      <c r="G26" s="11"/>
      <c r="H26" s="12"/>
      <c r="I26" s="11"/>
      <c r="J26" s="12"/>
      <c r="K26" s="11"/>
      <c r="L26" s="12"/>
      <c r="M26" s="11"/>
      <c r="N26" s="12"/>
      <c r="O26" s="11"/>
      <c r="P26" s="12"/>
      <c r="Q26" s="11"/>
      <c r="R26" s="12"/>
      <c r="S26" s="11"/>
      <c r="T26" s="12"/>
      <c r="U26" s="11"/>
      <c r="V26" s="12"/>
      <c r="W26" s="11"/>
      <c r="X26" s="12"/>
      <c r="Y26" s="11"/>
      <c r="Z26" s="12"/>
      <c r="AA26" s="11"/>
      <c r="AB26" s="12"/>
      <c r="AC26" s="11"/>
      <c r="AD26" s="12"/>
      <c r="AE26" s="11"/>
      <c r="AF26" s="12"/>
      <c r="AG26" s="11"/>
      <c r="AH26" s="12"/>
      <c r="AI26" s="11"/>
      <c r="AJ26" s="12"/>
      <c r="AK26" s="11"/>
      <c r="AL26" s="12"/>
      <c r="AM26" s="11"/>
      <c r="AN26" s="12"/>
      <c r="AO26" s="111"/>
      <c r="AP26" s="12"/>
      <c r="AQ26" s="11"/>
      <c r="AR26" s="14"/>
      <c r="AS26" s="17"/>
      <c r="AT26" s="135"/>
      <c r="AU26" s="1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97"/>
      <c r="BH26" s="97"/>
      <c r="CA26" s="84" t="str">
        <f t="shared" si="6"/>
        <v/>
      </c>
      <c r="CG26" s="88" t="str">
        <f t="shared" si="7"/>
        <v/>
      </c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</row>
    <row r="27" spans="1:98" ht="14.45" customHeight="1" x14ac:dyDescent="0.2">
      <c r="A27" s="144" t="s">
        <v>49</v>
      </c>
      <c r="B27" s="124">
        <f t="shared" si="0"/>
        <v>0</v>
      </c>
      <c r="C27" s="131">
        <f t="shared" si="5"/>
        <v>0</v>
      </c>
      <c r="D27" s="145">
        <f t="shared" si="5"/>
        <v>0</v>
      </c>
      <c r="E27" s="38"/>
      <c r="F27" s="39"/>
      <c r="G27" s="38"/>
      <c r="H27" s="22"/>
      <c r="I27" s="38"/>
      <c r="J27" s="22"/>
      <c r="K27" s="38"/>
      <c r="L27" s="22"/>
      <c r="M27" s="38"/>
      <c r="N27" s="22"/>
      <c r="O27" s="38"/>
      <c r="P27" s="22"/>
      <c r="Q27" s="38"/>
      <c r="R27" s="22"/>
      <c r="S27" s="38"/>
      <c r="T27" s="22"/>
      <c r="U27" s="38"/>
      <c r="V27" s="22"/>
      <c r="W27" s="38"/>
      <c r="X27" s="22"/>
      <c r="Y27" s="38"/>
      <c r="Z27" s="22"/>
      <c r="AA27" s="38"/>
      <c r="AB27" s="22"/>
      <c r="AC27" s="38"/>
      <c r="AD27" s="22"/>
      <c r="AE27" s="38"/>
      <c r="AF27" s="22"/>
      <c r="AG27" s="38"/>
      <c r="AH27" s="22"/>
      <c r="AI27" s="38"/>
      <c r="AJ27" s="22"/>
      <c r="AK27" s="38"/>
      <c r="AL27" s="22"/>
      <c r="AM27" s="38"/>
      <c r="AN27" s="22"/>
      <c r="AO27" s="129"/>
      <c r="AP27" s="22"/>
      <c r="AQ27" s="38"/>
      <c r="AR27" s="54"/>
      <c r="AS27" s="39"/>
      <c r="AT27" s="22"/>
      <c r="AU27" s="1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97"/>
      <c r="BH27" s="97"/>
      <c r="CA27" s="84" t="str">
        <f t="shared" si="6"/>
        <v/>
      </c>
      <c r="CG27" s="88" t="str">
        <f t="shared" si="7"/>
        <v/>
      </c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</row>
    <row r="28" spans="1:98" ht="31.9" customHeight="1" x14ac:dyDescent="0.2">
      <c r="A28" s="146" t="s">
        <v>50</v>
      </c>
      <c r="B28" s="147"/>
      <c r="C28" s="148"/>
      <c r="D28" s="147"/>
      <c r="E28" s="147"/>
      <c r="F28" s="148"/>
      <c r="G28" s="148"/>
      <c r="H28" s="148"/>
      <c r="I28" s="148"/>
      <c r="J28" s="96"/>
      <c r="K28" s="96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</row>
    <row r="29" spans="1:98" ht="28.9" customHeight="1" x14ac:dyDescent="0.2">
      <c r="A29" s="150" t="s">
        <v>51</v>
      </c>
      <c r="B29" s="483" t="s">
        <v>52</v>
      </c>
      <c r="C29" s="484"/>
      <c r="D29" s="25" t="s">
        <v>1</v>
      </c>
      <c r="E29" s="151" t="s">
        <v>31</v>
      </c>
      <c r="F29" s="152" t="s">
        <v>53</v>
      </c>
      <c r="G29" s="152" t="s">
        <v>33</v>
      </c>
      <c r="H29" s="48" t="s">
        <v>20</v>
      </c>
      <c r="I29" s="5" t="s">
        <v>54</v>
      </c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</row>
    <row r="30" spans="1:98" ht="15.6" customHeight="1" x14ac:dyDescent="0.2">
      <c r="A30" s="505" t="s">
        <v>55</v>
      </c>
      <c r="B30" s="506"/>
      <c r="C30" s="507"/>
      <c r="D30" s="153">
        <f t="shared" ref="D30:D50" si="8">SUM(E30:H30)</f>
        <v>0</v>
      </c>
      <c r="E30" s="154"/>
      <c r="F30" s="155"/>
      <c r="G30" s="155"/>
      <c r="H30" s="156"/>
      <c r="I30" s="157"/>
      <c r="J30" s="1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CA30" s="84" t="str">
        <f>IF(E30&lt;MAX(E31:E49),"* EN RBC existen patologías que son mayores a los Ingresos-personas. ","")</f>
        <v/>
      </c>
      <c r="CB30" s="84" t="str">
        <f>IF(F30&lt;MAX(F31:F49),"* EN RI existen patologías que son mayores a los Ingresos-personas. ","")</f>
        <v/>
      </c>
      <c r="CC30" s="84" t="str">
        <f>IF(G30&lt;MAX(G31:G49),"* EN RR existen patologías que son mayores a los Ingresos-personas. ","")</f>
        <v/>
      </c>
      <c r="CD30" s="84" t="str">
        <f>IF(H30&lt;MAX(H31:H49),"* EN Otros existen patologías que son mayores a los Ingresos-personas. ","")</f>
        <v/>
      </c>
      <c r="CG30" s="88" t="str">
        <f>IF(E30&lt;MAX(E31:E49),1,"")</f>
        <v/>
      </c>
      <c r="CH30" s="88" t="str">
        <f>IF(F30&lt;MAX(F31:F49),1,"")</f>
        <v/>
      </c>
      <c r="CI30" s="88" t="str">
        <f>IF(G30&lt;MAX(G31:G49),1,"")</f>
        <v/>
      </c>
      <c r="CJ30" s="88" t="str">
        <f>IF(H30&lt;MAX(H31:H49),1,"")</f>
        <v/>
      </c>
      <c r="CK30" s="88"/>
      <c r="CL30" s="88"/>
      <c r="CM30" s="88"/>
      <c r="CN30" s="88"/>
      <c r="CO30" s="88"/>
      <c r="CP30" s="88"/>
      <c r="CQ30" s="88"/>
      <c r="CR30" s="88"/>
      <c r="CS30" s="88"/>
      <c r="CT30" s="88"/>
    </row>
    <row r="31" spans="1:98" ht="15.6" customHeight="1" x14ac:dyDescent="0.2">
      <c r="A31" s="487" t="s">
        <v>56</v>
      </c>
      <c r="B31" s="485" t="s">
        <v>57</v>
      </c>
      <c r="C31" s="486"/>
      <c r="D31" s="158">
        <f t="shared" si="8"/>
        <v>0</v>
      </c>
      <c r="E31" s="159"/>
      <c r="F31" s="160"/>
      <c r="G31" s="160"/>
      <c r="H31" s="161"/>
      <c r="I31" s="162"/>
      <c r="J31" s="24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CA31" s="84" t="str">
        <f>IF(D30&lt;&gt;B13,"* EL NÚMERO DE INGRESOS NO DEBE SER DISTINTO AL TOTAL DE INGRESOS DE LA SECCION A.1. ","")</f>
        <v/>
      </c>
      <c r="CG31" s="88" t="str">
        <f>IF(D30&lt;&gt;B13,1,"")</f>
        <v/>
      </c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</row>
    <row r="32" spans="1:98" ht="15.6" customHeight="1" x14ac:dyDescent="0.2">
      <c r="A32" s="488"/>
      <c r="B32" s="489" t="s">
        <v>58</v>
      </c>
      <c r="C32" s="490"/>
      <c r="D32" s="163">
        <f t="shared" si="8"/>
        <v>0</v>
      </c>
      <c r="E32" s="159"/>
      <c r="F32" s="160"/>
      <c r="G32" s="160"/>
      <c r="H32" s="161"/>
      <c r="I32" s="162"/>
      <c r="J32" s="24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</row>
    <row r="33" spans="1:98" ht="15.6" customHeight="1" x14ac:dyDescent="0.2">
      <c r="A33" s="488"/>
      <c r="B33" s="499" t="s">
        <v>59</v>
      </c>
      <c r="C33" s="500"/>
      <c r="D33" s="163">
        <f t="shared" si="8"/>
        <v>0</v>
      </c>
      <c r="E33" s="159"/>
      <c r="F33" s="160"/>
      <c r="G33" s="160"/>
      <c r="H33" s="161"/>
      <c r="I33" s="162"/>
      <c r="J33" s="24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</row>
    <row r="34" spans="1:98" ht="15.6" customHeight="1" x14ac:dyDescent="0.2">
      <c r="A34" s="488"/>
      <c r="B34" s="489" t="s">
        <v>60</v>
      </c>
      <c r="C34" s="490"/>
      <c r="D34" s="163">
        <f t="shared" si="8"/>
        <v>0</v>
      </c>
      <c r="E34" s="159"/>
      <c r="F34" s="160"/>
      <c r="G34" s="160"/>
      <c r="H34" s="161"/>
      <c r="I34" s="162"/>
      <c r="J34" s="24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</row>
    <row r="35" spans="1:98" ht="15.6" customHeight="1" x14ac:dyDescent="0.2">
      <c r="A35" s="488"/>
      <c r="B35" s="489" t="s">
        <v>61</v>
      </c>
      <c r="C35" s="490"/>
      <c r="D35" s="163">
        <f t="shared" si="8"/>
        <v>0</v>
      </c>
      <c r="E35" s="159"/>
      <c r="F35" s="160"/>
      <c r="G35" s="160"/>
      <c r="H35" s="161"/>
      <c r="I35" s="162"/>
      <c r="J35" s="24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</row>
    <row r="36" spans="1:98" ht="15.6" customHeight="1" x14ac:dyDescent="0.2">
      <c r="A36" s="488"/>
      <c r="B36" s="489" t="s">
        <v>62</v>
      </c>
      <c r="C36" s="490"/>
      <c r="D36" s="163">
        <f t="shared" si="8"/>
        <v>0</v>
      </c>
      <c r="E36" s="159"/>
      <c r="F36" s="160"/>
      <c r="G36" s="160"/>
      <c r="H36" s="161"/>
      <c r="I36" s="162"/>
      <c r="J36" s="2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</row>
    <row r="37" spans="1:98" ht="15.6" customHeight="1" x14ac:dyDescent="0.2">
      <c r="A37" s="488"/>
      <c r="B37" s="489" t="s">
        <v>63</v>
      </c>
      <c r="C37" s="490"/>
      <c r="D37" s="163">
        <f t="shared" si="8"/>
        <v>0</v>
      </c>
      <c r="E37" s="159"/>
      <c r="F37" s="160"/>
      <c r="G37" s="160"/>
      <c r="H37" s="161"/>
      <c r="I37" s="162"/>
      <c r="J37" s="2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</row>
    <row r="38" spans="1:98" ht="15.6" customHeight="1" x14ac:dyDescent="0.2">
      <c r="A38" s="488"/>
      <c r="B38" s="489" t="s">
        <v>64</v>
      </c>
      <c r="C38" s="490"/>
      <c r="D38" s="163">
        <f t="shared" si="8"/>
        <v>0</v>
      </c>
      <c r="E38" s="159"/>
      <c r="F38" s="160"/>
      <c r="G38" s="160"/>
      <c r="H38" s="161"/>
      <c r="I38" s="162"/>
      <c r="J38" s="2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</row>
    <row r="39" spans="1:98" ht="26.45" customHeight="1" x14ac:dyDescent="0.2">
      <c r="A39" s="488"/>
      <c r="B39" s="489" t="s">
        <v>65</v>
      </c>
      <c r="C39" s="490"/>
      <c r="D39" s="163">
        <f t="shared" si="8"/>
        <v>0</v>
      </c>
      <c r="E39" s="159"/>
      <c r="F39" s="160"/>
      <c r="G39" s="160"/>
      <c r="H39" s="161"/>
      <c r="I39" s="162"/>
      <c r="J39" s="2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</row>
    <row r="40" spans="1:98" ht="26.45" customHeight="1" x14ac:dyDescent="0.2">
      <c r="A40" s="488"/>
      <c r="B40" s="489" t="s">
        <v>66</v>
      </c>
      <c r="C40" s="490"/>
      <c r="D40" s="163">
        <f t="shared" si="8"/>
        <v>0</v>
      </c>
      <c r="E40" s="159"/>
      <c r="F40" s="160"/>
      <c r="G40" s="160"/>
      <c r="H40" s="161"/>
      <c r="I40" s="162"/>
      <c r="J40" s="2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</row>
    <row r="41" spans="1:98" ht="26.45" customHeight="1" x14ac:dyDescent="0.2">
      <c r="A41" s="488"/>
      <c r="B41" s="489" t="s">
        <v>67</v>
      </c>
      <c r="C41" s="490"/>
      <c r="D41" s="163">
        <f t="shared" si="8"/>
        <v>0</v>
      </c>
      <c r="E41" s="159"/>
      <c r="F41" s="160"/>
      <c r="G41" s="160"/>
      <c r="H41" s="161"/>
      <c r="I41" s="162"/>
      <c r="J41" s="2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</row>
    <row r="42" spans="1:98" ht="15.6" customHeight="1" x14ac:dyDescent="0.2">
      <c r="A42" s="488"/>
      <c r="B42" s="489" t="s">
        <v>68</v>
      </c>
      <c r="C42" s="490"/>
      <c r="D42" s="163">
        <f t="shared" si="8"/>
        <v>0</v>
      </c>
      <c r="E42" s="159"/>
      <c r="F42" s="160"/>
      <c r="G42" s="160"/>
      <c r="H42" s="161"/>
      <c r="I42" s="162"/>
      <c r="J42" s="2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</row>
    <row r="43" spans="1:98" ht="15.6" customHeight="1" x14ac:dyDescent="0.2">
      <c r="A43" s="493"/>
      <c r="B43" s="501" t="s">
        <v>4</v>
      </c>
      <c r="C43" s="502"/>
      <c r="D43" s="163">
        <f t="shared" si="8"/>
        <v>0</v>
      </c>
      <c r="E43" s="164"/>
      <c r="F43" s="165"/>
      <c r="G43" s="165"/>
      <c r="H43" s="166"/>
      <c r="I43" s="167"/>
      <c r="J43" s="2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</row>
    <row r="44" spans="1:98" ht="15.6" customHeight="1" x14ac:dyDescent="0.2">
      <c r="A44" s="487" t="s">
        <v>69</v>
      </c>
      <c r="B44" s="485" t="s">
        <v>70</v>
      </c>
      <c r="C44" s="486"/>
      <c r="D44" s="158">
        <f t="shared" si="8"/>
        <v>0</v>
      </c>
      <c r="E44" s="168"/>
      <c r="F44" s="169"/>
      <c r="G44" s="169"/>
      <c r="H44" s="170"/>
      <c r="I44" s="171"/>
      <c r="J44" s="2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</row>
    <row r="45" spans="1:98" ht="15.6" customHeight="1" x14ac:dyDescent="0.2">
      <c r="A45" s="488"/>
      <c r="B45" s="489" t="s">
        <v>71</v>
      </c>
      <c r="C45" s="490"/>
      <c r="D45" s="163">
        <f t="shared" si="8"/>
        <v>0</v>
      </c>
      <c r="E45" s="159"/>
      <c r="F45" s="160"/>
      <c r="G45" s="160"/>
      <c r="H45" s="161"/>
      <c r="I45" s="162"/>
      <c r="J45" s="2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</row>
    <row r="46" spans="1:98" ht="15.6" customHeight="1" x14ac:dyDescent="0.2">
      <c r="A46" s="488"/>
      <c r="B46" s="491" t="s">
        <v>4</v>
      </c>
      <c r="C46" s="492"/>
      <c r="D46" s="172">
        <f t="shared" si="8"/>
        <v>0</v>
      </c>
      <c r="E46" s="159"/>
      <c r="F46" s="160"/>
      <c r="G46" s="160"/>
      <c r="H46" s="161"/>
      <c r="I46" s="162"/>
      <c r="J46" s="2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</row>
    <row r="47" spans="1:98" ht="15.6" customHeight="1" x14ac:dyDescent="0.2">
      <c r="A47" s="487" t="s">
        <v>72</v>
      </c>
      <c r="B47" s="485" t="s">
        <v>70</v>
      </c>
      <c r="C47" s="486"/>
      <c r="D47" s="158">
        <f t="shared" si="8"/>
        <v>0</v>
      </c>
      <c r="E47" s="168"/>
      <c r="F47" s="169"/>
      <c r="G47" s="169"/>
      <c r="H47" s="170"/>
      <c r="I47" s="171"/>
      <c r="J47" s="2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</row>
    <row r="48" spans="1:98" ht="15.6" customHeight="1" x14ac:dyDescent="0.2">
      <c r="A48" s="488"/>
      <c r="B48" s="489" t="s">
        <v>71</v>
      </c>
      <c r="C48" s="490"/>
      <c r="D48" s="163">
        <f t="shared" si="8"/>
        <v>0</v>
      </c>
      <c r="E48" s="159"/>
      <c r="F48" s="160"/>
      <c r="G48" s="160"/>
      <c r="H48" s="161"/>
      <c r="I48" s="162"/>
      <c r="J48" s="2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</row>
    <row r="49" spans="1:98" ht="15.6" customHeight="1" x14ac:dyDescent="0.2">
      <c r="A49" s="493"/>
      <c r="B49" s="501" t="s">
        <v>4</v>
      </c>
      <c r="C49" s="502"/>
      <c r="D49" s="172">
        <f t="shared" si="8"/>
        <v>0</v>
      </c>
      <c r="E49" s="173"/>
      <c r="F49" s="174"/>
      <c r="G49" s="174"/>
      <c r="H49" s="175"/>
      <c r="I49" s="176"/>
      <c r="J49" s="2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</row>
    <row r="50" spans="1:98" ht="15.6" customHeight="1" x14ac:dyDescent="0.2">
      <c r="A50" s="52" t="s">
        <v>73</v>
      </c>
      <c r="B50" s="503" t="s">
        <v>74</v>
      </c>
      <c r="C50" s="504"/>
      <c r="D50" s="177">
        <f t="shared" si="8"/>
        <v>0</v>
      </c>
      <c r="E50" s="178"/>
      <c r="F50" s="179"/>
      <c r="G50" s="179"/>
      <c r="H50" s="180"/>
      <c r="I50" s="181"/>
      <c r="J50" s="2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</row>
    <row r="51" spans="1:98" ht="31.9" customHeight="1" x14ac:dyDescent="0.2">
      <c r="A51" s="182" t="s">
        <v>75</v>
      </c>
      <c r="B51" s="183"/>
      <c r="C51" s="183"/>
      <c r="D51" s="183"/>
      <c r="E51" s="183"/>
      <c r="F51" s="183"/>
      <c r="G51" s="183"/>
      <c r="H51" s="184"/>
      <c r="I51" s="184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</row>
    <row r="52" spans="1:98" x14ac:dyDescent="0.2">
      <c r="A52" s="487" t="s">
        <v>76</v>
      </c>
      <c r="B52" s="495" t="s">
        <v>77</v>
      </c>
      <c r="C52" s="496"/>
      <c r="D52" s="496"/>
      <c r="E52" s="514" t="s">
        <v>78</v>
      </c>
      <c r="F52" s="515"/>
      <c r="G52" s="515"/>
      <c r="H52" s="515"/>
      <c r="I52" s="515"/>
      <c r="J52" s="515"/>
      <c r="K52" s="515"/>
      <c r="L52" s="515"/>
      <c r="M52" s="515"/>
      <c r="N52" s="515"/>
      <c r="O52" s="515"/>
      <c r="P52" s="515"/>
      <c r="Q52" s="515"/>
      <c r="R52" s="515"/>
      <c r="S52" s="515"/>
      <c r="T52" s="515"/>
      <c r="U52" s="515"/>
      <c r="V52" s="515"/>
      <c r="W52" s="515"/>
      <c r="X52" s="515"/>
      <c r="Y52" s="515"/>
      <c r="Z52" s="515"/>
      <c r="AA52" s="515"/>
      <c r="AB52" s="515"/>
      <c r="AC52" s="515"/>
      <c r="AD52" s="515"/>
      <c r="AE52" s="515"/>
      <c r="AF52" s="515"/>
      <c r="AG52" s="515"/>
      <c r="AH52" s="515"/>
      <c r="AI52" s="515"/>
      <c r="AJ52" s="515"/>
      <c r="AK52" s="515"/>
      <c r="AL52" s="515"/>
      <c r="AM52" s="515"/>
      <c r="AN52" s="515"/>
      <c r="AO52" s="515"/>
      <c r="AP52" s="516"/>
      <c r="AQ52" s="471" t="s">
        <v>79</v>
      </c>
      <c r="AR52" s="480" t="s">
        <v>19</v>
      </c>
      <c r="AS52" s="481"/>
      <c r="AT52" s="482"/>
      <c r="AU52" s="476" t="s">
        <v>20</v>
      </c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7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</row>
    <row r="53" spans="1:98" x14ac:dyDescent="0.2">
      <c r="A53" s="488"/>
      <c r="B53" s="497"/>
      <c r="C53" s="498"/>
      <c r="D53" s="498"/>
      <c r="E53" s="483" t="s">
        <v>21</v>
      </c>
      <c r="F53" s="484"/>
      <c r="G53" s="483" t="s">
        <v>22</v>
      </c>
      <c r="H53" s="484"/>
      <c r="I53" s="483" t="s">
        <v>23</v>
      </c>
      <c r="J53" s="484"/>
      <c r="K53" s="483" t="s">
        <v>24</v>
      </c>
      <c r="L53" s="484"/>
      <c r="M53" s="483" t="s">
        <v>25</v>
      </c>
      <c r="N53" s="484"/>
      <c r="O53" s="483" t="s">
        <v>26</v>
      </c>
      <c r="P53" s="484"/>
      <c r="Q53" s="483" t="s">
        <v>27</v>
      </c>
      <c r="R53" s="484"/>
      <c r="S53" s="483" t="s">
        <v>28</v>
      </c>
      <c r="T53" s="484"/>
      <c r="U53" s="483" t="s">
        <v>29</v>
      </c>
      <c r="V53" s="484"/>
      <c r="W53" s="483" t="s">
        <v>5</v>
      </c>
      <c r="X53" s="484"/>
      <c r="Y53" s="483" t="s">
        <v>6</v>
      </c>
      <c r="Z53" s="484"/>
      <c r="AA53" s="483" t="s">
        <v>30</v>
      </c>
      <c r="AB53" s="518"/>
      <c r="AC53" s="483" t="s">
        <v>7</v>
      </c>
      <c r="AD53" s="484"/>
      <c r="AE53" s="483" t="s">
        <v>8</v>
      </c>
      <c r="AF53" s="484"/>
      <c r="AG53" s="483" t="s">
        <v>9</v>
      </c>
      <c r="AH53" s="484"/>
      <c r="AI53" s="483" t="s">
        <v>10</v>
      </c>
      <c r="AJ53" s="484"/>
      <c r="AK53" s="483" t="s">
        <v>11</v>
      </c>
      <c r="AL53" s="484"/>
      <c r="AM53" s="483" t="s">
        <v>12</v>
      </c>
      <c r="AN53" s="484"/>
      <c r="AO53" s="481" t="s">
        <v>13</v>
      </c>
      <c r="AP53" s="482"/>
      <c r="AQ53" s="472"/>
      <c r="AR53" s="508" t="s">
        <v>31</v>
      </c>
      <c r="AS53" s="510" t="s">
        <v>32</v>
      </c>
      <c r="AT53" s="519" t="s">
        <v>33</v>
      </c>
      <c r="AU53" s="479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7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</row>
    <row r="54" spans="1:98" ht="29.25" customHeight="1" x14ac:dyDescent="0.2">
      <c r="A54" s="494"/>
      <c r="B54" s="185" t="s">
        <v>34</v>
      </c>
      <c r="C54" s="186" t="s">
        <v>2</v>
      </c>
      <c r="D54" s="187" t="s">
        <v>3</v>
      </c>
      <c r="E54" s="37" t="s">
        <v>2</v>
      </c>
      <c r="F54" s="40" t="s">
        <v>3</v>
      </c>
      <c r="G54" s="37" t="s">
        <v>2</v>
      </c>
      <c r="H54" s="40" t="s">
        <v>3</v>
      </c>
      <c r="I54" s="37" t="s">
        <v>2</v>
      </c>
      <c r="J54" s="40" t="s">
        <v>3</v>
      </c>
      <c r="K54" s="37" t="s">
        <v>2</v>
      </c>
      <c r="L54" s="40" t="s">
        <v>3</v>
      </c>
      <c r="M54" s="70" t="s">
        <v>2</v>
      </c>
      <c r="N54" s="33" t="s">
        <v>3</v>
      </c>
      <c r="O54" s="37" t="s">
        <v>2</v>
      </c>
      <c r="P54" s="40" t="s">
        <v>3</v>
      </c>
      <c r="Q54" s="70" t="s">
        <v>2</v>
      </c>
      <c r="R54" s="33" t="s">
        <v>3</v>
      </c>
      <c r="S54" s="70" t="s">
        <v>2</v>
      </c>
      <c r="T54" s="33" t="s">
        <v>3</v>
      </c>
      <c r="U54" s="37" t="s">
        <v>2</v>
      </c>
      <c r="V54" s="33" t="s">
        <v>3</v>
      </c>
      <c r="W54" s="37" t="s">
        <v>2</v>
      </c>
      <c r="X54" s="40" t="s">
        <v>3</v>
      </c>
      <c r="Y54" s="70" t="s">
        <v>2</v>
      </c>
      <c r="Z54" s="33" t="s">
        <v>3</v>
      </c>
      <c r="AA54" s="37" t="s">
        <v>2</v>
      </c>
      <c r="AB54" s="72" t="s">
        <v>3</v>
      </c>
      <c r="AC54" s="37" t="s">
        <v>2</v>
      </c>
      <c r="AD54" s="40" t="s">
        <v>3</v>
      </c>
      <c r="AE54" s="37" t="s">
        <v>2</v>
      </c>
      <c r="AF54" s="40" t="s">
        <v>3</v>
      </c>
      <c r="AG54" s="37" t="s">
        <v>2</v>
      </c>
      <c r="AH54" s="40" t="s">
        <v>3</v>
      </c>
      <c r="AI54" s="70" t="s">
        <v>2</v>
      </c>
      <c r="AJ54" s="33" t="s">
        <v>3</v>
      </c>
      <c r="AK54" s="37" t="s">
        <v>2</v>
      </c>
      <c r="AL54" s="40" t="s">
        <v>3</v>
      </c>
      <c r="AM54" s="70" t="s">
        <v>2</v>
      </c>
      <c r="AN54" s="33" t="s">
        <v>3</v>
      </c>
      <c r="AO54" s="46" t="s">
        <v>2</v>
      </c>
      <c r="AP54" s="33" t="s">
        <v>3</v>
      </c>
      <c r="AQ54" s="473"/>
      <c r="AR54" s="509"/>
      <c r="AS54" s="511"/>
      <c r="AT54" s="520"/>
      <c r="AU54" s="517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7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</row>
    <row r="55" spans="1:98" ht="15" customHeight="1" x14ac:dyDescent="0.2">
      <c r="A55" s="143" t="s">
        <v>80</v>
      </c>
      <c r="B55" s="188">
        <f>SUM(C55+D55)</f>
        <v>0</v>
      </c>
      <c r="C55" s="189">
        <f t="shared" ref="C55:D59" si="9">SUM(E55+G55+I55+K55+M55+O55+Q55+S55+U55+W55+Y55+AA55+AC55+AE55+AG55+AI55+AK55+AM55+AO55)</f>
        <v>0</v>
      </c>
      <c r="D55" s="190">
        <f t="shared" si="9"/>
        <v>0</v>
      </c>
      <c r="E55" s="6"/>
      <c r="F55" s="10"/>
      <c r="G55" s="6"/>
      <c r="H55" s="8"/>
      <c r="I55" s="6"/>
      <c r="J55" s="8"/>
      <c r="K55" s="6"/>
      <c r="L55" s="8"/>
      <c r="M55" s="6"/>
      <c r="N55" s="8"/>
      <c r="O55" s="6"/>
      <c r="P55" s="8"/>
      <c r="Q55" s="6"/>
      <c r="R55" s="8"/>
      <c r="S55" s="6"/>
      <c r="T55" s="8"/>
      <c r="U55" s="6"/>
      <c r="V55" s="8"/>
      <c r="W55" s="6"/>
      <c r="X55" s="8"/>
      <c r="Y55" s="105"/>
      <c r="Z55" s="8"/>
      <c r="AA55" s="105"/>
      <c r="AB55" s="56"/>
      <c r="AC55" s="105"/>
      <c r="AD55" s="8"/>
      <c r="AE55" s="105"/>
      <c r="AF55" s="8"/>
      <c r="AG55" s="105"/>
      <c r="AH55" s="8"/>
      <c r="AI55" s="105"/>
      <c r="AJ55" s="8"/>
      <c r="AK55" s="105"/>
      <c r="AL55" s="8"/>
      <c r="AM55" s="105"/>
      <c r="AN55" s="8"/>
      <c r="AO55" s="191"/>
      <c r="AP55" s="56"/>
      <c r="AQ55" s="192"/>
      <c r="AR55" s="193"/>
      <c r="AS55" s="194"/>
      <c r="AT55" s="195"/>
      <c r="AU55" s="196"/>
      <c r="AV55" s="1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97"/>
      <c r="BI55" s="97"/>
      <c r="CA55" s="84" t="str">
        <f>IF(B55=0,"",IF(AQ55="",IF(B55="","","* No olvide digitar la columna Beneficiarios. "),""))</f>
        <v/>
      </c>
      <c r="CB55" s="84" t="str">
        <f>IF(B55&lt;AQ55,"* El número de Beneficiarios NO DEBE ser mayor que el Total. ","")</f>
        <v/>
      </c>
      <c r="CC55" s="84" t="str">
        <f>IF(B55&lt;&gt;(AR55+ AS55 + AT55 + AU55),"* Total Ingresos debe ser igual que Tipo de Estrategia más Otros. ","")</f>
        <v/>
      </c>
      <c r="CG55" s="88">
        <f>IF(B55&lt;AQ55,1,0)</f>
        <v>0</v>
      </c>
      <c r="CH55" s="88" t="str">
        <f>IF(B55=0,"",IF(AQ55="",IF(B55="","",1),0))</f>
        <v/>
      </c>
      <c r="CI55" s="88" t="str">
        <f>IF(B55&lt;&gt;(AR55+ AS55 + AT55 + AU55),1,"")</f>
        <v/>
      </c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</row>
    <row r="56" spans="1:98" ht="15" customHeight="1" x14ac:dyDescent="0.2">
      <c r="A56" s="143" t="s">
        <v>81</v>
      </c>
      <c r="B56" s="197">
        <f>SUM(C56+D56)</f>
        <v>0</v>
      </c>
      <c r="C56" s="198">
        <f t="shared" si="9"/>
        <v>0</v>
      </c>
      <c r="D56" s="199">
        <f t="shared" si="9"/>
        <v>0</v>
      </c>
      <c r="E56" s="11"/>
      <c r="F56" s="17"/>
      <c r="G56" s="11"/>
      <c r="H56" s="12"/>
      <c r="I56" s="11"/>
      <c r="J56" s="12"/>
      <c r="K56" s="11"/>
      <c r="L56" s="12"/>
      <c r="M56" s="11"/>
      <c r="N56" s="12"/>
      <c r="O56" s="11"/>
      <c r="P56" s="12"/>
      <c r="Q56" s="11"/>
      <c r="R56" s="12"/>
      <c r="S56" s="11"/>
      <c r="T56" s="12"/>
      <c r="U56" s="11"/>
      <c r="V56" s="12"/>
      <c r="W56" s="11"/>
      <c r="X56" s="12"/>
      <c r="Y56" s="111"/>
      <c r="Z56" s="12"/>
      <c r="AA56" s="111"/>
      <c r="AB56" s="43"/>
      <c r="AC56" s="111"/>
      <c r="AD56" s="12"/>
      <c r="AE56" s="111"/>
      <c r="AF56" s="12"/>
      <c r="AG56" s="111"/>
      <c r="AH56" s="12"/>
      <c r="AI56" s="111"/>
      <c r="AJ56" s="12"/>
      <c r="AK56" s="111"/>
      <c r="AL56" s="12"/>
      <c r="AM56" s="111"/>
      <c r="AN56" s="12"/>
      <c r="AO56" s="200"/>
      <c r="AP56" s="43"/>
      <c r="AQ56" s="196"/>
      <c r="AR56" s="193"/>
      <c r="AS56" s="194"/>
      <c r="AT56" s="195"/>
      <c r="AU56" s="196"/>
      <c r="AV56" s="1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97"/>
      <c r="BI56" s="97"/>
      <c r="CA56" s="84" t="str">
        <f>IF(B56=0,"",IF(AQ56="",IF(B56="","","* No olvide digitar la columna Beneficiarios. "),""))</f>
        <v/>
      </c>
      <c r="CB56" s="84" t="str">
        <f>IF(B56&lt;AQ56,"* El número de Beneficiarios NO DEBE ser mayor que el Total. ","")</f>
        <v/>
      </c>
      <c r="CC56" s="84" t="str">
        <f>IF(B56&lt;&gt;(AR56+ AS56 + AT56 + AU56),"* Total Ingresos debe ser igual que Tipo de Estrategia más Otros. ","")</f>
        <v/>
      </c>
      <c r="CG56" s="88">
        <f>IF(B56&lt;AQ56,1,0)</f>
        <v>0</v>
      </c>
      <c r="CH56" s="88" t="str">
        <f>IF(B56=0,"",IF(AQ56="",IF(B56="","",1),0))</f>
        <v/>
      </c>
      <c r="CI56" s="88" t="str">
        <f>IF(B56&lt;&gt;(AR56+ AS56 + AT56 + AU56),1,"")</f>
        <v/>
      </c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</row>
    <row r="57" spans="1:98" ht="15" customHeight="1" x14ac:dyDescent="0.2">
      <c r="A57" s="143" t="s">
        <v>82</v>
      </c>
      <c r="B57" s="197">
        <f>SUM(C57+D57)</f>
        <v>0</v>
      </c>
      <c r="C57" s="198">
        <f t="shared" si="9"/>
        <v>0</v>
      </c>
      <c r="D57" s="199">
        <f t="shared" si="9"/>
        <v>0</v>
      </c>
      <c r="E57" s="11"/>
      <c r="F57" s="17"/>
      <c r="G57" s="11"/>
      <c r="H57" s="12"/>
      <c r="I57" s="11"/>
      <c r="J57" s="12"/>
      <c r="K57" s="11"/>
      <c r="L57" s="12"/>
      <c r="M57" s="11"/>
      <c r="N57" s="12"/>
      <c r="O57" s="11"/>
      <c r="P57" s="12"/>
      <c r="Q57" s="11"/>
      <c r="R57" s="12"/>
      <c r="S57" s="11"/>
      <c r="T57" s="12"/>
      <c r="U57" s="11"/>
      <c r="V57" s="12"/>
      <c r="W57" s="11"/>
      <c r="X57" s="12"/>
      <c r="Y57" s="111"/>
      <c r="Z57" s="12"/>
      <c r="AA57" s="111"/>
      <c r="AB57" s="43"/>
      <c r="AC57" s="111"/>
      <c r="AD57" s="12"/>
      <c r="AE57" s="111"/>
      <c r="AF57" s="12"/>
      <c r="AG57" s="111"/>
      <c r="AH57" s="12"/>
      <c r="AI57" s="111"/>
      <c r="AJ57" s="12"/>
      <c r="AK57" s="111"/>
      <c r="AL57" s="12"/>
      <c r="AM57" s="111"/>
      <c r="AN57" s="12"/>
      <c r="AO57" s="200"/>
      <c r="AP57" s="43"/>
      <c r="AQ57" s="196"/>
      <c r="AR57" s="193"/>
      <c r="AS57" s="194"/>
      <c r="AT57" s="195"/>
      <c r="AU57" s="196"/>
      <c r="AV57" s="1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97"/>
      <c r="BI57" s="97"/>
      <c r="CA57" s="84" t="str">
        <f>IF(B57=0,"",IF(AQ57="",IF(B57="","","* No olvide digitar la columna Beneficiarios. "),""))</f>
        <v/>
      </c>
      <c r="CB57" s="84" t="str">
        <f>IF(B57&lt;AQ57,"* El número de Beneficiarios NO DEBE ser mayor que el Total. ","")</f>
        <v/>
      </c>
      <c r="CC57" s="84" t="str">
        <f>IF(B57&lt;&gt;(AR57+ AS57 + AT57 + AU57),"* Total Ingresos debe ser igual que Tipo de Estrategia más Otros. ","")</f>
        <v/>
      </c>
      <c r="CG57" s="88">
        <f>IF(B57&lt;AQ57,1,0)</f>
        <v>0</v>
      </c>
      <c r="CH57" s="88" t="str">
        <f>IF(B57=0,"",IF(AQ57="",IF(B57="","",1),0))</f>
        <v/>
      </c>
      <c r="CI57" s="88" t="str">
        <f>IF(B57&lt;&gt;(AR57+ AS57 + AT57 + AU57),1,"")</f>
        <v/>
      </c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</row>
    <row r="58" spans="1:98" ht="15" customHeight="1" x14ac:dyDescent="0.2">
      <c r="A58" s="143" t="s">
        <v>83</v>
      </c>
      <c r="B58" s="197">
        <f>SUM(C58+D58)</f>
        <v>0</v>
      </c>
      <c r="C58" s="198">
        <f t="shared" si="9"/>
        <v>0</v>
      </c>
      <c r="D58" s="199">
        <f t="shared" si="9"/>
        <v>0</v>
      </c>
      <c r="E58" s="11"/>
      <c r="F58" s="17"/>
      <c r="G58" s="11"/>
      <c r="H58" s="12"/>
      <c r="I58" s="11"/>
      <c r="J58" s="12"/>
      <c r="K58" s="11"/>
      <c r="L58" s="12"/>
      <c r="M58" s="11"/>
      <c r="N58" s="12"/>
      <c r="O58" s="11"/>
      <c r="P58" s="12"/>
      <c r="Q58" s="11"/>
      <c r="R58" s="12"/>
      <c r="S58" s="11"/>
      <c r="T58" s="12"/>
      <c r="U58" s="11"/>
      <c r="V58" s="12"/>
      <c r="W58" s="11"/>
      <c r="X58" s="12"/>
      <c r="Y58" s="111"/>
      <c r="Z58" s="12"/>
      <c r="AA58" s="111"/>
      <c r="AB58" s="43"/>
      <c r="AC58" s="111"/>
      <c r="AD58" s="12"/>
      <c r="AE58" s="111"/>
      <c r="AF58" s="12"/>
      <c r="AG58" s="111"/>
      <c r="AH58" s="12"/>
      <c r="AI58" s="111"/>
      <c r="AJ58" s="12"/>
      <c r="AK58" s="111"/>
      <c r="AL58" s="12"/>
      <c r="AM58" s="111"/>
      <c r="AN58" s="12"/>
      <c r="AO58" s="200"/>
      <c r="AP58" s="43"/>
      <c r="AQ58" s="196"/>
      <c r="AR58" s="193"/>
      <c r="AS58" s="194"/>
      <c r="AT58" s="195"/>
      <c r="AU58" s="196"/>
      <c r="AV58" s="1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97"/>
      <c r="BI58" s="97"/>
      <c r="CA58" s="84" t="str">
        <f>IF(B58=0,"",IF(AQ58="",IF(B58="","","* No olvide digitar la columna Beneficiarios. "),""))</f>
        <v/>
      </c>
      <c r="CB58" s="84" t="str">
        <f>IF(B58&lt;AQ58,"* El número de Beneficiarios NO DEBE ser mayor que el Total. ","")</f>
        <v/>
      </c>
      <c r="CC58" s="84" t="str">
        <f>IF(B58&lt;&gt;(AR58+ AS58 + AT58 + AU58),"* Total Ingresos debe ser igual que Tipo de Estrategia más Otros. ","")</f>
        <v/>
      </c>
      <c r="CG58" s="88">
        <f>IF(B58&lt;AQ58,1,0)</f>
        <v>0</v>
      </c>
      <c r="CH58" s="88" t="str">
        <f>IF(B58=0,"",IF(AQ58="",IF(B58="","",1),0))</f>
        <v/>
      </c>
      <c r="CI58" s="88" t="str">
        <f>IF(B58&lt;&gt;(AR58+ AS58 + AT58 + AU58),1,"")</f>
        <v/>
      </c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</row>
    <row r="59" spans="1:98" ht="15" customHeight="1" x14ac:dyDescent="0.2">
      <c r="A59" s="201" t="s">
        <v>84</v>
      </c>
      <c r="B59" s="202">
        <f>SUM(C59+D59)</f>
        <v>0</v>
      </c>
      <c r="C59" s="203">
        <f t="shared" si="9"/>
        <v>0</v>
      </c>
      <c r="D59" s="204">
        <f t="shared" si="9"/>
        <v>0</v>
      </c>
      <c r="E59" s="30"/>
      <c r="F59" s="23"/>
      <c r="G59" s="30"/>
      <c r="H59" s="205"/>
      <c r="I59" s="30"/>
      <c r="J59" s="205"/>
      <c r="K59" s="30"/>
      <c r="L59" s="205"/>
      <c r="M59" s="30"/>
      <c r="N59" s="205"/>
      <c r="O59" s="30"/>
      <c r="P59" s="205"/>
      <c r="Q59" s="30"/>
      <c r="R59" s="205"/>
      <c r="S59" s="30"/>
      <c r="T59" s="205"/>
      <c r="U59" s="30"/>
      <c r="V59" s="205"/>
      <c r="W59" s="30"/>
      <c r="X59" s="205"/>
      <c r="Y59" s="206"/>
      <c r="Z59" s="205"/>
      <c r="AA59" s="206"/>
      <c r="AB59" s="60"/>
      <c r="AC59" s="206"/>
      <c r="AD59" s="205"/>
      <c r="AE59" s="206"/>
      <c r="AF59" s="205"/>
      <c r="AG59" s="206"/>
      <c r="AH59" s="205"/>
      <c r="AI59" s="206"/>
      <c r="AJ59" s="205"/>
      <c r="AK59" s="206"/>
      <c r="AL59" s="205"/>
      <c r="AM59" s="206"/>
      <c r="AN59" s="205"/>
      <c r="AO59" s="207"/>
      <c r="AP59" s="60"/>
      <c r="AQ59" s="208"/>
      <c r="AR59" s="209"/>
      <c r="AS59" s="210"/>
      <c r="AT59" s="211"/>
      <c r="AU59" s="208"/>
      <c r="AV59" s="1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97"/>
      <c r="BI59" s="97"/>
      <c r="CA59" s="84" t="str">
        <f>IF(B59=0,"",IF(AQ59="",IF(B59="","","* No olvide digitar la columna Beneficiarios. "),""))</f>
        <v/>
      </c>
      <c r="CB59" s="84" t="str">
        <f>IF(B59&lt;AQ59,"* El número de Beneficiarios NO DEBE ser mayor que el Total. ","")</f>
        <v/>
      </c>
      <c r="CC59" s="84" t="str">
        <f>IF(B59&lt;&gt;(AR59+ AS59 + AT59 + AU59),"* Total Ingresos debe ser igual que Tipo de Estrategia más Otros. ","")</f>
        <v/>
      </c>
      <c r="CG59" s="88">
        <f>IF(B59&lt;AQ59,1,0)</f>
        <v>0</v>
      </c>
      <c r="CH59" s="88" t="str">
        <f>IF(B59=0,"",IF(AQ59="",IF(B59="","",1),0))</f>
        <v/>
      </c>
      <c r="CI59" s="88" t="str">
        <f>IF(B59&lt;&gt;(AR59+ AS59 + AT58 + AU59),1,"")</f>
        <v/>
      </c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</row>
    <row r="60" spans="1:98" ht="15" customHeight="1" x14ac:dyDescent="0.2">
      <c r="A60" s="212" t="s">
        <v>1</v>
      </c>
      <c r="B60" s="213">
        <f t="shared" ref="B60:AU60" si="10">SUM(B55:B59)</f>
        <v>0</v>
      </c>
      <c r="C60" s="214">
        <f t="shared" si="10"/>
        <v>0</v>
      </c>
      <c r="D60" s="215">
        <f t="shared" si="10"/>
        <v>0</v>
      </c>
      <c r="E60" s="216">
        <f t="shared" si="10"/>
        <v>0</v>
      </c>
      <c r="F60" s="126">
        <f t="shared" si="10"/>
        <v>0</v>
      </c>
      <c r="G60" s="216">
        <f t="shared" si="10"/>
        <v>0</v>
      </c>
      <c r="H60" s="217">
        <f t="shared" si="10"/>
        <v>0</v>
      </c>
      <c r="I60" s="216">
        <f t="shared" si="10"/>
        <v>0</v>
      </c>
      <c r="J60" s="217">
        <f t="shared" si="10"/>
        <v>0</v>
      </c>
      <c r="K60" s="216">
        <f t="shared" si="10"/>
        <v>0</v>
      </c>
      <c r="L60" s="217">
        <f t="shared" si="10"/>
        <v>0</v>
      </c>
      <c r="M60" s="216">
        <f t="shared" si="10"/>
        <v>0</v>
      </c>
      <c r="N60" s="217">
        <f t="shared" si="10"/>
        <v>0</v>
      </c>
      <c r="O60" s="216">
        <f t="shared" si="10"/>
        <v>0</v>
      </c>
      <c r="P60" s="217">
        <f t="shared" si="10"/>
        <v>0</v>
      </c>
      <c r="Q60" s="216">
        <f t="shared" si="10"/>
        <v>0</v>
      </c>
      <c r="R60" s="217">
        <f t="shared" si="10"/>
        <v>0</v>
      </c>
      <c r="S60" s="216">
        <f t="shared" si="10"/>
        <v>0</v>
      </c>
      <c r="T60" s="217">
        <f t="shared" si="10"/>
        <v>0</v>
      </c>
      <c r="U60" s="216">
        <f t="shared" si="10"/>
        <v>0</v>
      </c>
      <c r="V60" s="217">
        <f t="shared" si="10"/>
        <v>0</v>
      </c>
      <c r="W60" s="216">
        <f t="shared" si="10"/>
        <v>0</v>
      </c>
      <c r="X60" s="217">
        <f t="shared" si="10"/>
        <v>0</v>
      </c>
      <c r="Y60" s="218">
        <f t="shared" si="10"/>
        <v>0</v>
      </c>
      <c r="Z60" s="217">
        <f t="shared" si="10"/>
        <v>0</v>
      </c>
      <c r="AA60" s="219">
        <f t="shared" si="10"/>
        <v>0</v>
      </c>
      <c r="AB60" s="220">
        <f t="shared" si="10"/>
        <v>0</v>
      </c>
      <c r="AC60" s="218">
        <f t="shared" si="10"/>
        <v>0</v>
      </c>
      <c r="AD60" s="217">
        <f t="shared" si="10"/>
        <v>0</v>
      </c>
      <c r="AE60" s="218">
        <f t="shared" si="10"/>
        <v>0</v>
      </c>
      <c r="AF60" s="217">
        <f t="shared" si="10"/>
        <v>0</v>
      </c>
      <c r="AG60" s="218">
        <f t="shared" si="10"/>
        <v>0</v>
      </c>
      <c r="AH60" s="217">
        <f t="shared" si="10"/>
        <v>0</v>
      </c>
      <c r="AI60" s="218">
        <f t="shared" si="10"/>
        <v>0</v>
      </c>
      <c r="AJ60" s="217">
        <f t="shared" si="10"/>
        <v>0</v>
      </c>
      <c r="AK60" s="218">
        <f t="shared" si="10"/>
        <v>0</v>
      </c>
      <c r="AL60" s="217">
        <f t="shared" si="10"/>
        <v>0</v>
      </c>
      <c r="AM60" s="218">
        <f t="shared" si="10"/>
        <v>0</v>
      </c>
      <c r="AN60" s="217">
        <f t="shared" si="10"/>
        <v>0</v>
      </c>
      <c r="AO60" s="219">
        <f t="shared" si="10"/>
        <v>0</v>
      </c>
      <c r="AP60" s="220">
        <f t="shared" si="10"/>
        <v>0</v>
      </c>
      <c r="AQ60" s="221">
        <f t="shared" si="10"/>
        <v>0</v>
      </c>
      <c r="AR60" s="222">
        <f t="shared" si="10"/>
        <v>0</v>
      </c>
      <c r="AS60" s="223">
        <f t="shared" si="10"/>
        <v>0</v>
      </c>
      <c r="AT60" s="224">
        <f t="shared" si="10"/>
        <v>0</v>
      </c>
      <c r="AU60" s="221">
        <f t="shared" si="10"/>
        <v>0</v>
      </c>
      <c r="AV60" s="24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7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</row>
    <row r="61" spans="1:98" ht="31.9" customHeight="1" x14ac:dyDescent="0.2">
      <c r="A61" s="225" t="s">
        <v>85</v>
      </c>
      <c r="B61" s="92"/>
      <c r="C61" s="183"/>
      <c r="D61" s="183"/>
      <c r="E61" s="183"/>
      <c r="F61" s="183"/>
      <c r="G61" s="183"/>
      <c r="H61" s="183"/>
      <c r="I61" s="183"/>
      <c r="J61" s="183"/>
      <c r="K61" s="183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</row>
    <row r="62" spans="1:98" x14ac:dyDescent="0.2">
      <c r="A62" s="150" t="s">
        <v>76</v>
      </c>
      <c r="B62" s="226" t="s">
        <v>77</v>
      </c>
      <c r="C62" s="227"/>
      <c r="D62" s="227"/>
      <c r="E62" s="227"/>
      <c r="F62" s="227"/>
      <c r="G62" s="227"/>
      <c r="H62" s="227"/>
      <c r="I62" s="227"/>
      <c r="J62" s="227"/>
      <c r="K62" s="22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</row>
    <row r="63" spans="1:98" ht="15" customHeight="1" x14ac:dyDescent="0.2">
      <c r="A63" s="228" t="s">
        <v>81</v>
      </c>
      <c r="B63" s="229"/>
      <c r="C63" s="227"/>
      <c r="D63" s="227"/>
      <c r="E63" s="227"/>
      <c r="F63" s="227"/>
      <c r="G63" s="227"/>
      <c r="H63" s="227"/>
      <c r="I63" s="227"/>
      <c r="J63" s="227"/>
      <c r="K63" s="22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</row>
    <row r="64" spans="1:98" ht="15" customHeight="1" x14ac:dyDescent="0.2">
      <c r="A64" s="143" t="s">
        <v>82</v>
      </c>
      <c r="B64" s="135"/>
      <c r="C64" s="227"/>
      <c r="D64" s="227"/>
      <c r="E64" s="227"/>
      <c r="F64" s="227"/>
      <c r="G64" s="227"/>
      <c r="H64" s="227"/>
      <c r="I64" s="227"/>
      <c r="J64" s="227"/>
      <c r="K64" s="22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</row>
    <row r="65" spans="1:98" ht="15" customHeight="1" x14ac:dyDescent="0.2">
      <c r="A65" s="143" t="s">
        <v>83</v>
      </c>
      <c r="B65" s="135"/>
      <c r="C65" s="227"/>
      <c r="D65" s="227"/>
      <c r="E65" s="227"/>
      <c r="F65" s="227"/>
      <c r="G65" s="227"/>
      <c r="H65" s="227"/>
      <c r="I65" s="227"/>
      <c r="J65" s="227"/>
      <c r="K65" s="22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</row>
    <row r="66" spans="1:98" ht="15" customHeight="1" x14ac:dyDescent="0.2">
      <c r="A66" s="201" t="s">
        <v>84</v>
      </c>
      <c r="B66" s="130"/>
      <c r="C66" s="227"/>
      <c r="D66" s="227"/>
      <c r="E66" s="227"/>
      <c r="F66" s="227"/>
      <c r="G66" s="227"/>
      <c r="H66" s="227"/>
      <c r="I66" s="227"/>
      <c r="J66" s="227"/>
      <c r="K66" s="227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</row>
    <row r="67" spans="1:98" ht="15" customHeight="1" x14ac:dyDescent="0.2">
      <c r="A67" s="212" t="s">
        <v>1</v>
      </c>
      <c r="B67" s="230">
        <f>SUM(B63:B66)</f>
        <v>0</v>
      </c>
      <c r="C67" s="227"/>
      <c r="D67" s="227"/>
      <c r="E67" s="227"/>
      <c r="F67" s="227"/>
      <c r="G67" s="227"/>
      <c r="H67" s="227"/>
      <c r="I67" s="227"/>
      <c r="J67" s="227"/>
      <c r="K67" s="227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</row>
    <row r="68" spans="1:98" ht="31.9" customHeight="1" x14ac:dyDescent="0.2">
      <c r="A68" s="225" t="s">
        <v>86</v>
      </c>
      <c r="B68" s="225"/>
      <c r="C68" s="227"/>
      <c r="D68" s="227"/>
      <c r="E68" s="227"/>
      <c r="F68" s="227"/>
      <c r="G68" s="227"/>
      <c r="H68" s="227"/>
      <c r="I68" s="227"/>
      <c r="J68" s="227"/>
      <c r="K68" s="227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</row>
    <row r="69" spans="1:98" x14ac:dyDescent="0.2">
      <c r="A69" s="150" t="s">
        <v>76</v>
      </c>
      <c r="B69" s="226" t="s">
        <v>77</v>
      </c>
      <c r="C69" s="227"/>
      <c r="D69" s="227"/>
      <c r="E69" s="227"/>
      <c r="F69" s="227"/>
      <c r="G69" s="227"/>
      <c r="H69" s="227"/>
      <c r="I69" s="227"/>
      <c r="J69" s="227"/>
      <c r="K69" s="227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</row>
    <row r="70" spans="1:98" ht="15.6" customHeight="1" x14ac:dyDescent="0.2">
      <c r="A70" s="228" t="s">
        <v>81</v>
      </c>
      <c r="B70" s="229"/>
      <c r="C70" s="227"/>
      <c r="D70" s="227"/>
      <c r="E70" s="227"/>
      <c r="F70" s="227"/>
      <c r="G70" s="227"/>
      <c r="H70" s="227"/>
      <c r="I70" s="227"/>
      <c r="J70" s="227"/>
      <c r="K70" s="227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</row>
    <row r="71" spans="1:98" ht="15.6" customHeight="1" x14ac:dyDescent="0.2">
      <c r="A71" s="143" t="s">
        <v>82</v>
      </c>
      <c r="B71" s="135"/>
      <c r="C71" s="227"/>
      <c r="D71" s="227"/>
      <c r="E71" s="227"/>
      <c r="F71" s="227"/>
      <c r="G71" s="227"/>
      <c r="H71" s="227"/>
      <c r="I71" s="227"/>
      <c r="J71" s="227"/>
      <c r="K71" s="227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</row>
    <row r="72" spans="1:98" ht="15.6" customHeight="1" x14ac:dyDescent="0.2">
      <c r="A72" s="143" t="s">
        <v>83</v>
      </c>
      <c r="B72" s="135"/>
      <c r="C72" s="227"/>
      <c r="D72" s="227"/>
      <c r="E72" s="227"/>
      <c r="F72" s="227"/>
      <c r="G72" s="227"/>
      <c r="H72" s="227"/>
      <c r="I72" s="227"/>
      <c r="J72" s="227"/>
      <c r="K72" s="227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</row>
    <row r="73" spans="1:98" ht="15.6" customHeight="1" x14ac:dyDescent="0.2">
      <c r="A73" s="201" t="s">
        <v>84</v>
      </c>
      <c r="B73" s="130"/>
      <c r="C73" s="227"/>
      <c r="D73" s="227"/>
      <c r="E73" s="227"/>
      <c r="F73" s="227"/>
      <c r="G73" s="227"/>
      <c r="H73" s="227"/>
      <c r="I73" s="227"/>
      <c r="J73" s="227"/>
      <c r="K73" s="227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</row>
    <row r="74" spans="1:98" ht="15.6" customHeight="1" x14ac:dyDescent="0.2">
      <c r="A74" s="212" t="s">
        <v>1</v>
      </c>
      <c r="B74" s="230">
        <f>SUM(B70:B73)</f>
        <v>0</v>
      </c>
      <c r="C74" s="227"/>
      <c r="D74" s="227"/>
      <c r="E74" s="227"/>
      <c r="F74" s="227"/>
      <c r="G74" s="227"/>
      <c r="H74" s="227"/>
      <c r="I74" s="227"/>
      <c r="J74" s="227"/>
      <c r="K74" s="227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</row>
    <row r="75" spans="1:98" ht="31.9" customHeight="1" x14ac:dyDescent="0.2">
      <c r="A75" s="231" t="s">
        <v>87</v>
      </c>
      <c r="B75" s="232"/>
      <c r="C75" s="45"/>
      <c r="D75" s="233"/>
      <c r="E75" s="149"/>
      <c r="F75" s="149"/>
      <c r="G75" s="149"/>
      <c r="H75" s="149"/>
      <c r="I75" s="149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</row>
    <row r="76" spans="1:98" ht="28.9" customHeight="1" x14ac:dyDescent="0.2">
      <c r="A76" s="47" t="s">
        <v>88</v>
      </c>
      <c r="B76" s="234" t="s">
        <v>89</v>
      </c>
      <c r="C76" s="235" t="s">
        <v>90</v>
      </c>
      <c r="D76" s="235" t="s">
        <v>91</v>
      </c>
      <c r="E76" s="236" t="s">
        <v>20</v>
      </c>
      <c r="F76" s="149"/>
      <c r="G76" s="149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</row>
    <row r="77" spans="1:98" ht="15.6" customHeight="1" x14ac:dyDescent="0.2">
      <c r="A77" s="237" t="s">
        <v>92</v>
      </c>
      <c r="B77" s="6"/>
      <c r="C77" s="9"/>
      <c r="D77" s="9"/>
      <c r="E77" s="10"/>
      <c r="F77" s="149"/>
      <c r="G77" s="149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</row>
    <row r="78" spans="1:98" ht="15.6" customHeight="1" x14ac:dyDescent="0.2">
      <c r="A78" s="238" t="s">
        <v>93</v>
      </c>
      <c r="B78" s="11"/>
      <c r="C78" s="14"/>
      <c r="D78" s="14"/>
      <c r="E78" s="17"/>
      <c r="F78" s="149"/>
      <c r="G78" s="149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</row>
    <row r="79" spans="1:98" ht="15.6" customHeight="1" x14ac:dyDescent="0.2">
      <c r="A79" s="238" t="s">
        <v>94</v>
      </c>
      <c r="B79" s="11"/>
      <c r="C79" s="14"/>
      <c r="D79" s="14"/>
      <c r="E79" s="17"/>
      <c r="F79" s="149"/>
      <c r="G79" s="149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</row>
    <row r="80" spans="1:98" ht="15.6" customHeight="1" x14ac:dyDescent="0.2">
      <c r="A80" s="238" t="s">
        <v>95</v>
      </c>
      <c r="B80" s="11"/>
      <c r="C80" s="14"/>
      <c r="D80" s="14"/>
      <c r="E80" s="17"/>
      <c r="F80" s="149"/>
      <c r="G80" s="149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</row>
    <row r="81" spans="1:98" ht="15.6" customHeight="1" x14ac:dyDescent="0.2">
      <c r="A81" s="238" t="s">
        <v>96</v>
      </c>
      <c r="B81" s="11"/>
      <c r="C81" s="14"/>
      <c r="D81" s="14"/>
      <c r="E81" s="17"/>
      <c r="F81" s="149"/>
      <c r="G81" s="149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</row>
    <row r="82" spans="1:98" ht="15.6" customHeight="1" x14ac:dyDescent="0.2">
      <c r="A82" s="239" t="s">
        <v>97</v>
      </c>
      <c r="B82" s="11"/>
      <c r="C82" s="14"/>
      <c r="D82" s="14"/>
      <c r="E82" s="17"/>
      <c r="F82" s="149"/>
      <c r="G82" s="149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</row>
    <row r="83" spans="1:98" ht="15.6" customHeight="1" x14ac:dyDescent="0.2">
      <c r="A83" s="238" t="s">
        <v>98</v>
      </c>
      <c r="B83" s="11"/>
      <c r="C83" s="14"/>
      <c r="D83" s="14"/>
      <c r="E83" s="17"/>
      <c r="F83" s="149"/>
      <c r="G83" s="149"/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</row>
    <row r="84" spans="1:98" ht="15.6" customHeight="1" x14ac:dyDescent="0.2">
      <c r="A84" s="238" t="s">
        <v>99</v>
      </c>
      <c r="B84" s="11"/>
      <c r="C84" s="14"/>
      <c r="D84" s="14"/>
      <c r="E84" s="17"/>
      <c r="F84" s="149"/>
      <c r="G84" s="149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</row>
    <row r="85" spans="1:98" ht="15.6" customHeight="1" x14ac:dyDescent="0.2">
      <c r="A85" s="238" t="s">
        <v>100</v>
      </c>
      <c r="B85" s="11"/>
      <c r="C85" s="14"/>
      <c r="D85" s="14"/>
      <c r="E85" s="17"/>
      <c r="F85" s="149"/>
      <c r="G85" s="149"/>
      <c r="CG85" s="88"/>
      <c r="CH85" s="88"/>
      <c r="CI85" s="88"/>
      <c r="CJ85" s="88"/>
      <c r="CK85" s="88"/>
      <c r="CL85" s="88"/>
      <c r="CM85" s="88"/>
      <c r="CN85" s="88"/>
      <c r="CO85" s="88"/>
      <c r="CP85" s="88"/>
      <c r="CQ85" s="88"/>
      <c r="CR85" s="88"/>
      <c r="CS85" s="88"/>
      <c r="CT85" s="88"/>
    </row>
    <row r="86" spans="1:98" ht="15.6" customHeight="1" x14ac:dyDescent="0.2">
      <c r="A86" s="238" t="s">
        <v>101</v>
      </c>
      <c r="B86" s="11"/>
      <c r="C86" s="14"/>
      <c r="D86" s="14"/>
      <c r="E86" s="17"/>
      <c r="F86" s="149"/>
      <c r="G86" s="149"/>
      <c r="CG86" s="88"/>
      <c r="CH86" s="88"/>
      <c r="CI86" s="88"/>
      <c r="CJ86" s="88"/>
      <c r="CK86" s="88"/>
      <c r="CL86" s="88"/>
      <c r="CM86" s="88"/>
      <c r="CN86" s="88"/>
      <c r="CO86" s="88"/>
      <c r="CP86" s="88"/>
      <c r="CQ86" s="88"/>
      <c r="CR86" s="88"/>
      <c r="CS86" s="88"/>
      <c r="CT86" s="88"/>
    </row>
    <row r="87" spans="1:98" ht="15.6" customHeight="1" x14ac:dyDescent="0.2">
      <c r="A87" s="240" t="s">
        <v>102</v>
      </c>
      <c r="B87" s="11"/>
      <c r="C87" s="41"/>
      <c r="D87" s="41"/>
      <c r="E87" s="58"/>
      <c r="F87" s="149"/>
      <c r="G87" s="149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</row>
    <row r="88" spans="1:98" ht="15.6" customHeight="1" x14ac:dyDescent="0.2">
      <c r="A88" s="241" t="s">
        <v>103</v>
      </c>
      <c r="B88" s="11"/>
      <c r="C88" s="41"/>
      <c r="D88" s="41"/>
      <c r="E88" s="58"/>
      <c r="F88" s="149"/>
      <c r="G88" s="149"/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88"/>
      <c r="CT88" s="88"/>
    </row>
    <row r="89" spans="1:98" ht="15.6" customHeight="1" x14ac:dyDescent="0.2">
      <c r="A89" s="242" t="s">
        <v>104</v>
      </c>
      <c r="B89" s="123"/>
      <c r="C89" s="41"/>
      <c r="D89" s="41"/>
      <c r="E89" s="58"/>
      <c r="F89" s="149"/>
      <c r="G89" s="149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</row>
    <row r="90" spans="1:98" ht="15.6" customHeight="1" x14ac:dyDescent="0.2">
      <c r="A90" s="242" t="s">
        <v>105</v>
      </c>
      <c r="B90" s="11"/>
      <c r="C90" s="41"/>
      <c r="D90" s="41"/>
      <c r="E90" s="58"/>
      <c r="F90" s="149"/>
      <c r="G90" s="149"/>
      <c r="CG90" s="88"/>
      <c r="CH90" s="88"/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88"/>
      <c r="CT90" s="88"/>
    </row>
    <row r="91" spans="1:98" ht="15.6" customHeight="1" x14ac:dyDescent="0.2">
      <c r="A91" s="243" t="s">
        <v>106</v>
      </c>
      <c r="B91" s="38"/>
      <c r="C91" s="31"/>
      <c r="D91" s="31"/>
      <c r="E91" s="23"/>
      <c r="F91" s="149"/>
      <c r="G91" s="149"/>
      <c r="H91" s="149"/>
      <c r="I91" s="149"/>
      <c r="J91" s="149"/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</row>
    <row r="92" spans="1:98" ht="15.6" customHeight="1" x14ac:dyDescent="0.2">
      <c r="A92" s="244" t="s">
        <v>1</v>
      </c>
      <c r="B92" s="245">
        <f>SUM(B77:B91)</f>
        <v>0</v>
      </c>
      <c r="C92" s="246">
        <f>SUM(C77:C91)</f>
        <v>0</v>
      </c>
      <c r="D92" s="246">
        <f>SUM(D77:D91)</f>
        <v>0</v>
      </c>
      <c r="E92" s="247">
        <f>SUM(E77:E91)</f>
        <v>0</v>
      </c>
      <c r="F92" s="149"/>
      <c r="G92" s="149"/>
      <c r="H92" s="149"/>
      <c r="I92" s="149"/>
      <c r="J92" s="149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</row>
    <row r="93" spans="1:98" ht="31.9" customHeight="1" x14ac:dyDescent="0.2">
      <c r="A93" s="248" t="s">
        <v>107</v>
      </c>
      <c r="B93" s="249"/>
      <c r="C93" s="249"/>
      <c r="D93" s="89"/>
      <c r="E93" s="89"/>
      <c r="F93" s="32"/>
      <c r="G93" s="32"/>
      <c r="H93" s="32"/>
      <c r="I93" s="32"/>
      <c r="J93" s="32"/>
      <c r="K93" s="89"/>
      <c r="L93" s="89"/>
      <c r="M93" s="89"/>
      <c r="N93" s="89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7"/>
      <c r="AT93" s="87"/>
      <c r="AU93" s="87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</row>
    <row r="94" spans="1:98" ht="26.45" customHeight="1" x14ac:dyDescent="0.3">
      <c r="A94" s="250" t="s">
        <v>76</v>
      </c>
      <c r="B94" s="234" t="s">
        <v>89</v>
      </c>
      <c r="C94" s="235" t="s">
        <v>90</v>
      </c>
      <c r="D94" s="235" t="s">
        <v>91</v>
      </c>
      <c r="E94" s="236" t="s">
        <v>20</v>
      </c>
      <c r="F94" s="251"/>
      <c r="G94" s="251"/>
      <c r="H94" s="32"/>
      <c r="I94" s="32"/>
      <c r="J94" s="32"/>
      <c r="K94" s="32"/>
      <c r="L94" s="32"/>
      <c r="M94" s="32"/>
      <c r="N94" s="32"/>
      <c r="O94" s="252"/>
      <c r="P94" s="252"/>
      <c r="Q94" s="252"/>
      <c r="R94" s="252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7"/>
      <c r="AT94" s="87"/>
      <c r="AU94" s="87"/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8"/>
    </row>
    <row r="95" spans="1:98" ht="15" customHeight="1" x14ac:dyDescent="0.2">
      <c r="A95" s="253" t="s">
        <v>81</v>
      </c>
      <c r="B95" s="11"/>
      <c r="C95" s="14"/>
      <c r="D95" s="14"/>
      <c r="E95" s="17"/>
      <c r="F95" s="32"/>
      <c r="G95" s="32"/>
      <c r="H95" s="32"/>
      <c r="I95" s="32"/>
      <c r="J95" s="32"/>
      <c r="K95" s="32"/>
      <c r="L95" s="32"/>
      <c r="M95" s="32"/>
      <c r="N95" s="32"/>
      <c r="O95" s="252"/>
      <c r="P95" s="252"/>
      <c r="Q95" s="252"/>
      <c r="R95" s="252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7"/>
      <c r="AT95" s="87"/>
      <c r="AU95" s="87"/>
      <c r="CG95" s="88"/>
      <c r="CH95" s="88"/>
      <c r="CI95" s="88"/>
      <c r="CJ95" s="88"/>
      <c r="CK95" s="88"/>
      <c r="CL95" s="88"/>
      <c r="CM95" s="88"/>
      <c r="CN95" s="88"/>
      <c r="CO95" s="88"/>
      <c r="CP95" s="88"/>
      <c r="CQ95" s="88"/>
      <c r="CR95" s="88"/>
      <c r="CS95" s="88"/>
      <c r="CT95" s="88"/>
    </row>
    <row r="96" spans="1:98" ht="15" customHeight="1" x14ac:dyDescent="0.2">
      <c r="A96" s="254" t="s">
        <v>82</v>
      </c>
      <c r="B96" s="11"/>
      <c r="C96" s="14"/>
      <c r="D96" s="14"/>
      <c r="E96" s="17"/>
      <c r="F96" s="32"/>
      <c r="G96" s="32"/>
      <c r="H96" s="32"/>
      <c r="I96" s="32"/>
      <c r="J96" s="32"/>
      <c r="K96" s="32"/>
      <c r="L96" s="32"/>
      <c r="M96" s="32"/>
      <c r="N96" s="32"/>
      <c r="O96" s="252"/>
      <c r="P96" s="252"/>
      <c r="Q96" s="252"/>
      <c r="R96" s="252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7"/>
      <c r="AT96" s="87"/>
      <c r="AU96" s="87"/>
      <c r="CG96" s="88"/>
      <c r="CH96" s="88"/>
      <c r="CI96" s="88"/>
      <c r="CJ96" s="88"/>
      <c r="CK96" s="88"/>
      <c r="CL96" s="88"/>
      <c r="CM96" s="88"/>
      <c r="CN96" s="88"/>
      <c r="CO96" s="88"/>
      <c r="CP96" s="88"/>
      <c r="CQ96" s="88"/>
      <c r="CR96" s="88"/>
      <c r="CS96" s="88"/>
      <c r="CT96" s="88"/>
    </row>
    <row r="97" spans="1:98" ht="15" customHeight="1" x14ac:dyDescent="0.2">
      <c r="A97" s="254" t="s">
        <v>83</v>
      </c>
      <c r="B97" s="11"/>
      <c r="C97" s="14"/>
      <c r="D97" s="14"/>
      <c r="E97" s="17"/>
      <c r="F97" s="32"/>
      <c r="G97" s="32"/>
      <c r="H97" s="32"/>
      <c r="I97" s="32"/>
      <c r="J97" s="32"/>
      <c r="K97" s="32"/>
      <c r="L97" s="32"/>
      <c r="M97" s="32"/>
      <c r="N97" s="32"/>
      <c r="O97" s="252"/>
      <c r="P97" s="252"/>
      <c r="Q97" s="252"/>
      <c r="R97" s="252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7"/>
      <c r="AT97" s="87"/>
      <c r="AU97" s="87"/>
      <c r="CG97" s="88"/>
      <c r="CH97" s="88"/>
      <c r="CI97" s="88"/>
      <c r="CJ97" s="88"/>
      <c r="CK97" s="88"/>
      <c r="CL97" s="88"/>
      <c r="CM97" s="88"/>
      <c r="CN97" s="88"/>
      <c r="CO97" s="88"/>
      <c r="CP97" s="88"/>
      <c r="CQ97" s="88"/>
      <c r="CR97" s="88"/>
      <c r="CS97" s="88"/>
      <c r="CT97" s="88"/>
    </row>
    <row r="98" spans="1:98" ht="15" customHeight="1" x14ac:dyDescent="0.2">
      <c r="A98" s="254" t="s">
        <v>84</v>
      </c>
      <c r="B98" s="11"/>
      <c r="C98" s="14"/>
      <c r="D98" s="14"/>
      <c r="E98" s="17"/>
      <c r="F98" s="32"/>
      <c r="G98" s="32"/>
      <c r="H98" s="32"/>
      <c r="I98" s="32"/>
      <c r="J98" s="32"/>
      <c r="K98" s="32"/>
      <c r="L98" s="32"/>
      <c r="M98" s="32"/>
      <c r="N98" s="32"/>
      <c r="O98" s="252"/>
      <c r="P98" s="252"/>
      <c r="Q98" s="252"/>
      <c r="R98" s="252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7"/>
      <c r="AT98" s="87"/>
      <c r="AU98" s="87"/>
      <c r="CG98" s="88"/>
      <c r="CH98" s="88"/>
      <c r="CI98" s="88"/>
      <c r="CJ98" s="88"/>
      <c r="CK98" s="88"/>
      <c r="CL98" s="88"/>
      <c r="CM98" s="88"/>
      <c r="CN98" s="88"/>
      <c r="CO98" s="88"/>
      <c r="CP98" s="88"/>
      <c r="CQ98" s="88"/>
      <c r="CR98" s="88"/>
      <c r="CS98" s="88"/>
      <c r="CT98" s="88"/>
    </row>
    <row r="99" spans="1:98" ht="15" customHeight="1" x14ac:dyDescent="0.2">
      <c r="A99" s="255" t="s">
        <v>108</v>
      </c>
      <c r="B99" s="30"/>
      <c r="C99" s="31"/>
      <c r="D99" s="31"/>
      <c r="E99" s="23"/>
      <c r="F99" s="32"/>
      <c r="G99" s="32"/>
      <c r="H99" s="32"/>
      <c r="I99" s="32"/>
      <c r="J99" s="32"/>
      <c r="K99" s="32"/>
      <c r="L99" s="32"/>
      <c r="M99" s="32"/>
      <c r="N99" s="32"/>
      <c r="O99" s="252"/>
      <c r="P99" s="252"/>
      <c r="Q99" s="252"/>
      <c r="R99" s="252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7"/>
      <c r="AT99" s="87"/>
      <c r="AU99" s="87"/>
      <c r="CG99" s="88"/>
      <c r="CH99" s="88"/>
      <c r="CI99" s="88"/>
      <c r="CJ99" s="88"/>
      <c r="CK99" s="88"/>
      <c r="CL99" s="88"/>
      <c r="CM99" s="88"/>
      <c r="CN99" s="88"/>
      <c r="CO99" s="88"/>
      <c r="CP99" s="88"/>
      <c r="CQ99" s="88"/>
      <c r="CR99" s="88"/>
      <c r="CS99" s="88"/>
      <c r="CT99" s="88"/>
    </row>
    <row r="100" spans="1:98" ht="15" customHeight="1" x14ac:dyDescent="0.2">
      <c r="A100" s="212" t="s">
        <v>1</v>
      </c>
      <c r="B100" s="230">
        <f>SUM(B95:B99)</f>
        <v>0</v>
      </c>
      <c r="C100" s="230">
        <f>SUM(C95:C99)</f>
        <v>0</v>
      </c>
      <c r="D100" s="230">
        <f>SUM(D95:D99)</f>
        <v>0</v>
      </c>
      <c r="E100" s="230">
        <f>SUM(E95:E99)</f>
        <v>0</v>
      </c>
      <c r="F100" s="32"/>
      <c r="G100" s="32"/>
      <c r="H100" s="32"/>
      <c r="I100" s="32"/>
      <c r="J100" s="32"/>
      <c r="K100" s="32"/>
      <c r="L100" s="32"/>
      <c r="M100" s="32"/>
      <c r="N100" s="32"/>
      <c r="O100" s="252"/>
      <c r="P100" s="252"/>
      <c r="Q100" s="252"/>
      <c r="R100" s="252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7"/>
      <c r="AT100" s="87"/>
      <c r="AU100" s="87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88"/>
      <c r="CR100" s="88"/>
      <c r="CS100" s="88"/>
      <c r="CT100" s="88"/>
    </row>
    <row r="101" spans="1:98" ht="31.9" customHeight="1" x14ac:dyDescent="0.2">
      <c r="A101" s="248" t="s">
        <v>109</v>
      </c>
      <c r="B101" s="256"/>
      <c r="C101" s="257"/>
      <c r="D101" s="89"/>
      <c r="E101" s="89"/>
      <c r="F101" s="32"/>
      <c r="G101" s="32"/>
      <c r="H101" s="32"/>
      <c r="I101" s="32"/>
      <c r="J101" s="32"/>
      <c r="K101" s="32"/>
      <c r="L101" s="32"/>
      <c r="M101" s="32"/>
      <c r="N101" s="32"/>
      <c r="O101" s="252"/>
      <c r="P101" s="252"/>
      <c r="Q101" s="252"/>
      <c r="R101" s="252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7"/>
      <c r="AT101" s="87"/>
      <c r="AU101" s="87"/>
      <c r="CG101" s="88"/>
      <c r="CH101" s="88"/>
      <c r="CI101" s="88"/>
      <c r="CJ101" s="88"/>
      <c r="CK101" s="88"/>
      <c r="CL101" s="88"/>
      <c r="CM101" s="88"/>
      <c r="CN101" s="88"/>
      <c r="CO101" s="88"/>
      <c r="CP101" s="88"/>
      <c r="CQ101" s="88"/>
      <c r="CR101" s="88"/>
      <c r="CS101" s="88"/>
      <c r="CT101" s="88"/>
    </row>
    <row r="102" spans="1:98" ht="26.45" customHeight="1" x14ac:dyDescent="0.2">
      <c r="A102" s="250" t="s">
        <v>76</v>
      </c>
      <c r="B102" s="234" t="s">
        <v>89</v>
      </c>
      <c r="C102" s="235" t="s">
        <v>90</v>
      </c>
      <c r="D102" s="235" t="s">
        <v>91</v>
      </c>
      <c r="E102" s="236" t="s">
        <v>20</v>
      </c>
      <c r="F102" s="32"/>
      <c r="G102" s="32"/>
      <c r="H102" s="32"/>
      <c r="I102" s="32"/>
      <c r="J102" s="32"/>
      <c r="K102" s="32"/>
      <c r="L102" s="32"/>
      <c r="M102" s="32"/>
      <c r="N102" s="32"/>
      <c r="O102" s="252"/>
      <c r="P102" s="252"/>
      <c r="Q102" s="252"/>
      <c r="R102" s="252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7"/>
      <c r="AT102" s="87"/>
      <c r="AU102" s="87"/>
      <c r="CG102" s="88"/>
      <c r="CH102" s="88"/>
      <c r="CI102" s="88"/>
      <c r="CJ102" s="88"/>
      <c r="CK102" s="88"/>
      <c r="CL102" s="88"/>
      <c r="CM102" s="88"/>
      <c r="CN102" s="88"/>
      <c r="CO102" s="88"/>
      <c r="CP102" s="88"/>
      <c r="CQ102" s="88"/>
      <c r="CR102" s="88"/>
      <c r="CS102" s="88"/>
      <c r="CT102" s="88"/>
    </row>
    <row r="103" spans="1:98" x14ac:dyDescent="0.2">
      <c r="A103" s="253" t="s">
        <v>81</v>
      </c>
      <c r="B103" s="11"/>
      <c r="C103" s="14"/>
      <c r="D103" s="14"/>
      <c r="E103" s="17"/>
      <c r="F103" s="32"/>
      <c r="G103" s="32"/>
      <c r="H103" s="32"/>
      <c r="I103" s="32"/>
      <c r="J103" s="32"/>
      <c r="K103" s="32"/>
      <c r="L103" s="32"/>
      <c r="M103" s="32"/>
      <c r="N103" s="32"/>
      <c r="O103" s="252"/>
      <c r="P103" s="252"/>
      <c r="Q103" s="252"/>
      <c r="R103" s="252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7"/>
      <c r="AT103" s="87"/>
      <c r="AU103" s="87"/>
      <c r="CG103" s="88"/>
      <c r="CH103" s="88"/>
      <c r="CI103" s="88"/>
      <c r="CJ103" s="88"/>
      <c r="CK103" s="88"/>
      <c r="CL103" s="88"/>
      <c r="CM103" s="88"/>
      <c r="CN103" s="88"/>
      <c r="CO103" s="88"/>
      <c r="CP103" s="88"/>
      <c r="CQ103" s="88"/>
      <c r="CR103" s="88"/>
      <c r="CS103" s="88"/>
      <c r="CT103" s="88"/>
    </row>
    <row r="104" spans="1:98" x14ac:dyDescent="0.2">
      <c r="A104" s="254" t="s">
        <v>82</v>
      </c>
      <c r="B104" s="11"/>
      <c r="C104" s="14"/>
      <c r="D104" s="14"/>
      <c r="E104" s="17"/>
      <c r="F104" s="32"/>
      <c r="G104" s="32"/>
      <c r="H104" s="32"/>
      <c r="I104" s="32"/>
      <c r="J104" s="32"/>
      <c r="K104" s="32"/>
      <c r="L104" s="32"/>
      <c r="M104" s="32"/>
      <c r="N104" s="32"/>
      <c r="O104" s="252"/>
      <c r="P104" s="252"/>
      <c r="Q104" s="252"/>
      <c r="R104" s="252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7"/>
      <c r="AT104" s="87"/>
      <c r="AU104" s="87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</row>
    <row r="105" spans="1:98" x14ac:dyDescent="0.2">
      <c r="A105" s="254" t="s">
        <v>83</v>
      </c>
      <c r="B105" s="11"/>
      <c r="C105" s="14"/>
      <c r="D105" s="14"/>
      <c r="E105" s="17"/>
      <c r="F105" s="32"/>
      <c r="G105" s="32"/>
      <c r="H105" s="32"/>
      <c r="I105" s="32"/>
      <c r="J105" s="32"/>
      <c r="K105" s="32"/>
      <c r="L105" s="32"/>
      <c r="M105" s="32"/>
      <c r="N105" s="32"/>
      <c r="O105" s="252"/>
      <c r="P105" s="252"/>
      <c r="Q105" s="252"/>
      <c r="R105" s="252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7"/>
      <c r="AT105" s="87"/>
      <c r="AU105" s="87"/>
      <c r="CG105" s="88"/>
      <c r="CH105" s="88"/>
      <c r="CI105" s="88"/>
      <c r="CJ105" s="88"/>
      <c r="CK105" s="88"/>
      <c r="CL105" s="88"/>
      <c r="CM105" s="88"/>
      <c r="CN105" s="88"/>
      <c r="CO105" s="88"/>
      <c r="CP105" s="88"/>
      <c r="CQ105" s="88"/>
      <c r="CR105" s="88"/>
      <c r="CS105" s="88"/>
      <c r="CT105" s="88"/>
    </row>
    <row r="106" spans="1:98" x14ac:dyDescent="0.2">
      <c r="A106" s="254" t="s">
        <v>84</v>
      </c>
      <c r="B106" s="11"/>
      <c r="C106" s="14"/>
      <c r="D106" s="14"/>
      <c r="E106" s="17"/>
      <c r="F106" s="32"/>
      <c r="G106" s="32"/>
      <c r="H106" s="32"/>
      <c r="I106" s="32"/>
      <c r="J106" s="32"/>
      <c r="K106" s="32"/>
      <c r="L106" s="32"/>
      <c r="M106" s="32"/>
      <c r="N106" s="32"/>
      <c r="O106" s="252"/>
      <c r="P106" s="252"/>
      <c r="Q106" s="252"/>
      <c r="R106" s="252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7"/>
      <c r="AT106" s="87"/>
      <c r="AU106" s="87"/>
      <c r="CG106" s="88"/>
      <c r="CH106" s="88"/>
      <c r="CI106" s="88"/>
      <c r="CJ106" s="88"/>
      <c r="CK106" s="88"/>
      <c r="CL106" s="88"/>
      <c r="CM106" s="88"/>
      <c r="CN106" s="88"/>
      <c r="CO106" s="88"/>
      <c r="CP106" s="88"/>
      <c r="CQ106" s="88"/>
      <c r="CR106" s="88"/>
      <c r="CS106" s="88"/>
      <c r="CT106" s="88"/>
    </row>
    <row r="107" spans="1:98" x14ac:dyDescent="0.2">
      <c r="A107" s="255" t="s">
        <v>108</v>
      </c>
      <c r="B107" s="30"/>
      <c r="C107" s="31"/>
      <c r="D107" s="31"/>
      <c r="E107" s="23"/>
      <c r="F107" s="32"/>
      <c r="G107" s="32"/>
      <c r="H107" s="32"/>
      <c r="I107" s="32"/>
      <c r="J107" s="32"/>
      <c r="K107" s="32"/>
      <c r="L107" s="32"/>
      <c r="M107" s="32"/>
      <c r="N107" s="32"/>
      <c r="O107" s="252"/>
      <c r="P107" s="252"/>
      <c r="Q107" s="252"/>
      <c r="R107" s="252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7"/>
      <c r="AT107" s="87"/>
      <c r="AU107" s="87"/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88"/>
      <c r="CR107" s="88"/>
      <c r="CS107" s="88"/>
      <c r="CT107" s="88"/>
    </row>
    <row r="108" spans="1:98" x14ac:dyDescent="0.2">
      <c r="A108" s="212" t="s">
        <v>1</v>
      </c>
      <c r="B108" s="245">
        <f>SUM(B103:B107)</f>
        <v>0</v>
      </c>
      <c r="C108" s="246">
        <f>SUM(C103:C107)</f>
        <v>0</v>
      </c>
      <c r="D108" s="246">
        <f>SUM(D103:D107)</f>
        <v>0</v>
      </c>
      <c r="E108" s="247">
        <f>SUM(E103:E107)</f>
        <v>0</v>
      </c>
      <c r="F108" s="32"/>
      <c r="G108" s="32"/>
      <c r="H108" s="32"/>
      <c r="I108" s="32"/>
      <c r="J108" s="32"/>
      <c r="K108" s="32"/>
      <c r="L108" s="32"/>
      <c r="M108" s="32"/>
      <c r="N108" s="32"/>
      <c r="O108" s="252"/>
      <c r="P108" s="252"/>
      <c r="Q108" s="252"/>
      <c r="R108" s="252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7"/>
      <c r="AT108" s="87"/>
      <c r="AU108" s="87"/>
      <c r="CG108" s="88"/>
      <c r="CH108" s="88"/>
      <c r="CI108" s="88"/>
      <c r="CJ108" s="88"/>
      <c r="CK108" s="88"/>
      <c r="CL108" s="88"/>
      <c r="CM108" s="88"/>
      <c r="CN108" s="88"/>
      <c r="CO108" s="88"/>
      <c r="CP108" s="88"/>
      <c r="CQ108" s="88"/>
      <c r="CR108" s="88"/>
      <c r="CS108" s="88"/>
      <c r="CT108" s="88"/>
    </row>
    <row r="109" spans="1:98" ht="31.9" customHeight="1" x14ac:dyDescent="0.2">
      <c r="A109" s="248" t="s">
        <v>110</v>
      </c>
      <c r="B109" s="256"/>
      <c r="C109" s="257"/>
      <c r="D109" s="89"/>
      <c r="E109" s="89"/>
      <c r="F109" s="32"/>
      <c r="G109" s="252"/>
      <c r="H109" s="252"/>
      <c r="I109" s="252"/>
      <c r="J109" s="252"/>
      <c r="K109" s="32"/>
      <c r="L109" s="32"/>
      <c r="M109" s="32"/>
      <c r="N109" s="32"/>
      <c r="O109" s="252"/>
      <c r="P109" s="252"/>
      <c r="Q109" s="252"/>
      <c r="R109" s="252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7"/>
      <c r="AT109" s="87"/>
      <c r="AU109" s="87"/>
      <c r="CG109" s="88"/>
      <c r="CH109" s="88"/>
      <c r="CI109" s="88"/>
      <c r="CJ109" s="88"/>
      <c r="CK109" s="88"/>
      <c r="CL109" s="88"/>
      <c r="CM109" s="88"/>
      <c r="CN109" s="88"/>
      <c r="CO109" s="88"/>
      <c r="CP109" s="88"/>
      <c r="CQ109" s="88"/>
      <c r="CR109" s="88"/>
      <c r="CS109" s="88"/>
      <c r="CT109" s="88"/>
    </row>
    <row r="110" spans="1:98" x14ac:dyDescent="0.2">
      <c r="A110" s="523" t="s">
        <v>111</v>
      </c>
      <c r="B110" s="525"/>
      <c r="C110" s="529" t="s">
        <v>1</v>
      </c>
      <c r="D110" s="480" t="s">
        <v>19</v>
      </c>
      <c r="E110" s="481"/>
      <c r="F110" s="481"/>
      <c r="G110" s="471" t="s">
        <v>20</v>
      </c>
      <c r="H110" s="252"/>
      <c r="I110" s="252"/>
      <c r="J110" s="252"/>
      <c r="K110" s="32"/>
      <c r="L110" s="32"/>
      <c r="M110" s="32"/>
      <c r="N110" s="32"/>
      <c r="O110" s="252"/>
      <c r="P110" s="252"/>
      <c r="Q110" s="252"/>
      <c r="R110" s="252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7"/>
      <c r="AT110" s="87"/>
      <c r="AU110" s="87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88"/>
      <c r="CR110" s="88"/>
      <c r="CS110" s="88"/>
      <c r="CT110" s="88"/>
    </row>
    <row r="111" spans="1:98" ht="27" customHeight="1" x14ac:dyDescent="0.2">
      <c r="A111" s="526"/>
      <c r="B111" s="528"/>
      <c r="C111" s="530"/>
      <c r="D111" s="70" t="s">
        <v>31</v>
      </c>
      <c r="E111" s="46" t="s">
        <v>32</v>
      </c>
      <c r="F111" s="33" t="s">
        <v>33</v>
      </c>
      <c r="G111" s="473"/>
      <c r="H111" s="32"/>
      <c r="I111" s="32"/>
      <c r="J111" s="32"/>
      <c r="K111" s="32"/>
      <c r="L111" s="32"/>
      <c r="M111" s="32"/>
      <c r="N111" s="32"/>
      <c r="O111" s="252"/>
      <c r="P111" s="252"/>
      <c r="Q111" s="252"/>
      <c r="R111" s="252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7"/>
      <c r="AT111" s="87"/>
      <c r="AU111" s="87"/>
      <c r="CG111" s="88"/>
      <c r="CH111" s="88"/>
      <c r="CI111" s="88"/>
      <c r="CJ111" s="88"/>
      <c r="CK111" s="88"/>
      <c r="CL111" s="88"/>
      <c r="CM111" s="88"/>
      <c r="CN111" s="88"/>
      <c r="CO111" s="88"/>
      <c r="CP111" s="88"/>
      <c r="CQ111" s="88"/>
      <c r="CR111" s="88"/>
      <c r="CS111" s="88"/>
      <c r="CT111" s="88"/>
    </row>
    <row r="112" spans="1:98" ht="16.149999999999999" customHeight="1" x14ac:dyDescent="0.2">
      <c r="A112" s="531" t="s">
        <v>112</v>
      </c>
      <c r="B112" s="532"/>
      <c r="C112" s="258">
        <f>SUM(D112:G112)</f>
        <v>0</v>
      </c>
      <c r="D112" s="19"/>
      <c r="E112" s="20"/>
      <c r="F112" s="7"/>
      <c r="G112" s="7"/>
      <c r="H112" s="32"/>
      <c r="I112" s="32"/>
      <c r="J112" s="32"/>
      <c r="K112" s="32"/>
      <c r="L112" s="32"/>
      <c r="M112" s="32"/>
      <c r="N112" s="32"/>
      <c r="O112" s="252"/>
      <c r="P112" s="252"/>
      <c r="Q112" s="252"/>
      <c r="R112" s="252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7"/>
      <c r="AT112" s="87"/>
      <c r="AU112" s="87"/>
      <c r="CG112" s="88"/>
      <c r="CH112" s="88"/>
      <c r="CI112" s="88"/>
      <c r="CJ112" s="88"/>
      <c r="CK112" s="88"/>
      <c r="CL112" s="88"/>
      <c r="CM112" s="88"/>
      <c r="CN112" s="88"/>
      <c r="CO112" s="88"/>
      <c r="CP112" s="88"/>
      <c r="CQ112" s="88"/>
      <c r="CR112" s="88"/>
      <c r="CS112" s="88"/>
      <c r="CT112" s="88"/>
    </row>
    <row r="113" spans="1:98" ht="16.149999999999999" customHeight="1" x14ac:dyDescent="0.2">
      <c r="A113" s="521" t="s">
        <v>113</v>
      </c>
      <c r="B113" s="522"/>
      <c r="C113" s="53">
        <f>SUM(D113:G113)</f>
        <v>0</v>
      </c>
      <c r="D113" s="38"/>
      <c r="E113" s="54"/>
      <c r="F113" s="22"/>
      <c r="G113" s="22"/>
      <c r="H113" s="32"/>
      <c r="I113" s="32"/>
      <c r="J113" s="32"/>
      <c r="K113" s="32"/>
      <c r="L113" s="32"/>
      <c r="M113" s="32"/>
      <c r="N113" s="32"/>
      <c r="O113" s="252"/>
      <c r="P113" s="252"/>
      <c r="Q113" s="252"/>
      <c r="R113" s="252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7"/>
      <c r="AT113" s="87"/>
      <c r="AU113" s="87"/>
      <c r="CG113" s="88"/>
      <c r="CH113" s="88"/>
      <c r="CI113" s="88"/>
      <c r="CJ113" s="88"/>
      <c r="CK113" s="88"/>
      <c r="CL113" s="88"/>
      <c r="CM113" s="88"/>
      <c r="CN113" s="88"/>
      <c r="CO113" s="88"/>
      <c r="CP113" s="88"/>
      <c r="CQ113" s="88"/>
      <c r="CR113" s="88"/>
      <c r="CS113" s="88"/>
      <c r="CT113" s="88"/>
    </row>
    <row r="114" spans="1:98" ht="31.9" customHeight="1" x14ac:dyDescent="0.2">
      <c r="A114" s="231" t="s">
        <v>114</v>
      </c>
      <c r="B114" s="3"/>
      <c r="C114" s="3"/>
      <c r="D114" s="3"/>
      <c r="E114" s="89"/>
      <c r="F114" s="89"/>
      <c r="G114" s="89"/>
      <c r="H114" s="32"/>
      <c r="I114" s="32"/>
      <c r="J114" s="32"/>
      <c r="K114" s="32"/>
      <c r="L114" s="32"/>
      <c r="M114" s="32"/>
      <c r="N114" s="32"/>
      <c r="O114" s="252"/>
      <c r="P114" s="252"/>
      <c r="Q114" s="252"/>
      <c r="R114" s="252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7"/>
      <c r="AT114" s="87"/>
      <c r="AU114" s="87"/>
      <c r="CG114" s="88"/>
      <c r="CH114" s="88"/>
      <c r="CI114" s="88"/>
      <c r="CJ114" s="88"/>
      <c r="CK114" s="88"/>
      <c r="CL114" s="88"/>
      <c r="CM114" s="88"/>
      <c r="CN114" s="88"/>
      <c r="CO114" s="88"/>
      <c r="CP114" s="88"/>
      <c r="CQ114" s="88"/>
      <c r="CR114" s="88"/>
      <c r="CS114" s="88"/>
      <c r="CT114" s="88"/>
    </row>
    <row r="115" spans="1:98" x14ac:dyDescent="0.2">
      <c r="A115" s="523" t="s">
        <v>115</v>
      </c>
      <c r="B115" s="524"/>
      <c r="C115" s="525"/>
      <c r="D115" s="529" t="s">
        <v>1</v>
      </c>
      <c r="E115" s="480" t="s">
        <v>19</v>
      </c>
      <c r="F115" s="481"/>
      <c r="G115" s="481"/>
      <c r="H115" s="471" t="s">
        <v>20</v>
      </c>
      <c r="I115" s="32"/>
      <c r="J115" s="32"/>
      <c r="K115" s="32"/>
      <c r="L115" s="32"/>
      <c r="M115" s="32"/>
      <c r="N115" s="32"/>
      <c r="O115" s="252"/>
      <c r="P115" s="252"/>
      <c r="Q115" s="252"/>
      <c r="R115" s="252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7"/>
      <c r="AT115" s="87"/>
      <c r="AU115" s="87"/>
      <c r="CG115" s="88"/>
      <c r="CH115" s="88"/>
      <c r="CI115" s="88"/>
      <c r="CJ115" s="88"/>
      <c r="CK115" s="88"/>
      <c r="CL115" s="88"/>
      <c r="CM115" s="88"/>
      <c r="CN115" s="88"/>
      <c r="CO115" s="88"/>
      <c r="CP115" s="88"/>
      <c r="CQ115" s="88"/>
      <c r="CR115" s="88"/>
      <c r="CS115" s="88"/>
      <c r="CT115" s="88"/>
    </row>
    <row r="116" spans="1:98" ht="36" customHeight="1" x14ac:dyDescent="0.2">
      <c r="A116" s="526"/>
      <c r="B116" s="527"/>
      <c r="C116" s="528"/>
      <c r="D116" s="530"/>
      <c r="E116" s="70" t="s">
        <v>31</v>
      </c>
      <c r="F116" s="71" t="s">
        <v>32</v>
      </c>
      <c r="G116" s="33" t="s">
        <v>33</v>
      </c>
      <c r="H116" s="473"/>
      <c r="I116" s="32"/>
      <c r="J116" s="32"/>
      <c r="K116" s="32"/>
      <c r="L116" s="32"/>
      <c r="M116" s="32"/>
      <c r="N116" s="32"/>
      <c r="O116" s="252"/>
      <c r="P116" s="252"/>
      <c r="Q116" s="252"/>
      <c r="R116" s="252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7"/>
      <c r="AT116" s="87"/>
      <c r="AU116" s="87"/>
      <c r="CG116" s="88"/>
      <c r="CH116" s="88"/>
      <c r="CI116" s="88"/>
      <c r="CJ116" s="88"/>
      <c r="CK116" s="88"/>
      <c r="CL116" s="88"/>
      <c r="CM116" s="88"/>
      <c r="CN116" s="88"/>
      <c r="CO116" s="88"/>
      <c r="CP116" s="88"/>
      <c r="CQ116" s="88"/>
      <c r="CR116" s="88"/>
      <c r="CS116" s="88"/>
      <c r="CT116" s="88"/>
    </row>
    <row r="117" spans="1:98" ht="15.6" customHeight="1" x14ac:dyDescent="0.2">
      <c r="A117" s="259" t="s">
        <v>116</v>
      </c>
      <c r="B117" s="260"/>
      <c r="C117" s="261"/>
      <c r="D117" s="258">
        <f>SUM(E117:H117)</f>
        <v>0</v>
      </c>
      <c r="E117" s="19"/>
      <c r="F117" s="20"/>
      <c r="G117" s="7"/>
      <c r="H117" s="7"/>
      <c r="I117" s="32"/>
      <c r="J117" s="32"/>
      <c r="K117" s="32"/>
      <c r="L117" s="32"/>
      <c r="M117" s="32"/>
      <c r="N117" s="32"/>
      <c r="O117" s="252"/>
      <c r="P117" s="252"/>
      <c r="Q117" s="252"/>
      <c r="R117" s="252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7"/>
      <c r="AT117" s="87"/>
      <c r="AU117" s="87"/>
      <c r="CG117" s="88"/>
      <c r="CH117" s="88"/>
      <c r="CI117" s="88"/>
      <c r="CJ117" s="88"/>
      <c r="CK117" s="88"/>
      <c r="CL117" s="88"/>
      <c r="CM117" s="88"/>
      <c r="CN117" s="88"/>
      <c r="CO117" s="88"/>
      <c r="CP117" s="88"/>
      <c r="CQ117" s="88"/>
      <c r="CR117" s="88"/>
      <c r="CS117" s="88"/>
      <c r="CT117" s="88"/>
    </row>
    <row r="118" spans="1:98" ht="15.6" customHeight="1" x14ac:dyDescent="0.2">
      <c r="A118" s="262" t="s">
        <v>117</v>
      </c>
      <c r="B118" s="263"/>
      <c r="C118" s="264"/>
      <c r="D118" s="265">
        <f>SUM(E118:H118)</f>
        <v>0</v>
      </c>
      <c r="E118" s="38"/>
      <c r="F118" s="54"/>
      <c r="G118" s="22"/>
      <c r="H118" s="22"/>
      <c r="I118" s="32"/>
      <c r="J118" s="32"/>
      <c r="K118" s="32"/>
      <c r="L118" s="32"/>
      <c r="M118" s="266"/>
      <c r="N118" s="266"/>
      <c r="O118" s="267"/>
      <c r="P118" s="267"/>
      <c r="Q118" s="267"/>
      <c r="R118" s="267"/>
      <c r="S118" s="268"/>
      <c r="T118" s="268"/>
      <c r="U118" s="268"/>
      <c r="V118" s="268"/>
      <c r="W118" s="268"/>
      <c r="X118" s="268"/>
      <c r="Y118" s="268"/>
      <c r="Z118" s="268"/>
      <c r="AA118" s="268"/>
      <c r="AB118" s="268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7"/>
      <c r="AT118" s="87"/>
      <c r="AU118" s="87"/>
      <c r="CG118" s="88"/>
      <c r="CH118" s="88"/>
      <c r="CI118" s="88"/>
      <c r="CJ118" s="88"/>
      <c r="CK118" s="88"/>
      <c r="CL118" s="88"/>
      <c r="CM118" s="88"/>
      <c r="CN118" s="88"/>
      <c r="CO118" s="88"/>
      <c r="CP118" s="88"/>
      <c r="CQ118" s="88"/>
      <c r="CR118" s="88"/>
      <c r="CS118" s="88"/>
      <c r="CT118" s="88"/>
    </row>
    <row r="119" spans="1:98" ht="31.9" customHeight="1" x14ac:dyDescent="0.2">
      <c r="A119" s="91" t="s">
        <v>118</v>
      </c>
      <c r="B119" s="269"/>
      <c r="C119" s="270"/>
      <c r="D119" s="271"/>
      <c r="E119" s="272"/>
      <c r="F119" s="273"/>
      <c r="G119" s="274"/>
      <c r="H119" s="275"/>
      <c r="I119" s="276"/>
      <c r="J119" s="276"/>
      <c r="K119" s="276"/>
      <c r="L119" s="277"/>
      <c r="M119" s="96"/>
      <c r="N119" s="96"/>
      <c r="O119" s="96"/>
      <c r="P119" s="96"/>
      <c r="Q119" s="96"/>
      <c r="R119" s="96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CG119" s="88"/>
      <c r="CH119" s="88"/>
      <c r="CI119" s="88"/>
      <c r="CJ119" s="88"/>
      <c r="CK119" s="88"/>
      <c r="CL119" s="88"/>
      <c r="CM119" s="88"/>
      <c r="CN119" s="88"/>
      <c r="CO119" s="88"/>
      <c r="CP119" s="88"/>
      <c r="CQ119" s="88"/>
      <c r="CR119" s="88"/>
      <c r="CS119" s="88"/>
      <c r="CT119" s="88"/>
    </row>
    <row r="120" spans="1:98" ht="16.899999999999999" customHeight="1" x14ac:dyDescent="0.2">
      <c r="A120" s="487" t="s">
        <v>119</v>
      </c>
      <c r="B120" s="471" t="s">
        <v>1</v>
      </c>
      <c r="C120" s="534" t="s">
        <v>120</v>
      </c>
      <c r="D120" s="534"/>
      <c r="E120" s="534"/>
      <c r="F120" s="534" t="s">
        <v>121</v>
      </c>
      <c r="G120" s="537" t="s">
        <v>122</v>
      </c>
      <c r="H120" s="482" t="s">
        <v>19</v>
      </c>
      <c r="I120" s="533"/>
      <c r="J120" s="533"/>
      <c r="K120" s="534" t="s">
        <v>20</v>
      </c>
      <c r="L120" s="535" t="s">
        <v>123</v>
      </c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CG120" s="88"/>
      <c r="CH120" s="88"/>
      <c r="CI120" s="88"/>
      <c r="CJ120" s="88"/>
      <c r="CK120" s="88"/>
      <c r="CL120" s="88"/>
      <c r="CM120" s="88"/>
      <c r="CN120" s="88"/>
      <c r="CO120" s="88"/>
      <c r="CP120" s="88"/>
      <c r="CQ120" s="88"/>
      <c r="CR120" s="88"/>
      <c r="CS120" s="88"/>
      <c r="CT120" s="88"/>
    </row>
    <row r="121" spans="1:98" ht="60.75" customHeight="1" x14ac:dyDescent="0.2">
      <c r="A121" s="493"/>
      <c r="B121" s="473"/>
      <c r="C121" s="234" t="s">
        <v>124</v>
      </c>
      <c r="D121" s="279" t="s">
        <v>125</v>
      </c>
      <c r="E121" s="33" t="s">
        <v>126</v>
      </c>
      <c r="F121" s="534"/>
      <c r="G121" s="537"/>
      <c r="H121" s="33" t="s">
        <v>31</v>
      </c>
      <c r="I121" s="44" t="s">
        <v>32</v>
      </c>
      <c r="J121" s="44" t="s">
        <v>33</v>
      </c>
      <c r="K121" s="534"/>
      <c r="L121" s="536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CG121" s="88"/>
      <c r="CH121" s="88"/>
      <c r="CI121" s="88"/>
      <c r="CJ121" s="88"/>
      <c r="CK121" s="88"/>
      <c r="CL121" s="88"/>
      <c r="CM121" s="88"/>
      <c r="CN121" s="88"/>
      <c r="CO121" s="88"/>
      <c r="CP121" s="88"/>
      <c r="CQ121" s="88"/>
      <c r="CR121" s="88"/>
      <c r="CS121" s="88"/>
      <c r="CT121" s="88"/>
    </row>
    <row r="122" spans="1:98" ht="15.6" customHeight="1" x14ac:dyDescent="0.2">
      <c r="A122" s="280" t="s">
        <v>56</v>
      </c>
      <c r="B122" s="28">
        <f>SUM(C122:G122)</f>
        <v>0</v>
      </c>
      <c r="C122" s="19"/>
      <c r="D122" s="281"/>
      <c r="E122" s="21"/>
      <c r="F122" s="281"/>
      <c r="G122" s="282"/>
      <c r="H122" s="21"/>
      <c r="I122" s="281"/>
      <c r="J122" s="281"/>
      <c r="K122" s="281"/>
      <c r="L122" s="21"/>
      <c r="M122" s="1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97"/>
      <c r="Z122" s="97"/>
      <c r="AA122" s="97"/>
      <c r="AB122" s="97"/>
      <c r="CA122" s="84" t="str">
        <f>IF(B122&lt;&gt;SUM(H122:K122),"* Total personas  debe ser igual que según Tipo estrategia + otros. ","")</f>
        <v/>
      </c>
      <c r="CG122" s="88">
        <f>IF(B122&lt;&gt;SUM(H122:K122),1,0)</f>
        <v>0</v>
      </c>
      <c r="CH122" s="88"/>
      <c r="CI122" s="88"/>
      <c r="CJ122" s="88"/>
      <c r="CK122" s="88"/>
      <c r="CL122" s="88"/>
      <c r="CM122" s="88"/>
      <c r="CN122" s="88"/>
      <c r="CO122" s="88"/>
      <c r="CP122" s="88"/>
      <c r="CQ122" s="88"/>
      <c r="CR122" s="88"/>
      <c r="CS122" s="88"/>
      <c r="CT122" s="88"/>
    </row>
    <row r="123" spans="1:98" ht="15.6" customHeight="1" x14ac:dyDescent="0.2">
      <c r="A123" s="283" t="s">
        <v>69</v>
      </c>
      <c r="B123" s="50">
        <f>SUM(C123:G123)</f>
        <v>0</v>
      </c>
      <c r="C123" s="11"/>
      <c r="D123" s="135"/>
      <c r="E123" s="17"/>
      <c r="F123" s="135"/>
      <c r="G123" s="284"/>
      <c r="H123" s="17"/>
      <c r="I123" s="135"/>
      <c r="J123" s="135"/>
      <c r="K123" s="135"/>
      <c r="L123" s="17"/>
      <c r="M123" s="1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97"/>
      <c r="Z123" s="97"/>
      <c r="AA123" s="97"/>
      <c r="AB123" s="97"/>
      <c r="CA123" s="84" t="str">
        <f>IF(B123&lt;&gt;SUM(H123:K123),"* Total personas  debe ser igual que según Tipo estrategia + otros. ","")</f>
        <v/>
      </c>
      <c r="CG123" s="88">
        <f>IF(B123&lt;&gt;SUM(H123:K123),1,0)</f>
        <v>0</v>
      </c>
      <c r="CH123" s="88"/>
      <c r="CI123" s="88"/>
      <c r="CJ123" s="88"/>
      <c r="CK123" s="88"/>
      <c r="CL123" s="88"/>
      <c r="CM123" s="88"/>
      <c r="CN123" s="88"/>
      <c r="CO123" s="88"/>
      <c r="CP123" s="88"/>
      <c r="CQ123" s="88"/>
      <c r="CR123" s="88"/>
      <c r="CS123" s="88"/>
      <c r="CT123" s="88"/>
    </row>
    <row r="124" spans="1:98" ht="15.6" customHeight="1" x14ac:dyDescent="0.2">
      <c r="A124" s="285" t="s">
        <v>72</v>
      </c>
      <c r="B124" s="29">
        <f>SUM(C124:G124)</f>
        <v>0</v>
      </c>
      <c r="C124" s="30"/>
      <c r="D124" s="130"/>
      <c r="E124" s="23"/>
      <c r="F124" s="130"/>
      <c r="G124" s="286"/>
      <c r="H124" s="23"/>
      <c r="I124" s="130"/>
      <c r="J124" s="130"/>
      <c r="K124" s="130"/>
      <c r="L124" s="23"/>
      <c r="M124" s="1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97"/>
      <c r="Z124" s="97"/>
      <c r="AA124" s="97"/>
      <c r="AB124" s="97"/>
      <c r="CA124" s="84" t="str">
        <f>IF(B124&lt;&gt;SUM(H124:K124),"* Total personas  debe ser igual que según Tipo estrategia + otros. ","")</f>
        <v/>
      </c>
      <c r="CG124" s="88">
        <f>IF(B124&lt;&gt;SUM(H124:K124),1,0)</f>
        <v>0</v>
      </c>
      <c r="CH124" s="88"/>
      <c r="CI124" s="88"/>
      <c r="CJ124" s="88"/>
      <c r="CK124" s="88"/>
      <c r="CL124" s="88"/>
      <c r="CM124" s="88"/>
      <c r="CN124" s="88"/>
      <c r="CO124" s="88"/>
      <c r="CP124" s="88"/>
      <c r="CQ124" s="88"/>
      <c r="CR124" s="88"/>
      <c r="CS124" s="88"/>
      <c r="CT124" s="88"/>
    </row>
    <row r="125" spans="1:98" ht="31.9" customHeight="1" x14ac:dyDescent="0.2">
      <c r="A125" s="248" t="s">
        <v>127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CG125" s="88"/>
      <c r="CH125" s="88"/>
      <c r="CI125" s="88"/>
      <c r="CJ125" s="88"/>
      <c r="CK125" s="88"/>
      <c r="CL125" s="88"/>
      <c r="CM125" s="88"/>
      <c r="CN125" s="88"/>
      <c r="CO125" s="88"/>
      <c r="CP125" s="88"/>
      <c r="CQ125" s="88"/>
      <c r="CR125" s="88"/>
      <c r="CS125" s="88"/>
      <c r="CT125" s="88"/>
    </row>
    <row r="126" spans="1:98" ht="15" x14ac:dyDescent="0.2">
      <c r="A126" s="487" t="s">
        <v>128</v>
      </c>
      <c r="B126" s="471" t="s">
        <v>129</v>
      </c>
      <c r="C126" s="483" t="s">
        <v>130</v>
      </c>
      <c r="D126" s="484"/>
      <c r="E126" s="518" t="s">
        <v>131</v>
      </c>
      <c r="F126" s="484"/>
      <c r="G126" s="518" t="s">
        <v>132</v>
      </c>
      <c r="H126" s="484"/>
      <c r="I126" s="483" t="s">
        <v>133</v>
      </c>
      <c r="J126" s="484"/>
      <c r="K126" s="3"/>
      <c r="L126" s="3"/>
      <c r="M126" s="287"/>
      <c r="N126" s="288"/>
      <c r="O126" s="268"/>
      <c r="P126" s="268"/>
      <c r="Q126" s="268"/>
      <c r="R126" s="268"/>
      <c r="S126" s="268"/>
      <c r="T126" s="268"/>
      <c r="U126" s="268"/>
      <c r="V126" s="268"/>
      <c r="W126" s="268"/>
      <c r="X126" s="268"/>
      <c r="Y126" s="268"/>
      <c r="Z126" s="268"/>
      <c r="AA126" s="268"/>
      <c r="AB126" s="268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7"/>
      <c r="AT126" s="87"/>
      <c r="AU126" s="87"/>
      <c r="CG126" s="88"/>
      <c r="CH126" s="88"/>
      <c r="CI126" s="88"/>
      <c r="CJ126" s="88"/>
      <c r="CK126" s="88"/>
      <c r="CL126" s="88"/>
      <c r="CM126" s="88"/>
      <c r="CN126" s="88"/>
      <c r="CO126" s="88"/>
      <c r="CP126" s="88"/>
      <c r="CQ126" s="88"/>
      <c r="CR126" s="88"/>
      <c r="CS126" s="88"/>
      <c r="CT126" s="88"/>
    </row>
    <row r="127" spans="1:98" ht="15" x14ac:dyDescent="0.2">
      <c r="A127" s="493"/>
      <c r="B127" s="473"/>
      <c r="C127" s="70" t="s">
        <v>134</v>
      </c>
      <c r="D127" s="33" t="s">
        <v>135</v>
      </c>
      <c r="E127" s="70" t="s">
        <v>134</v>
      </c>
      <c r="F127" s="5" t="s">
        <v>135</v>
      </c>
      <c r="G127" s="70" t="s">
        <v>134</v>
      </c>
      <c r="H127" s="33" t="s">
        <v>135</v>
      </c>
      <c r="I127" s="70" t="s">
        <v>134</v>
      </c>
      <c r="J127" s="33" t="s">
        <v>135</v>
      </c>
      <c r="K127" s="3"/>
      <c r="L127" s="3"/>
      <c r="M127" s="3"/>
      <c r="N127" s="32"/>
      <c r="O127" s="252"/>
      <c r="P127" s="252"/>
      <c r="Q127" s="252"/>
      <c r="R127" s="252"/>
      <c r="S127" s="252"/>
      <c r="T127" s="252"/>
      <c r="U127" s="252"/>
      <c r="V127" s="252"/>
      <c r="W127" s="252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7"/>
      <c r="AT127" s="87"/>
      <c r="AU127" s="87"/>
      <c r="CG127" s="88"/>
      <c r="CH127" s="88"/>
      <c r="CI127" s="88"/>
      <c r="CJ127" s="88"/>
      <c r="CK127" s="88"/>
      <c r="CL127" s="88"/>
      <c r="CM127" s="88"/>
      <c r="CN127" s="88"/>
      <c r="CO127" s="88"/>
      <c r="CP127" s="88"/>
      <c r="CQ127" s="88"/>
      <c r="CR127" s="88"/>
      <c r="CS127" s="88"/>
      <c r="CT127" s="88"/>
    </row>
    <row r="128" spans="1:98" ht="18.75" customHeight="1" x14ac:dyDescent="0.2">
      <c r="A128" s="471" t="s">
        <v>136</v>
      </c>
      <c r="B128" s="280" t="s">
        <v>137</v>
      </c>
      <c r="C128" s="19"/>
      <c r="D128" s="21"/>
      <c r="E128" s="19"/>
      <c r="F128" s="21"/>
      <c r="G128" s="19"/>
      <c r="H128" s="21"/>
      <c r="I128" s="19"/>
      <c r="J128" s="21"/>
      <c r="K128" s="3"/>
      <c r="L128" s="3"/>
      <c r="M128" s="3"/>
      <c r="N128" s="32"/>
      <c r="O128" s="252"/>
      <c r="P128" s="252"/>
      <c r="Q128" s="252"/>
      <c r="R128" s="252"/>
      <c r="S128" s="252"/>
      <c r="T128" s="252"/>
      <c r="U128" s="252"/>
      <c r="V128" s="252"/>
      <c r="W128" s="252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7"/>
      <c r="AT128" s="87"/>
      <c r="AU128" s="87"/>
      <c r="CG128" s="88"/>
      <c r="CH128" s="88"/>
      <c r="CI128" s="88"/>
      <c r="CJ128" s="88"/>
      <c r="CK128" s="88"/>
      <c r="CL128" s="88"/>
      <c r="CM128" s="88"/>
      <c r="CN128" s="88"/>
      <c r="CO128" s="88"/>
      <c r="CP128" s="88"/>
      <c r="CQ128" s="88"/>
      <c r="CR128" s="88"/>
      <c r="CS128" s="88"/>
      <c r="CT128" s="88"/>
    </row>
    <row r="129" spans="1:98" ht="24" customHeight="1" x14ac:dyDescent="0.2">
      <c r="A129" s="472"/>
      <c r="B129" s="283" t="s">
        <v>138</v>
      </c>
      <c r="C129" s="11"/>
      <c r="D129" s="17"/>
      <c r="E129" s="11"/>
      <c r="F129" s="17"/>
      <c r="G129" s="11"/>
      <c r="H129" s="17"/>
      <c r="I129" s="11"/>
      <c r="J129" s="17"/>
      <c r="K129" s="3"/>
      <c r="L129" s="3"/>
      <c r="M129" s="3"/>
      <c r="N129" s="32"/>
      <c r="O129" s="252"/>
      <c r="P129" s="252"/>
      <c r="Q129" s="252"/>
      <c r="R129" s="252"/>
      <c r="S129" s="252"/>
      <c r="T129" s="252"/>
      <c r="U129" s="252"/>
      <c r="V129" s="252"/>
      <c r="W129" s="252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7"/>
      <c r="AT129" s="87"/>
      <c r="AU129" s="87"/>
      <c r="CG129" s="88"/>
      <c r="CH129" s="88"/>
      <c r="CI129" s="88"/>
      <c r="CJ129" s="88"/>
      <c r="CK129" s="88"/>
      <c r="CL129" s="88"/>
      <c r="CM129" s="88"/>
      <c r="CN129" s="88"/>
      <c r="CO129" s="88"/>
      <c r="CP129" s="88"/>
      <c r="CQ129" s="88"/>
      <c r="CR129" s="88"/>
      <c r="CS129" s="88"/>
      <c r="CT129" s="88"/>
    </row>
    <row r="130" spans="1:98" ht="18.75" customHeight="1" x14ac:dyDescent="0.2">
      <c r="A130" s="472"/>
      <c r="B130" s="283" t="s">
        <v>139</v>
      </c>
      <c r="C130" s="11"/>
      <c r="D130" s="17"/>
      <c r="E130" s="11"/>
      <c r="F130" s="17"/>
      <c r="G130" s="11"/>
      <c r="H130" s="17"/>
      <c r="I130" s="11"/>
      <c r="J130" s="17"/>
      <c r="K130" s="3"/>
      <c r="L130" s="3"/>
      <c r="M130" s="3"/>
      <c r="N130" s="32"/>
      <c r="O130" s="252"/>
      <c r="P130" s="252"/>
      <c r="Q130" s="252"/>
      <c r="R130" s="252"/>
      <c r="S130" s="252"/>
      <c r="T130" s="252"/>
      <c r="U130" s="252"/>
      <c r="V130" s="252"/>
      <c r="W130" s="252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7"/>
      <c r="AT130" s="87"/>
      <c r="AU130" s="87"/>
      <c r="CG130" s="88"/>
      <c r="CH130" s="88"/>
      <c r="CI130" s="88"/>
      <c r="CJ130" s="88"/>
      <c r="CK130" s="88"/>
      <c r="CL130" s="88"/>
      <c r="CM130" s="88"/>
      <c r="CN130" s="88"/>
      <c r="CO130" s="88"/>
      <c r="CP130" s="88"/>
      <c r="CQ130" s="88"/>
      <c r="CR130" s="88"/>
      <c r="CS130" s="88"/>
      <c r="CT130" s="88"/>
    </row>
    <row r="131" spans="1:98" ht="18.75" customHeight="1" x14ac:dyDescent="0.2">
      <c r="A131" s="473"/>
      <c r="B131" s="283" t="s">
        <v>140</v>
      </c>
      <c r="C131" s="30"/>
      <c r="D131" s="23"/>
      <c r="E131" s="30"/>
      <c r="F131" s="23"/>
      <c r="G131" s="30"/>
      <c r="H131" s="23"/>
      <c r="I131" s="30"/>
      <c r="J131" s="23"/>
      <c r="K131" s="3"/>
      <c r="L131" s="3"/>
      <c r="M131" s="3"/>
      <c r="N131" s="32"/>
      <c r="O131" s="252"/>
      <c r="P131" s="252"/>
      <c r="Q131" s="252"/>
      <c r="R131" s="252"/>
      <c r="S131" s="252"/>
      <c r="T131" s="252"/>
      <c r="U131" s="252"/>
      <c r="V131" s="252"/>
      <c r="W131" s="252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7"/>
      <c r="AT131" s="87"/>
      <c r="AU131" s="87"/>
      <c r="CG131" s="88"/>
      <c r="CH131" s="88"/>
      <c r="CI131" s="88"/>
      <c r="CJ131" s="88"/>
      <c r="CK131" s="88"/>
      <c r="CL131" s="88"/>
      <c r="CM131" s="88"/>
      <c r="CN131" s="88"/>
      <c r="CO131" s="88"/>
      <c r="CP131" s="88"/>
      <c r="CQ131" s="88"/>
      <c r="CR131" s="88"/>
      <c r="CS131" s="88"/>
      <c r="CT131" s="88"/>
    </row>
    <row r="132" spans="1:98" ht="15" x14ac:dyDescent="0.2">
      <c r="A132" s="534" t="s">
        <v>141</v>
      </c>
      <c r="B132" s="280" t="s">
        <v>142</v>
      </c>
      <c r="C132" s="19"/>
      <c r="D132" s="21"/>
      <c r="E132" s="19"/>
      <c r="F132" s="21"/>
      <c r="G132" s="19"/>
      <c r="H132" s="21"/>
      <c r="I132" s="19"/>
      <c r="J132" s="21"/>
      <c r="K132" s="3"/>
      <c r="L132" s="3"/>
      <c r="M132" s="3"/>
      <c r="N132" s="32"/>
      <c r="O132" s="252"/>
      <c r="P132" s="252"/>
      <c r="Q132" s="252"/>
      <c r="R132" s="252"/>
      <c r="S132" s="252"/>
      <c r="T132" s="252"/>
      <c r="U132" s="252"/>
      <c r="V132" s="252"/>
      <c r="W132" s="252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7"/>
      <c r="AT132" s="87"/>
      <c r="AU132" s="87"/>
      <c r="CG132" s="88"/>
      <c r="CH132" s="88"/>
      <c r="CI132" s="88"/>
      <c r="CJ132" s="88"/>
      <c r="CK132" s="88"/>
      <c r="CL132" s="88"/>
      <c r="CM132" s="88"/>
      <c r="CN132" s="88"/>
      <c r="CO132" s="88"/>
      <c r="CP132" s="88"/>
      <c r="CQ132" s="88"/>
      <c r="CR132" s="88"/>
      <c r="CS132" s="88"/>
      <c r="CT132" s="88"/>
    </row>
    <row r="133" spans="1:98" ht="27" customHeight="1" x14ac:dyDescent="0.2">
      <c r="A133" s="533"/>
      <c r="B133" s="283" t="s">
        <v>143</v>
      </c>
      <c r="C133" s="11"/>
      <c r="D133" s="17"/>
      <c r="E133" s="11"/>
      <c r="F133" s="17"/>
      <c r="G133" s="11"/>
      <c r="H133" s="17"/>
      <c r="I133" s="11"/>
      <c r="J133" s="17"/>
      <c r="K133" s="3"/>
      <c r="L133" s="3"/>
      <c r="M133" s="3"/>
      <c r="N133" s="32"/>
      <c r="O133" s="252"/>
      <c r="P133" s="252"/>
      <c r="Q133" s="252"/>
      <c r="R133" s="252"/>
      <c r="S133" s="252"/>
      <c r="T133" s="252"/>
      <c r="U133" s="252"/>
      <c r="V133" s="252"/>
      <c r="W133" s="252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7"/>
      <c r="AT133" s="87"/>
      <c r="AU133" s="87"/>
      <c r="CG133" s="88"/>
      <c r="CH133" s="88"/>
      <c r="CI133" s="88"/>
      <c r="CJ133" s="88"/>
      <c r="CK133" s="88"/>
      <c r="CL133" s="88"/>
      <c r="CM133" s="88"/>
      <c r="CN133" s="88"/>
      <c r="CO133" s="88"/>
      <c r="CP133" s="88"/>
      <c r="CQ133" s="88"/>
      <c r="CR133" s="88"/>
      <c r="CS133" s="88"/>
      <c r="CT133" s="88"/>
    </row>
    <row r="134" spans="1:98" ht="15" x14ac:dyDescent="0.2">
      <c r="A134" s="533"/>
      <c r="B134" s="283" t="s">
        <v>140</v>
      </c>
      <c r="C134" s="11"/>
      <c r="D134" s="17"/>
      <c r="E134" s="11"/>
      <c r="F134" s="17"/>
      <c r="G134" s="11"/>
      <c r="H134" s="17"/>
      <c r="I134" s="11"/>
      <c r="J134" s="17"/>
      <c r="K134" s="3"/>
      <c r="L134" s="3"/>
      <c r="M134" s="3"/>
      <c r="N134" s="32"/>
      <c r="O134" s="252"/>
      <c r="P134" s="252"/>
      <c r="Q134" s="252"/>
      <c r="R134" s="252"/>
      <c r="S134" s="252"/>
      <c r="T134" s="252"/>
      <c r="U134" s="252"/>
      <c r="V134" s="252"/>
      <c r="W134" s="252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7"/>
      <c r="AT134" s="87"/>
      <c r="AU134" s="87"/>
      <c r="CG134" s="88"/>
      <c r="CH134" s="88"/>
      <c r="CI134" s="88"/>
      <c r="CJ134" s="88"/>
      <c r="CK134" s="88"/>
      <c r="CL134" s="88"/>
      <c r="CM134" s="88"/>
      <c r="CN134" s="88"/>
      <c r="CO134" s="88"/>
      <c r="CP134" s="88"/>
      <c r="CQ134" s="88"/>
      <c r="CR134" s="88"/>
      <c r="CS134" s="88"/>
      <c r="CT134" s="88"/>
    </row>
    <row r="135" spans="1:98" ht="15" x14ac:dyDescent="0.2">
      <c r="A135" s="533"/>
      <c r="B135" s="289" t="s">
        <v>144</v>
      </c>
      <c r="C135" s="34"/>
      <c r="D135" s="58"/>
      <c r="E135" s="34"/>
      <c r="F135" s="58"/>
      <c r="G135" s="34"/>
      <c r="H135" s="58"/>
      <c r="I135" s="34"/>
      <c r="J135" s="58"/>
      <c r="K135" s="3"/>
      <c r="L135" s="3"/>
      <c r="M135" s="3"/>
      <c r="N135" s="32"/>
      <c r="O135" s="252"/>
      <c r="P135" s="252"/>
      <c r="Q135" s="252"/>
      <c r="R135" s="252"/>
      <c r="S135" s="252"/>
      <c r="T135" s="252"/>
      <c r="U135" s="252"/>
      <c r="V135" s="252"/>
      <c r="W135" s="252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7"/>
      <c r="AT135" s="87"/>
      <c r="AU135" s="87"/>
      <c r="CG135" s="88"/>
      <c r="CH135" s="88"/>
      <c r="CI135" s="88"/>
      <c r="CJ135" s="88"/>
      <c r="CK135" s="88"/>
      <c r="CL135" s="88"/>
      <c r="CM135" s="88"/>
      <c r="CN135" s="88"/>
      <c r="CO135" s="88"/>
      <c r="CP135" s="88"/>
      <c r="CQ135" s="88"/>
      <c r="CR135" s="88"/>
      <c r="CS135" s="88"/>
      <c r="CT135" s="88"/>
    </row>
    <row r="136" spans="1:98" ht="15" x14ac:dyDescent="0.2">
      <c r="A136" s="533"/>
      <c r="B136" s="285" t="s">
        <v>74</v>
      </c>
      <c r="C136" s="30"/>
      <c r="D136" s="23"/>
      <c r="E136" s="30"/>
      <c r="F136" s="23"/>
      <c r="G136" s="30"/>
      <c r="H136" s="23"/>
      <c r="I136" s="30"/>
      <c r="J136" s="23"/>
      <c r="K136" s="3"/>
      <c r="L136" s="3"/>
      <c r="M136" s="3"/>
      <c r="N136" s="32"/>
      <c r="O136" s="252"/>
      <c r="P136" s="252"/>
      <c r="Q136" s="252"/>
      <c r="R136" s="252"/>
      <c r="S136" s="252"/>
      <c r="T136" s="252"/>
      <c r="U136" s="252"/>
      <c r="V136" s="252"/>
      <c r="W136" s="252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7"/>
      <c r="AT136" s="87"/>
      <c r="AU136" s="87"/>
      <c r="CG136" s="88"/>
      <c r="CH136" s="88"/>
      <c r="CI136" s="88"/>
      <c r="CJ136" s="88"/>
      <c r="CK136" s="88"/>
      <c r="CL136" s="88"/>
      <c r="CM136" s="88"/>
      <c r="CN136" s="88"/>
      <c r="CO136" s="88"/>
      <c r="CP136" s="88"/>
      <c r="CQ136" s="88"/>
      <c r="CR136" s="88"/>
      <c r="CS136" s="88"/>
      <c r="CT136" s="88"/>
    </row>
    <row r="137" spans="1:98" ht="15" x14ac:dyDescent="0.2">
      <c r="A137" s="471" t="s">
        <v>145</v>
      </c>
      <c r="B137" s="280" t="s">
        <v>146</v>
      </c>
      <c r="C137" s="19"/>
      <c r="D137" s="21"/>
      <c r="E137" s="19"/>
      <c r="F137" s="21"/>
      <c r="G137" s="19"/>
      <c r="H137" s="21"/>
      <c r="I137" s="19"/>
      <c r="J137" s="21"/>
      <c r="K137" s="3"/>
      <c r="L137" s="3"/>
      <c r="M137" s="3"/>
      <c r="N137" s="32"/>
      <c r="O137" s="252"/>
      <c r="P137" s="252"/>
      <c r="Q137" s="252"/>
      <c r="R137" s="252"/>
      <c r="S137" s="252"/>
      <c r="T137" s="252"/>
      <c r="U137" s="252"/>
      <c r="V137" s="252"/>
      <c r="W137" s="252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7"/>
      <c r="AT137" s="87"/>
      <c r="AU137" s="87"/>
      <c r="CG137" s="88"/>
      <c r="CH137" s="88"/>
      <c r="CI137" s="88"/>
      <c r="CJ137" s="88"/>
      <c r="CK137" s="88"/>
      <c r="CL137" s="88"/>
      <c r="CM137" s="88"/>
      <c r="CN137" s="88"/>
      <c r="CO137" s="88"/>
      <c r="CP137" s="88"/>
      <c r="CQ137" s="88"/>
      <c r="CR137" s="88"/>
      <c r="CS137" s="88"/>
      <c r="CT137" s="88"/>
    </row>
    <row r="138" spans="1:98" ht="27.6" customHeight="1" x14ac:dyDescent="0.2">
      <c r="A138" s="472"/>
      <c r="B138" s="283" t="s">
        <v>143</v>
      </c>
      <c r="C138" s="11"/>
      <c r="D138" s="17"/>
      <c r="E138" s="11"/>
      <c r="F138" s="17"/>
      <c r="G138" s="11"/>
      <c r="H138" s="17"/>
      <c r="I138" s="11"/>
      <c r="J138" s="17"/>
      <c r="K138" s="3"/>
      <c r="L138" s="3"/>
      <c r="M138" s="3"/>
      <c r="N138" s="32"/>
      <c r="O138" s="252"/>
      <c r="P138" s="252"/>
      <c r="Q138" s="252"/>
      <c r="R138" s="252"/>
      <c r="S138" s="252"/>
      <c r="T138" s="252"/>
      <c r="U138" s="252"/>
      <c r="V138" s="252"/>
      <c r="W138" s="252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7"/>
      <c r="AT138" s="87"/>
      <c r="AU138" s="87"/>
      <c r="CG138" s="88"/>
      <c r="CH138" s="88"/>
      <c r="CI138" s="88"/>
      <c r="CJ138" s="88"/>
      <c r="CK138" s="88"/>
      <c r="CL138" s="88"/>
      <c r="CM138" s="88"/>
      <c r="CN138" s="88"/>
      <c r="CO138" s="88"/>
      <c r="CP138" s="88"/>
      <c r="CQ138" s="88"/>
      <c r="CR138" s="88"/>
      <c r="CS138" s="88"/>
      <c r="CT138" s="88"/>
    </row>
    <row r="139" spans="1:98" x14ac:dyDescent="0.2">
      <c r="A139" s="472"/>
      <c r="B139" s="283" t="s">
        <v>140</v>
      </c>
      <c r="C139" s="11"/>
      <c r="D139" s="17"/>
      <c r="E139" s="11"/>
      <c r="F139" s="17"/>
      <c r="G139" s="11"/>
      <c r="H139" s="17"/>
      <c r="I139" s="11"/>
      <c r="J139" s="17"/>
      <c r="K139" s="32"/>
      <c r="L139" s="32"/>
      <c r="M139" s="32"/>
      <c r="N139" s="32"/>
      <c r="O139" s="252"/>
      <c r="P139" s="252"/>
      <c r="Q139" s="252"/>
      <c r="R139" s="252"/>
      <c r="S139" s="252"/>
      <c r="T139" s="252"/>
      <c r="U139" s="252"/>
      <c r="V139" s="252"/>
      <c r="W139" s="252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7"/>
      <c r="AT139" s="87"/>
      <c r="AU139" s="87"/>
      <c r="CG139" s="88"/>
      <c r="CH139" s="88"/>
      <c r="CI139" s="88"/>
      <c r="CJ139" s="88"/>
      <c r="CK139" s="88"/>
      <c r="CL139" s="88"/>
      <c r="CM139" s="88"/>
      <c r="CN139" s="88"/>
      <c r="CO139" s="88"/>
      <c r="CP139" s="88"/>
      <c r="CQ139" s="88"/>
      <c r="CR139" s="88"/>
      <c r="CS139" s="88"/>
      <c r="CT139" s="88"/>
    </row>
    <row r="140" spans="1:98" ht="15.6" customHeight="1" x14ac:dyDescent="0.2">
      <c r="A140" s="472"/>
      <c r="B140" s="289" t="s">
        <v>147</v>
      </c>
      <c r="C140" s="11"/>
      <c r="D140" s="17"/>
      <c r="E140" s="11"/>
      <c r="F140" s="17"/>
      <c r="G140" s="11"/>
      <c r="H140" s="17"/>
      <c r="I140" s="11"/>
      <c r="J140" s="17"/>
      <c r="K140" s="32"/>
      <c r="L140" s="32"/>
      <c r="M140" s="32"/>
      <c r="N140" s="32"/>
      <c r="O140" s="252"/>
      <c r="P140" s="252"/>
      <c r="Q140" s="252"/>
      <c r="R140" s="252"/>
      <c r="S140" s="252"/>
      <c r="T140" s="252"/>
      <c r="U140" s="252"/>
      <c r="V140" s="252"/>
      <c r="W140" s="252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7"/>
      <c r="AT140" s="87"/>
      <c r="AU140" s="87"/>
      <c r="CG140" s="88"/>
      <c r="CH140" s="88"/>
      <c r="CI140" s="88"/>
      <c r="CJ140" s="88"/>
      <c r="CK140" s="88"/>
      <c r="CL140" s="88"/>
      <c r="CM140" s="88"/>
      <c r="CN140" s="88"/>
      <c r="CO140" s="88"/>
      <c r="CP140" s="88"/>
      <c r="CQ140" s="88"/>
      <c r="CR140" s="88"/>
      <c r="CS140" s="88"/>
      <c r="CT140" s="88"/>
    </row>
    <row r="141" spans="1:98" ht="15.6" customHeight="1" x14ac:dyDescent="0.2">
      <c r="A141" s="472"/>
      <c r="B141" s="289" t="s">
        <v>144</v>
      </c>
      <c r="C141" s="11"/>
      <c r="D141" s="17"/>
      <c r="E141" s="11"/>
      <c r="F141" s="17"/>
      <c r="G141" s="11"/>
      <c r="H141" s="17"/>
      <c r="I141" s="11"/>
      <c r="J141" s="17"/>
      <c r="K141" s="32"/>
      <c r="L141" s="32"/>
      <c r="M141" s="32"/>
      <c r="N141" s="32"/>
      <c r="O141" s="252"/>
      <c r="P141" s="252"/>
      <c r="Q141" s="252"/>
      <c r="R141" s="252"/>
      <c r="S141" s="252"/>
      <c r="T141" s="252"/>
      <c r="U141" s="252"/>
      <c r="V141" s="252"/>
      <c r="W141" s="252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7"/>
      <c r="AT141" s="87"/>
      <c r="AU141" s="87"/>
      <c r="CG141" s="88"/>
      <c r="CH141" s="88"/>
      <c r="CI141" s="88"/>
      <c r="CJ141" s="88"/>
      <c r="CK141" s="88"/>
      <c r="CL141" s="88"/>
      <c r="CM141" s="88"/>
      <c r="CN141" s="88"/>
      <c r="CO141" s="88"/>
      <c r="CP141" s="88"/>
      <c r="CQ141" s="88"/>
      <c r="CR141" s="88"/>
      <c r="CS141" s="88"/>
      <c r="CT141" s="88"/>
    </row>
    <row r="142" spans="1:98" ht="15.6" customHeight="1" x14ac:dyDescent="0.2">
      <c r="A142" s="473"/>
      <c r="B142" s="285" t="s">
        <v>74</v>
      </c>
      <c r="C142" s="123"/>
      <c r="D142" s="119"/>
      <c r="E142" s="123"/>
      <c r="F142" s="119"/>
      <c r="G142" s="123"/>
      <c r="H142" s="119"/>
      <c r="I142" s="123"/>
      <c r="J142" s="119"/>
      <c r="K142" s="32"/>
      <c r="L142" s="32"/>
      <c r="M142" s="32"/>
      <c r="N142" s="32"/>
      <c r="O142" s="252"/>
      <c r="P142" s="252"/>
      <c r="Q142" s="252"/>
      <c r="R142" s="252"/>
      <c r="S142" s="252"/>
      <c r="T142" s="252"/>
      <c r="U142" s="252"/>
      <c r="V142" s="252"/>
      <c r="W142" s="252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7"/>
      <c r="AT142" s="87"/>
      <c r="AU142" s="87"/>
      <c r="CG142" s="88"/>
      <c r="CH142" s="88"/>
      <c r="CI142" s="88"/>
      <c r="CJ142" s="88"/>
      <c r="CK142" s="88"/>
      <c r="CL142" s="88"/>
      <c r="CM142" s="88"/>
      <c r="CN142" s="88"/>
      <c r="CO142" s="88"/>
      <c r="CP142" s="88"/>
      <c r="CQ142" s="88"/>
      <c r="CR142" s="88"/>
      <c r="CS142" s="88"/>
      <c r="CT142" s="88"/>
    </row>
    <row r="143" spans="1:98" ht="15.6" customHeight="1" x14ac:dyDescent="0.2">
      <c r="A143" s="534" t="s">
        <v>148</v>
      </c>
      <c r="B143" s="280" t="s">
        <v>149</v>
      </c>
      <c r="C143" s="19"/>
      <c r="D143" s="21"/>
      <c r="E143" s="19"/>
      <c r="F143" s="21"/>
      <c r="G143" s="19"/>
      <c r="H143" s="21"/>
      <c r="I143" s="19"/>
      <c r="J143" s="21"/>
      <c r="K143" s="32"/>
      <c r="L143" s="32"/>
      <c r="M143" s="32"/>
      <c r="N143" s="32"/>
      <c r="O143" s="252"/>
      <c r="P143" s="252"/>
      <c r="Q143" s="252"/>
      <c r="R143" s="252"/>
      <c r="S143" s="252"/>
      <c r="T143" s="252"/>
      <c r="U143" s="252"/>
      <c r="V143" s="252"/>
      <c r="W143" s="252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7"/>
      <c r="AT143" s="87"/>
      <c r="AU143" s="87"/>
      <c r="CG143" s="88"/>
      <c r="CH143" s="88"/>
      <c r="CI143" s="88"/>
      <c r="CJ143" s="88"/>
      <c r="CK143" s="88"/>
      <c r="CL143" s="88"/>
      <c r="CM143" s="88"/>
      <c r="CN143" s="88"/>
      <c r="CO143" s="88"/>
      <c r="CP143" s="88"/>
      <c r="CQ143" s="88"/>
      <c r="CR143" s="88"/>
      <c r="CS143" s="88"/>
      <c r="CT143" s="88"/>
    </row>
    <row r="144" spans="1:98" ht="15.6" customHeight="1" x14ac:dyDescent="0.2">
      <c r="A144" s="533"/>
      <c r="B144" s="285" t="s">
        <v>150</v>
      </c>
      <c r="C144" s="30"/>
      <c r="D144" s="23"/>
      <c r="E144" s="30"/>
      <c r="F144" s="23"/>
      <c r="G144" s="30"/>
      <c r="H144" s="23"/>
      <c r="I144" s="30"/>
      <c r="J144" s="23"/>
      <c r="K144" s="32"/>
      <c r="L144" s="32"/>
      <c r="M144" s="32"/>
      <c r="N144" s="32"/>
      <c r="O144" s="252"/>
      <c r="P144" s="252"/>
      <c r="Q144" s="252"/>
      <c r="R144" s="252"/>
      <c r="S144" s="252"/>
      <c r="T144" s="252"/>
      <c r="U144" s="252"/>
      <c r="V144" s="252"/>
      <c r="W144" s="252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7"/>
      <c r="AT144" s="87"/>
      <c r="AU144" s="87"/>
      <c r="CG144" s="88"/>
      <c r="CH144" s="88"/>
      <c r="CI144" s="88"/>
      <c r="CJ144" s="88"/>
      <c r="CK144" s="88"/>
      <c r="CL144" s="88"/>
      <c r="CM144" s="88"/>
      <c r="CN144" s="88"/>
      <c r="CO144" s="88"/>
      <c r="CP144" s="88"/>
      <c r="CQ144" s="88"/>
      <c r="CR144" s="88"/>
      <c r="CS144" s="88"/>
      <c r="CT144" s="88"/>
    </row>
    <row r="145" spans="1:104" ht="31.9" customHeight="1" x14ac:dyDescent="0.2">
      <c r="A145" s="290" t="s">
        <v>151</v>
      </c>
      <c r="B145" s="291"/>
      <c r="C145" s="292"/>
      <c r="D145" s="292"/>
      <c r="E145" s="292"/>
      <c r="F145" s="292"/>
      <c r="G145" s="292"/>
      <c r="H145" s="292"/>
      <c r="I145" s="292"/>
      <c r="J145" s="292"/>
      <c r="K145" s="293"/>
      <c r="L145" s="293"/>
      <c r="M145" s="293"/>
      <c r="N145" s="293"/>
      <c r="O145" s="294"/>
      <c r="P145" s="294"/>
      <c r="Q145" s="294"/>
      <c r="R145" s="294"/>
      <c r="S145" s="294"/>
      <c r="T145" s="294"/>
      <c r="U145" s="294"/>
      <c r="V145" s="294"/>
      <c r="W145" s="294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BY145" s="82"/>
      <c r="BZ145" s="82"/>
      <c r="CG145" s="88"/>
      <c r="CH145" s="88"/>
      <c r="CI145" s="88"/>
      <c r="CJ145" s="88"/>
      <c r="CK145" s="88"/>
      <c r="CL145" s="88"/>
      <c r="CM145" s="88"/>
      <c r="CN145" s="88"/>
      <c r="CO145" s="88"/>
      <c r="CP145" s="88"/>
      <c r="CQ145" s="88"/>
      <c r="CR145" s="88"/>
      <c r="CS145" s="88"/>
      <c r="CT145" s="88"/>
    </row>
    <row r="146" spans="1:104" s="309" customFormat="1" ht="31.9" customHeight="1" x14ac:dyDescent="0.2">
      <c r="A146" s="91" t="s">
        <v>152</v>
      </c>
      <c r="B146" s="295"/>
      <c r="C146" s="296"/>
      <c r="D146" s="296"/>
      <c r="E146" s="297"/>
      <c r="F146" s="296"/>
      <c r="G146" s="297"/>
      <c r="H146" s="297"/>
      <c r="I146" s="296"/>
      <c r="J146" s="298"/>
      <c r="K146" s="299"/>
      <c r="L146" s="299"/>
      <c r="M146" s="299"/>
      <c r="N146" s="299"/>
      <c r="O146" s="300"/>
      <c r="P146" s="300"/>
      <c r="Q146" s="300"/>
      <c r="R146" s="301"/>
      <c r="S146" s="302"/>
      <c r="T146" s="300"/>
      <c r="U146" s="300"/>
      <c r="V146" s="301"/>
      <c r="W146" s="301"/>
      <c r="X146" s="303"/>
      <c r="Y146" s="304"/>
      <c r="Z146" s="305"/>
      <c r="AA146" s="305"/>
      <c r="AB146" s="303"/>
      <c r="AC146" s="304"/>
      <c r="AD146" s="304"/>
      <c r="AE146" s="304"/>
      <c r="AF146" s="304"/>
      <c r="AG146" s="305"/>
      <c r="AH146" s="306"/>
      <c r="AI146" s="303"/>
      <c r="AJ146" s="305"/>
      <c r="AK146" s="305"/>
      <c r="AL146" s="305"/>
      <c r="AM146" s="305"/>
      <c r="AN146" s="305"/>
      <c r="AO146" s="306"/>
      <c r="AP146" s="303"/>
      <c r="AQ146" s="305"/>
      <c r="AR146" s="305"/>
      <c r="AS146" s="305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82"/>
      <c r="BI146" s="82"/>
      <c r="BJ146" s="82"/>
      <c r="BK146" s="82"/>
      <c r="BL146" s="82"/>
      <c r="BM146" s="82"/>
      <c r="BN146" s="8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4"/>
      <c r="CB146" s="84"/>
      <c r="CC146" s="84"/>
      <c r="CD146" s="84"/>
      <c r="CE146" s="84"/>
      <c r="CF146" s="84"/>
      <c r="CG146" s="88"/>
      <c r="CH146" s="307"/>
      <c r="CI146" s="307"/>
      <c r="CJ146" s="307"/>
      <c r="CK146" s="307"/>
      <c r="CL146" s="307"/>
      <c r="CM146" s="307"/>
      <c r="CN146" s="307"/>
      <c r="CO146" s="307"/>
      <c r="CP146" s="307"/>
      <c r="CQ146" s="307"/>
      <c r="CR146" s="307"/>
      <c r="CS146" s="307"/>
      <c r="CT146" s="307"/>
      <c r="CU146" s="308"/>
      <c r="CV146" s="308"/>
      <c r="CW146" s="308"/>
      <c r="CX146" s="308"/>
      <c r="CY146" s="308"/>
      <c r="CZ146" s="308"/>
    </row>
    <row r="147" spans="1:104" x14ac:dyDescent="0.2">
      <c r="A147" s="538" t="s">
        <v>35</v>
      </c>
      <c r="B147" s="474" t="s">
        <v>1</v>
      </c>
      <c r="C147" s="475"/>
      <c r="D147" s="476"/>
      <c r="E147" s="514" t="s">
        <v>78</v>
      </c>
      <c r="F147" s="515"/>
      <c r="G147" s="515"/>
      <c r="H147" s="515"/>
      <c r="I147" s="515"/>
      <c r="J147" s="515"/>
      <c r="K147" s="515"/>
      <c r="L147" s="515"/>
      <c r="M147" s="515"/>
      <c r="N147" s="515"/>
      <c r="O147" s="515"/>
      <c r="P147" s="515"/>
      <c r="Q147" s="515"/>
      <c r="R147" s="515"/>
      <c r="S147" s="515"/>
      <c r="T147" s="515"/>
      <c r="U147" s="515"/>
      <c r="V147" s="515"/>
      <c r="W147" s="515"/>
      <c r="X147" s="515"/>
      <c r="Y147" s="515"/>
      <c r="Z147" s="515"/>
      <c r="AA147" s="515"/>
      <c r="AB147" s="515"/>
      <c r="AC147" s="515"/>
      <c r="AD147" s="515"/>
      <c r="AE147" s="515"/>
      <c r="AF147" s="515"/>
      <c r="AG147" s="515"/>
      <c r="AH147" s="515"/>
      <c r="AI147" s="515"/>
      <c r="AJ147" s="515"/>
      <c r="AK147" s="515"/>
      <c r="AL147" s="515"/>
      <c r="AM147" s="515"/>
      <c r="AN147" s="515"/>
      <c r="AO147" s="515"/>
      <c r="AP147" s="551"/>
      <c r="AQ147" s="552" t="s">
        <v>153</v>
      </c>
      <c r="AR147" s="552"/>
      <c r="AS147" s="553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Y147" s="82"/>
      <c r="BZ147" s="82"/>
      <c r="CG147" s="88"/>
      <c r="CH147" s="88"/>
      <c r="CI147" s="88"/>
      <c r="CJ147" s="88"/>
      <c r="CK147" s="88"/>
      <c r="CL147" s="88"/>
      <c r="CM147" s="88"/>
      <c r="CN147" s="88"/>
      <c r="CO147" s="88"/>
      <c r="CP147" s="88"/>
      <c r="CQ147" s="88"/>
      <c r="CR147" s="88"/>
      <c r="CS147" s="88"/>
      <c r="CT147" s="88"/>
    </row>
    <row r="148" spans="1:104" x14ac:dyDescent="0.2">
      <c r="A148" s="539"/>
      <c r="B148" s="549"/>
      <c r="C148" s="550"/>
      <c r="D148" s="517"/>
      <c r="E148" s="483" t="s">
        <v>21</v>
      </c>
      <c r="F148" s="484"/>
      <c r="G148" s="483" t="s">
        <v>22</v>
      </c>
      <c r="H148" s="484"/>
      <c r="I148" s="483" t="s">
        <v>23</v>
      </c>
      <c r="J148" s="484"/>
      <c r="K148" s="483" t="s">
        <v>24</v>
      </c>
      <c r="L148" s="484"/>
      <c r="M148" s="483" t="s">
        <v>25</v>
      </c>
      <c r="N148" s="484"/>
      <c r="O148" s="483" t="s">
        <v>26</v>
      </c>
      <c r="P148" s="484"/>
      <c r="Q148" s="483" t="s">
        <v>27</v>
      </c>
      <c r="R148" s="484"/>
      <c r="S148" s="483" t="s">
        <v>28</v>
      </c>
      <c r="T148" s="484"/>
      <c r="U148" s="483" t="s">
        <v>29</v>
      </c>
      <c r="V148" s="484"/>
      <c r="W148" s="483" t="s">
        <v>5</v>
      </c>
      <c r="X148" s="484"/>
      <c r="Y148" s="483" t="s">
        <v>6</v>
      </c>
      <c r="Z148" s="484"/>
      <c r="AA148" s="483" t="s">
        <v>30</v>
      </c>
      <c r="AB148" s="484"/>
      <c r="AC148" s="483" t="s">
        <v>7</v>
      </c>
      <c r="AD148" s="484"/>
      <c r="AE148" s="483" t="s">
        <v>8</v>
      </c>
      <c r="AF148" s="484"/>
      <c r="AG148" s="483" t="s">
        <v>9</v>
      </c>
      <c r="AH148" s="484"/>
      <c r="AI148" s="483" t="s">
        <v>10</v>
      </c>
      <c r="AJ148" s="484"/>
      <c r="AK148" s="483" t="s">
        <v>11</v>
      </c>
      <c r="AL148" s="484"/>
      <c r="AM148" s="483" t="s">
        <v>12</v>
      </c>
      <c r="AN148" s="484"/>
      <c r="AO148" s="480" t="s">
        <v>13</v>
      </c>
      <c r="AP148" s="541"/>
      <c r="AQ148" s="542" t="s">
        <v>154</v>
      </c>
      <c r="AR148" s="480" t="s">
        <v>155</v>
      </c>
      <c r="AS148" s="481"/>
      <c r="AT148" s="310"/>
      <c r="AU148" s="311"/>
      <c r="AV148" s="97"/>
      <c r="AW148" s="97"/>
      <c r="AX148" s="97"/>
      <c r="AY148" s="97"/>
      <c r="AZ148" s="97"/>
      <c r="BA148" s="97"/>
      <c r="BB148" s="97"/>
      <c r="BC148" s="97"/>
      <c r="BD148" s="97"/>
      <c r="BE148" s="97"/>
      <c r="BF148" s="97"/>
      <c r="BG148" s="97"/>
      <c r="CG148" s="88"/>
      <c r="CH148" s="88"/>
      <c r="CI148" s="88"/>
      <c r="CJ148" s="88"/>
      <c r="CK148" s="88"/>
      <c r="CL148" s="88"/>
      <c r="CM148" s="88"/>
      <c r="CN148" s="88"/>
      <c r="CO148" s="88"/>
      <c r="CP148" s="88"/>
      <c r="CQ148" s="88"/>
      <c r="CR148" s="88"/>
      <c r="CS148" s="88"/>
      <c r="CT148" s="88"/>
    </row>
    <row r="149" spans="1:104" ht="31.5" x14ac:dyDescent="0.2">
      <c r="A149" s="540"/>
      <c r="B149" s="312" t="s">
        <v>34</v>
      </c>
      <c r="C149" s="313" t="s">
        <v>2</v>
      </c>
      <c r="D149" s="314" t="s">
        <v>3</v>
      </c>
      <c r="E149" s="36" t="s">
        <v>2</v>
      </c>
      <c r="F149" s="5" t="s">
        <v>3</v>
      </c>
      <c r="G149" s="36" t="s">
        <v>2</v>
      </c>
      <c r="H149" s="5" t="s">
        <v>3</v>
      </c>
      <c r="I149" s="36" t="s">
        <v>2</v>
      </c>
      <c r="J149" s="5" t="s">
        <v>3</v>
      </c>
      <c r="K149" s="36" t="s">
        <v>2</v>
      </c>
      <c r="L149" s="5" t="s">
        <v>3</v>
      </c>
      <c r="M149" s="36" t="s">
        <v>2</v>
      </c>
      <c r="N149" s="5" t="s">
        <v>3</v>
      </c>
      <c r="O149" s="36" t="s">
        <v>2</v>
      </c>
      <c r="P149" s="5" t="s">
        <v>3</v>
      </c>
      <c r="Q149" s="36" t="s">
        <v>2</v>
      </c>
      <c r="R149" s="5" t="s">
        <v>3</v>
      </c>
      <c r="S149" s="36" t="s">
        <v>2</v>
      </c>
      <c r="T149" s="5" t="s">
        <v>3</v>
      </c>
      <c r="U149" s="36" t="s">
        <v>2</v>
      </c>
      <c r="V149" s="5" t="s">
        <v>3</v>
      </c>
      <c r="W149" s="36" t="s">
        <v>2</v>
      </c>
      <c r="X149" s="5" t="s">
        <v>3</v>
      </c>
      <c r="Y149" s="36" t="s">
        <v>2</v>
      </c>
      <c r="Z149" s="5" t="s">
        <v>3</v>
      </c>
      <c r="AA149" s="36" t="s">
        <v>2</v>
      </c>
      <c r="AB149" s="5" t="s">
        <v>3</v>
      </c>
      <c r="AC149" s="36" t="s">
        <v>2</v>
      </c>
      <c r="AD149" s="5" t="s">
        <v>3</v>
      </c>
      <c r="AE149" s="36" t="s">
        <v>2</v>
      </c>
      <c r="AF149" s="5" t="s">
        <v>3</v>
      </c>
      <c r="AG149" s="36" t="s">
        <v>2</v>
      </c>
      <c r="AH149" s="5" t="s">
        <v>3</v>
      </c>
      <c r="AI149" s="36" t="s">
        <v>2</v>
      </c>
      <c r="AJ149" s="5" t="s">
        <v>3</v>
      </c>
      <c r="AK149" s="36" t="s">
        <v>2</v>
      </c>
      <c r="AL149" s="5" t="s">
        <v>3</v>
      </c>
      <c r="AM149" s="36" t="s">
        <v>2</v>
      </c>
      <c r="AN149" s="5" t="s">
        <v>3</v>
      </c>
      <c r="AO149" s="36" t="s">
        <v>2</v>
      </c>
      <c r="AP149" s="315" t="s">
        <v>3</v>
      </c>
      <c r="AQ149" s="543"/>
      <c r="AR149" s="44" t="s">
        <v>156</v>
      </c>
      <c r="AS149" s="33" t="s">
        <v>157</v>
      </c>
      <c r="AT149" s="148"/>
      <c r="AU149" s="148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CG149" s="88"/>
      <c r="CH149" s="88"/>
      <c r="CI149" s="88"/>
      <c r="CJ149" s="88"/>
      <c r="CK149" s="88"/>
      <c r="CL149" s="88"/>
      <c r="CM149" s="88"/>
      <c r="CN149" s="88"/>
      <c r="CO149" s="88"/>
      <c r="CP149" s="88"/>
      <c r="CQ149" s="88"/>
      <c r="CR149" s="88"/>
      <c r="CS149" s="88"/>
      <c r="CT149" s="88"/>
    </row>
    <row r="150" spans="1:104" ht="15" customHeight="1" x14ac:dyDescent="0.2">
      <c r="A150" s="316" t="s">
        <v>55</v>
      </c>
      <c r="B150" s="213">
        <f t="shared" ref="B150:B168" si="11">SUM(C150+D150)</f>
        <v>199</v>
      </c>
      <c r="C150" s="214">
        <f t="shared" ref="C150:C168" si="12">SUM(E150+G150+I150+K150+M150+O150+Q150+S150+U150+W150+Y150+AA150+AC150+AE150+AG150+AI150+AK150+AM150+AO150)</f>
        <v>93</v>
      </c>
      <c r="D150" s="317">
        <f t="shared" ref="D150:D168" si="13">SUM(F150+H150+J150+L150+N150+P150+R150+T150+V150+X150+Z150+AB150+AD150+AF150+AH150+AJ150+AL150+AN150+AP150)</f>
        <v>106</v>
      </c>
      <c r="E150" s="26">
        <v>3</v>
      </c>
      <c r="F150" s="98"/>
      <c r="G150" s="26">
        <v>1</v>
      </c>
      <c r="H150" s="99"/>
      <c r="I150" s="26">
        <v>1</v>
      </c>
      <c r="J150" s="99"/>
      <c r="K150" s="26">
        <v>3</v>
      </c>
      <c r="L150" s="99">
        <v>3</v>
      </c>
      <c r="M150" s="26">
        <v>1</v>
      </c>
      <c r="N150" s="99">
        <v>3</v>
      </c>
      <c r="O150" s="26">
        <v>5</v>
      </c>
      <c r="P150" s="99">
        <v>1</v>
      </c>
      <c r="Q150" s="26"/>
      <c r="R150" s="99">
        <v>1</v>
      </c>
      <c r="S150" s="26">
        <v>3</v>
      </c>
      <c r="T150" s="99">
        <v>2</v>
      </c>
      <c r="U150" s="26">
        <v>2</v>
      </c>
      <c r="V150" s="99">
        <v>0</v>
      </c>
      <c r="W150" s="26">
        <v>5</v>
      </c>
      <c r="X150" s="99">
        <v>2</v>
      </c>
      <c r="Y150" s="26">
        <v>4</v>
      </c>
      <c r="Z150" s="99">
        <v>3</v>
      </c>
      <c r="AA150" s="26">
        <v>3</v>
      </c>
      <c r="AB150" s="99">
        <v>9</v>
      </c>
      <c r="AC150" s="26">
        <v>6</v>
      </c>
      <c r="AD150" s="99">
        <v>10</v>
      </c>
      <c r="AE150" s="26">
        <v>3</v>
      </c>
      <c r="AF150" s="99">
        <v>14</v>
      </c>
      <c r="AG150" s="26">
        <v>6</v>
      </c>
      <c r="AH150" s="99">
        <v>7</v>
      </c>
      <c r="AI150" s="26">
        <v>5</v>
      </c>
      <c r="AJ150" s="99">
        <v>4</v>
      </c>
      <c r="AK150" s="26">
        <v>9</v>
      </c>
      <c r="AL150" s="99">
        <v>9</v>
      </c>
      <c r="AM150" s="26">
        <v>15</v>
      </c>
      <c r="AN150" s="99">
        <v>10</v>
      </c>
      <c r="AO150" s="100">
        <v>18</v>
      </c>
      <c r="AP150" s="318">
        <v>28</v>
      </c>
      <c r="AQ150" s="319">
        <v>96</v>
      </c>
      <c r="AR150" s="320">
        <v>17</v>
      </c>
      <c r="AS150" s="98">
        <v>86</v>
      </c>
      <c r="AT150" s="1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97"/>
      <c r="BG150" s="97"/>
      <c r="CA150" s="84" t="str">
        <f t="shared" ref="CA150:CA168" si="14">IF(B150&lt;&gt;SUM(AQ150+AR150+AS150),"* El número de consultas según tipo atención NO DEBE ser diferente al Total. ","")</f>
        <v/>
      </c>
      <c r="CB150" s="84" t="str">
        <f>IF(AND(E150&lt;=SUM(E152:E168),F150&lt;=SUM(F152:F168),G150&lt;=SUM(G152:G168),H150&lt;=SUM(H152:H168),I150&lt;=SUM(I152:I168),J150&lt;=SUM(J152:J168),K150&lt;=SUM(K152:K168),L150&lt;=SUM(L152:L168),M150&lt;=SUM(M152:M168),N150&lt;=SUM(N152:N168),O150&lt;=SUM(O152:O168),P150&lt;=SUM(P152:P168),W150&lt;=SUM(W152:W168),X150&lt;=SUM(X152:X168),Y150&lt;=SUM(Y152:Y168),Z150&lt;=SUM(Z152:Z168),AA150&lt;=SUM(AA152:AA168),AB150&lt;=SUM(AB152:AB168),AC150&lt;=SUM(AC152:AC168),AD150&lt;=SUM(AD152:AD168),AE150&lt;=SUM(AE152:AE168),AF150&lt;=SUM(AF152:AF168),AG150&lt;=SUM(AG152:AG168),AH150&lt;=SUM(AH152:AH168),AI150&lt;=SUM(AI152:AI168),AJ150&lt;=SUM(AJ152:AJ168),AK150&lt;=SUM(AK152:AK168),AL150&lt;=SUM(AL152:AL168),AM150&lt;=SUM(AM152:AM168),AN150&lt;=SUM(AN152:AN168),AO150&lt;=SUM(AO152:AO168),AP150&lt;=SUM(AP152:AP168)),"","Total de ingreso debe ser igual o menor al desagregado por condición")</f>
        <v/>
      </c>
      <c r="CG150" s="88">
        <f t="shared" ref="CG150:CG168" si="15">IF(B150&lt;&gt;SUM(AQ150+AR150+AS150),1,0)</f>
        <v>0</v>
      </c>
      <c r="CH150" s="88"/>
      <c r="CI150" s="88"/>
      <c r="CJ150" s="88"/>
      <c r="CK150" s="88"/>
      <c r="CL150" s="88"/>
      <c r="CM150" s="88"/>
      <c r="CN150" s="88"/>
      <c r="CO150" s="88"/>
      <c r="CP150" s="88"/>
      <c r="CQ150" s="88"/>
      <c r="CR150" s="88"/>
      <c r="CS150" s="88"/>
      <c r="CT150" s="88"/>
    </row>
    <row r="151" spans="1:104" ht="15" customHeight="1" x14ac:dyDescent="0.2">
      <c r="A151" s="321" t="s">
        <v>36</v>
      </c>
      <c r="B151" s="322">
        <f t="shared" si="11"/>
        <v>0</v>
      </c>
      <c r="C151" s="323">
        <f t="shared" si="12"/>
        <v>0</v>
      </c>
      <c r="D151" s="324">
        <f t="shared" si="13"/>
        <v>0</v>
      </c>
      <c r="E151" s="38"/>
      <c r="F151" s="39"/>
      <c r="G151" s="38"/>
      <c r="H151" s="22"/>
      <c r="I151" s="38"/>
      <c r="J151" s="22"/>
      <c r="K151" s="38"/>
      <c r="L151" s="22"/>
      <c r="M151" s="38"/>
      <c r="N151" s="22"/>
      <c r="O151" s="38"/>
      <c r="P151" s="22"/>
      <c r="Q151" s="38"/>
      <c r="R151" s="22"/>
      <c r="S151" s="38"/>
      <c r="T151" s="22"/>
      <c r="U151" s="38"/>
      <c r="V151" s="22"/>
      <c r="W151" s="38"/>
      <c r="X151" s="22"/>
      <c r="Y151" s="38"/>
      <c r="Z151" s="22"/>
      <c r="AA151" s="38"/>
      <c r="AB151" s="22"/>
      <c r="AC151" s="38"/>
      <c r="AD151" s="22"/>
      <c r="AE151" s="38"/>
      <c r="AF151" s="22"/>
      <c r="AG151" s="38"/>
      <c r="AH151" s="22"/>
      <c r="AI151" s="38"/>
      <c r="AJ151" s="22"/>
      <c r="AK151" s="38"/>
      <c r="AL151" s="22"/>
      <c r="AM151" s="38"/>
      <c r="AN151" s="22"/>
      <c r="AO151" s="129"/>
      <c r="AP151" s="55"/>
      <c r="AQ151" s="325"/>
      <c r="AR151" s="326"/>
      <c r="AS151" s="39"/>
      <c r="AT151" s="1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97"/>
      <c r="BG151" s="97"/>
      <c r="CA151" s="84" t="str">
        <f t="shared" si="14"/>
        <v/>
      </c>
      <c r="CG151" s="88">
        <f t="shared" si="15"/>
        <v>0</v>
      </c>
      <c r="CH151" s="88"/>
      <c r="CI151" s="88"/>
      <c r="CJ151" s="88"/>
      <c r="CK151" s="88"/>
      <c r="CL151" s="88"/>
      <c r="CM151" s="88"/>
      <c r="CN151" s="88"/>
      <c r="CO151" s="88"/>
      <c r="CP151" s="88"/>
      <c r="CQ151" s="88"/>
      <c r="CR151" s="88"/>
      <c r="CS151" s="88"/>
      <c r="CT151" s="88"/>
    </row>
    <row r="152" spans="1:104" ht="15" customHeight="1" x14ac:dyDescent="0.2">
      <c r="A152" s="327" t="s">
        <v>158</v>
      </c>
      <c r="B152" s="328">
        <f t="shared" si="11"/>
        <v>1</v>
      </c>
      <c r="C152" s="329">
        <f t="shared" si="12"/>
        <v>1</v>
      </c>
      <c r="D152" s="330">
        <f t="shared" si="13"/>
        <v>0</v>
      </c>
      <c r="E152" s="6"/>
      <c r="F152" s="10"/>
      <c r="G152" s="6"/>
      <c r="H152" s="8"/>
      <c r="I152" s="6"/>
      <c r="J152" s="8"/>
      <c r="K152" s="6"/>
      <c r="L152" s="8"/>
      <c r="M152" s="6"/>
      <c r="N152" s="8"/>
      <c r="O152" s="6"/>
      <c r="P152" s="8"/>
      <c r="Q152" s="6"/>
      <c r="R152" s="8"/>
      <c r="S152" s="6"/>
      <c r="T152" s="8"/>
      <c r="U152" s="6"/>
      <c r="V152" s="8"/>
      <c r="W152" s="6"/>
      <c r="X152" s="8"/>
      <c r="Y152" s="6">
        <v>1</v>
      </c>
      <c r="Z152" s="8"/>
      <c r="AA152" s="6"/>
      <c r="AB152" s="8"/>
      <c r="AC152" s="6"/>
      <c r="AD152" s="8"/>
      <c r="AE152" s="6"/>
      <c r="AF152" s="8"/>
      <c r="AG152" s="6"/>
      <c r="AH152" s="8"/>
      <c r="AI152" s="6"/>
      <c r="AJ152" s="8"/>
      <c r="AK152" s="6"/>
      <c r="AL152" s="8"/>
      <c r="AM152" s="6"/>
      <c r="AN152" s="8"/>
      <c r="AO152" s="105"/>
      <c r="AP152" s="57"/>
      <c r="AQ152" s="191"/>
      <c r="AR152" s="229"/>
      <c r="AS152" s="10">
        <v>1</v>
      </c>
      <c r="AT152" s="1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97"/>
      <c r="BG152" s="97"/>
      <c r="CA152" s="84" t="str">
        <f t="shared" si="14"/>
        <v/>
      </c>
      <c r="CG152" s="88">
        <f t="shared" si="15"/>
        <v>0</v>
      </c>
      <c r="CH152" s="88"/>
      <c r="CI152" s="88"/>
      <c r="CJ152" s="88"/>
      <c r="CK152" s="88"/>
      <c r="CL152" s="88"/>
      <c r="CM152" s="88"/>
      <c r="CN152" s="88"/>
      <c r="CO152" s="88"/>
      <c r="CP152" s="88"/>
      <c r="CQ152" s="88"/>
      <c r="CR152" s="88"/>
      <c r="CS152" s="88"/>
      <c r="CT152" s="88"/>
    </row>
    <row r="153" spans="1:104" ht="15" customHeight="1" x14ac:dyDescent="0.2">
      <c r="A153" s="331" t="s">
        <v>159</v>
      </c>
      <c r="B153" s="332">
        <f t="shared" si="11"/>
        <v>0</v>
      </c>
      <c r="C153" s="333">
        <f t="shared" si="12"/>
        <v>0</v>
      </c>
      <c r="D153" s="334">
        <f t="shared" si="13"/>
        <v>0</v>
      </c>
      <c r="E153" s="11"/>
      <c r="F153" s="17"/>
      <c r="G153" s="11"/>
      <c r="H153" s="17"/>
      <c r="I153" s="11"/>
      <c r="J153" s="17"/>
      <c r="K153" s="11"/>
      <c r="L153" s="12"/>
      <c r="M153" s="11"/>
      <c r="N153" s="12"/>
      <c r="O153" s="11"/>
      <c r="P153" s="12"/>
      <c r="Q153" s="11"/>
      <c r="R153" s="12"/>
      <c r="S153" s="11"/>
      <c r="T153" s="12"/>
      <c r="U153" s="11"/>
      <c r="V153" s="12"/>
      <c r="W153" s="11"/>
      <c r="X153" s="12"/>
      <c r="Y153" s="11"/>
      <c r="Z153" s="12"/>
      <c r="AA153" s="11"/>
      <c r="AB153" s="17"/>
      <c r="AC153" s="11"/>
      <c r="AD153" s="17"/>
      <c r="AE153" s="11"/>
      <c r="AF153" s="12"/>
      <c r="AG153" s="11"/>
      <c r="AH153" s="12"/>
      <c r="AI153" s="11"/>
      <c r="AJ153" s="12"/>
      <c r="AK153" s="11"/>
      <c r="AL153" s="12"/>
      <c r="AM153" s="11"/>
      <c r="AN153" s="12"/>
      <c r="AO153" s="111"/>
      <c r="AP153" s="51"/>
      <c r="AQ153" s="200"/>
      <c r="AR153" s="135"/>
      <c r="AS153" s="17"/>
      <c r="AT153" s="1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97"/>
      <c r="BG153" s="97"/>
      <c r="CA153" s="84" t="str">
        <f t="shared" si="14"/>
        <v/>
      </c>
      <c r="CG153" s="88">
        <f t="shared" si="15"/>
        <v>0</v>
      </c>
      <c r="CH153" s="88"/>
      <c r="CI153" s="88"/>
      <c r="CJ153" s="88"/>
      <c r="CK153" s="88"/>
      <c r="CL153" s="88"/>
      <c r="CM153" s="88"/>
      <c r="CN153" s="88"/>
      <c r="CO153" s="88"/>
      <c r="CP153" s="88"/>
      <c r="CQ153" s="88"/>
      <c r="CR153" s="88"/>
      <c r="CS153" s="88"/>
      <c r="CT153" s="88"/>
    </row>
    <row r="154" spans="1:104" ht="15" customHeight="1" x14ac:dyDescent="0.2">
      <c r="A154" s="331" t="s">
        <v>160</v>
      </c>
      <c r="B154" s="332">
        <f t="shared" si="11"/>
        <v>31</v>
      </c>
      <c r="C154" s="333">
        <f t="shared" si="12"/>
        <v>17</v>
      </c>
      <c r="D154" s="334">
        <f t="shared" si="13"/>
        <v>14</v>
      </c>
      <c r="E154" s="11"/>
      <c r="F154" s="17"/>
      <c r="G154" s="11"/>
      <c r="H154" s="17"/>
      <c r="I154" s="11"/>
      <c r="J154" s="17"/>
      <c r="K154" s="11"/>
      <c r="L154" s="12"/>
      <c r="M154" s="11"/>
      <c r="N154" s="12"/>
      <c r="O154" s="11"/>
      <c r="P154" s="12"/>
      <c r="Q154" s="11"/>
      <c r="R154" s="12"/>
      <c r="S154" s="11"/>
      <c r="T154" s="12"/>
      <c r="U154" s="11"/>
      <c r="V154" s="12"/>
      <c r="W154" s="11">
        <v>1</v>
      </c>
      <c r="X154" s="12"/>
      <c r="Y154" s="11"/>
      <c r="Z154" s="12"/>
      <c r="AA154" s="11"/>
      <c r="AB154" s="17">
        <v>1</v>
      </c>
      <c r="AC154" s="11">
        <v>2</v>
      </c>
      <c r="AD154" s="17">
        <v>1</v>
      </c>
      <c r="AE154" s="11"/>
      <c r="AF154" s="12"/>
      <c r="AG154" s="11">
        <v>1</v>
      </c>
      <c r="AH154" s="12"/>
      <c r="AI154" s="11">
        <v>1</v>
      </c>
      <c r="AJ154" s="12"/>
      <c r="AK154" s="11">
        <v>4</v>
      </c>
      <c r="AL154" s="12">
        <v>4</v>
      </c>
      <c r="AM154" s="11">
        <v>3</v>
      </c>
      <c r="AN154" s="12">
        <v>1</v>
      </c>
      <c r="AO154" s="111">
        <v>5</v>
      </c>
      <c r="AP154" s="51">
        <v>7</v>
      </c>
      <c r="AQ154" s="200">
        <v>4</v>
      </c>
      <c r="AR154" s="135"/>
      <c r="AS154" s="17">
        <v>27</v>
      </c>
      <c r="AT154" s="1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97"/>
      <c r="BG154" s="97"/>
      <c r="CA154" s="84" t="str">
        <f t="shared" si="14"/>
        <v/>
      </c>
      <c r="CG154" s="88">
        <f t="shared" si="15"/>
        <v>0</v>
      </c>
      <c r="CH154" s="88"/>
      <c r="CI154" s="88"/>
      <c r="CJ154" s="88"/>
      <c r="CK154" s="88"/>
      <c r="CL154" s="88"/>
      <c r="CM154" s="88"/>
      <c r="CN154" s="88"/>
      <c r="CO154" s="88"/>
      <c r="CP154" s="88"/>
      <c r="CQ154" s="88"/>
      <c r="CR154" s="88"/>
      <c r="CS154" s="88"/>
      <c r="CT154" s="88"/>
    </row>
    <row r="155" spans="1:104" ht="15" customHeight="1" x14ac:dyDescent="0.2">
      <c r="A155" s="331" t="s">
        <v>161</v>
      </c>
      <c r="B155" s="332">
        <f t="shared" si="11"/>
        <v>0</v>
      </c>
      <c r="C155" s="333">
        <f t="shared" si="12"/>
        <v>0</v>
      </c>
      <c r="D155" s="334">
        <f t="shared" si="13"/>
        <v>0</v>
      </c>
      <c r="E155" s="11"/>
      <c r="F155" s="17"/>
      <c r="G155" s="11"/>
      <c r="H155" s="17"/>
      <c r="I155" s="11"/>
      <c r="J155" s="17"/>
      <c r="K155" s="11"/>
      <c r="L155" s="12"/>
      <c r="M155" s="11"/>
      <c r="N155" s="12"/>
      <c r="O155" s="11"/>
      <c r="P155" s="12"/>
      <c r="Q155" s="11"/>
      <c r="R155" s="12"/>
      <c r="S155" s="11"/>
      <c r="T155" s="12"/>
      <c r="U155" s="11"/>
      <c r="V155" s="12"/>
      <c r="W155" s="11"/>
      <c r="X155" s="12"/>
      <c r="Y155" s="11"/>
      <c r="Z155" s="12"/>
      <c r="AA155" s="11"/>
      <c r="AB155" s="17"/>
      <c r="AC155" s="11"/>
      <c r="AD155" s="17"/>
      <c r="AE155" s="11"/>
      <c r="AF155" s="12"/>
      <c r="AG155" s="11"/>
      <c r="AH155" s="12"/>
      <c r="AI155" s="11"/>
      <c r="AJ155" s="12"/>
      <c r="AK155" s="11"/>
      <c r="AL155" s="12"/>
      <c r="AM155" s="11"/>
      <c r="AN155" s="12"/>
      <c r="AO155" s="111"/>
      <c r="AP155" s="51"/>
      <c r="AQ155" s="200"/>
      <c r="AR155" s="135"/>
      <c r="AS155" s="17"/>
      <c r="AT155" s="1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97"/>
      <c r="BG155" s="97"/>
      <c r="CA155" s="84" t="str">
        <f t="shared" si="14"/>
        <v/>
      </c>
      <c r="CG155" s="88">
        <f t="shared" si="15"/>
        <v>0</v>
      </c>
      <c r="CH155" s="88"/>
      <c r="CI155" s="88"/>
      <c r="CJ155" s="88"/>
      <c r="CK155" s="88"/>
      <c r="CL155" s="88"/>
      <c r="CM155" s="88"/>
      <c r="CN155" s="88"/>
      <c r="CO155" s="88"/>
      <c r="CP155" s="88"/>
      <c r="CQ155" s="88"/>
      <c r="CR155" s="88"/>
      <c r="CS155" s="88"/>
      <c r="CT155" s="88"/>
    </row>
    <row r="156" spans="1:104" ht="15" customHeight="1" x14ac:dyDescent="0.2">
      <c r="A156" s="331" t="s">
        <v>162</v>
      </c>
      <c r="B156" s="332">
        <f t="shared" si="11"/>
        <v>0</v>
      </c>
      <c r="C156" s="333">
        <f t="shared" si="12"/>
        <v>0</v>
      </c>
      <c r="D156" s="334">
        <f t="shared" si="13"/>
        <v>0</v>
      </c>
      <c r="E156" s="11"/>
      <c r="F156" s="17"/>
      <c r="G156" s="11"/>
      <c r="H156" s="17"/>
      <c r="I156" s="11"/>
      <c r="J156" s="17"/>
      <c r="K156" s="11"/>
      <c r="L156" s="12"/>
      <c r="M156" s="11"/>
      <c r="N156" s="12"/>
      <c r="O156" s="11"/>
      <c r="P156" s="12"/>
      <c r="Q156" s="11"/>
      <c r="R156" s="12"/>
      <c r="S156" s="11"/>
      <c r="T156" s="12"/>
      <c r="U156" s="11"/>
      <c r="V156" s="12"/>
      <c r="W156" s="11"/>
      <c r="X156" s="12"/>
      <c r="Y156" s="11"/>
      <c r="Z156" s="12"/>
      <c r="AA156" s="11"/>
      <c r="AB156" s="17"/>
      <c r="AC156" s="11"/>
      <c r="AD156" s="17"/>
      <c r="AE156" s="11"/>
      <c r="AF156" s="12"/>
      <c r="AG156" s="11"/>
      <c r="AH156" s="12"/>
      <c r="AI156" s="11"/>
      <c r="AJ156" s="12"/>
      <c r="AK156" s="11"/>
      <c r="AL156" s="12"/>
      <c r="AM156" s="11"/>
      <c r="AN156" s="12"/>
      <c r="AO156" s="111"/>
      <c r="AP156" s="51"/>
      <c r="AQ156" s="200"/>
      <c r="AR156" s="135"/>
      <c r="AS156" s="17"/>
      <c r="AT156" s="1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97"/>
      <c r="BG156" s="97"/>
      <c r="CA156" s="84" t="str">
        <f t="shared" si="14"/>
        <v/>
      </c>
      <c r="CG156" s="88">
        <f t="shared" si="15"/>
        <v>0</v>
      </c>
      <c r="CH156" s="88"/>
      <c r="CI156" s="88"/>
      <c r="CJ156" s="88"/>
      <c r="CK156" s="88"/>
      <c r="CL156" s="88"/>
      <c r="CM156" s="88"/>
      <c r="CN156" s="88"/>
      <c r="CO156" s="88"/>
      <c r="CP156" s="88"/>
      <c r="CQ156" s="88"/>
      <c r="CR156" s="88"/>
      <c r="CS156" s="88"/>
      <c r="CT156" s="88"/>
    </row>
    <row r="157" spans="1:104" ht="15" customHeight="1" x14ac:dyDescent="0.2">
      <c r="A157" s="331" t="s">
        <v>163</v>
      </c>
      <c r="B157" s="332">
        <f t="shared" si="11"/>
        <v>0</v>
      </c>
      <c r="C157" s="333">
        <f t="shared" si="12"/>
        <v>0</v>
      </c>
      <c r="D157" s="334">
        <f t="shared" si="13"/>
        <v>0</v>
      </c>
      <c r="E157" s="11"/>
      <c r="F157" s="17"/>
      <c r="G157" s="11"/>
      <c r="H157" s="17"/>
      <c r="I157" s="11"/>
      <c r="J157" s="17"/>
      <c r="K157" s="11"/>
      <c r="L157" s="12"/>
      <c r="M157" s="11"/>
      <c r="N157" s="12"/>
      <c r="O157" s="11"/>
      <c r="P157" s="12"/>
      <c r="Q157" s="11"/>
      <c r="R157" s="12"/>
      <c r="S157" s="11"/>
      <c r="T157" s="12"/>
      <c r="U157" s="11"/>
      <c r="V157" s="12"/>
      <c r="W157" s="11"/>
      <c r="X157" s="12"/>
      <c r="Y157" s="11"/>
      <c r="Z157" s="12"/>
      <c r="AA157" s="11"/>
      <c r="AB157" s="17"/>
      <c r="AC157" s="11"/>
      <c r="AD157" s="17"/>
      <c r="AE157" s="11"/>
      <c r="AF157" s="12"/>
      <c r="AG157" s="11"/>
      <c r="AH157" s="12"/>
      <c r="AI157" s="11"/>
      <c r="AJ157" s="12"/>
      <c r="AK157" s="11"/>
      <c r="AL157" s="12"/>
      <c r="AM157" s="11"/>
      <c r="AN157" s="12"/>
      <c r="AO157" s="111"/>
      <c r="AP157" s="51"/>
      <c r="AQ157" s="200"/>
      <c r="AR157" s="135"/>
      <c r="AS157" s="17"/>
      <c r="AT157" s="1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97"/>
      <c r="BG157" s="97"/>
      <c r="CA157" s="84" t="str">
        <f t="shared" si="14"/>
        <v/>
      </c>
      <c r="CG157" s="88">
        <f t="shared" si="15"/>
        <v>0</v>
      </c>
      <c r="CH157" s="88"/>
      <c r="CI157" s="88"/>
      <c r="CJ157" s="88"/>
      <c r="CK157" s="88"/>
      <c r="CL157" s="88"/>
      <c r="CM157" s="88"/>
      <c r="CN157" s="88"/>
      <c r="CO157" s="88"/>
      <c r="CP157" s="88"/>
      <c r="CQ157" s="88"/>
      <c r="CR157" s="88"/>
      <c r="CS157" s="88"/>
      <c r="CT157" s="88"/>
    </row>
    <row r="158" spans="1:104" ht="15" customHeight="1" x14ac:dyDescent="0.2">
      <c r="A158" s="331" t="s">
        <v>164</v>
      </c>
      <c r="B158" s="332">
        <f t="shared" si="11"/>
        <v>0</v>
      </c>
      <c r="C158" s="333">
        <f t="shared" si="12"/>
        <v>0</v>
      </c>
      <c r="D158" s="334">
        <f t="shared" si="13"/>
        <v>0</v>
      </c>
      <c r="E158" s="11"/>
      <c r="F158" s="17"/>
      <c r="G158" s="11"/>
      <c r="H158" s="17"/>
      <c r="I158" s="11"/>
      <c r="J158" s="17"/>
      <c r="K158" s="11"/>
      <c r="L158" s="12"/>
      <c r="M158" s="11"/>
      <c r="N158" s="12"/>
      <c r="O158" s="11"/>
      <c r="P158" s="12"/>
      <c r="Q158" s="11"/>
      <c r="R158" s="12"/>
      <c r="S158" s="11"/>
      <c r="T158" s="12"/>
      <c r="U158" s="11"/>
      <c r="V158" s="12"/>
      <c r="W158" s="11"/>
      <c r="X158" s="12"/>
      <c r="Y158" s="11"/>
      <c r="Z158" s="12"/>
      <c r="AA158" s="11"/>
      <c r="AB158" s="17"/>
      <c r="AC158" s="11"/>
      <c r="AD158" s="17"/>
      <c r="AE158" s="11"/>
      <c r="AF158" s="12"/>
      <c r="AG158" s="11"/>
      <c r="AH158" s="12"/>
      <c r="AI158" s="11"/>
      <c r="AJ158" s="12"/>
      <c r="AK158" s="11"/>
      <c r="AL158" s="12"/>
      <c r="AM158" s="11"/>
      <c r="AN158" s="12"/>
      <c r="AO158" s="111"/>
      <c r="AP158" s="51"/>
      <c r="AQ158" s="200"/>
      <c r="AR158" s="135"/>
      <c r="AS158" s="17"/>
      <c r="AT158" s="1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97"/>
      <c r="BG158" s="97"/>
      <c r="CA158" s="84" t="str">
        <f t="shared" si="14"/>
        <v/>
      </c>
      <c r="CG158" s="88">
        <f t="shared" si="15"/>
        <v>0</v>
      </c>
      <c r="CH158" s="88"/>
      <c r="CI158" s="88"/>
      <c r="CJ158" s="88"/>
      <c r="CK158" s="88"/>
      <c r="CL158" s="88"/>
      <c r="CM158" s="88"/>
      <c r="CN158" s="88"/>
      <c r="CO158" s="88"/>
      <c r="CP158" s="88"/>
      <c r="CQ158" s="88"/>
      <c r="CR158" s="88"/>
      <c r="CS158" s="88"/>
      <c r="CT158" s="88"/>
    </row>
    <row r="159" spans="1:104" ht="15" customHeight="1" x14ac:dyDescent="0.2">
      <c r="A159" s="331" t="s">
        <v>165</v>
      </c>
      <c r="B159" s="332">
        <f t="shared" si="11"/>
        <v>0</v>
      </c>
      <c r="C159" s="333">
        <f t="shared" si="12"/>
        <v>0</v>
      </c>
      <c r="D159" s="334">
        <f t="shared" si="13"/>
        <v>0</v>
      </c>
      <c r="E159" s="11"/>
      <c r="F159" s="17"/>
      <c r="G159" s="11"/>
      <c r="H159" s="17"/>
      <c r="I159" s="11"/>
      <c r="J159" s="17"/>
      <c r="K159" s="11"/>
      <c r="L159" s="12"/>
      <c r="M159" s="11"/>
      <c r="N159" s="12"/>
      <c r="O159" s="11"/>
      <c r="P159" s="12"/>
      <c r="Q159" s="11"/>
      <c r="R159" s="12"/>
      <c r="S159" s="11"/>
      <c r="T159" s="12"/>
      <c r="U159" s="11"/>
      <c r="V159" s="12"/>
      <c r="W159" s="11"/>
      <c r="X159" s="12"/>
      <c r="Y159" s="11"/>
      <c r="Z159" s="12"/>
      <c r="AA159" s="11"/>
      <c r="AB159" s="17"/>
      <c r="AC159" s="11"/>
      <c r="AD159" s="17"/>
      <c r="AE159" s="11"/>
      <c r="AF159" s="12"/>
      <c r="AG159" s="11"/>
      <c r="AH159" s="12"/>
      <c r="AI159" s="11"/>
      <c r="AJ159" s="12"/>
      <c r="AK159" s="11"/>
      <c r="AL159" s="12"/>
      <c r="AM159" s="11"/>
      <c r="AN159" s="12"/>
      <c r="AO159" s="111"/>
      <c r="AP159" s="51"/>
      <c r="AQ159" s="200"/>
      <c r="AR159" s="135"/>
      <c r="AS159" s="17"/>
      <c r="AT159" s="1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97"/>
      <c r="BG159" s="97"/>
      <c r="CA159" s="84" t="str">
        <f t="shared" si="14"/>
        <v/>
      </c>
      <c r="CG159" s="88">
        <f t="shared" si="15"/>
        <v>0</v>
      </c>
      <c r="CH159" s="88"/>
      <c r="CI159" s="88"/>
      <c r="CJ159" s="88"/>
      <c r="CK159" s="88"/>
      <c r="CL159" s="88"/>
      <c r="CM159" s="88"/>
      <c r="CN159" s="88"/>
      <c r="CO159" s="88"/>
      <c r="CP159" s="88"/>
      <c r="CQ159" s="88"/>
      <c r="CR159" s="88"/>
      <c r="CS159" s="88"/>
      <c r="CT159" s="88"/>
    </row>
    <row r="160" spans="1:104" ht="15" customHeight="1" x14ac:dyDescent="0.2">
      <c r="A160" s="331" t="s">
        <v>166</v>
      </c>
      <c r="B160" s="332">
        <f t="shared" si="11"/>
        <v>81</v>
      </c>
      <c r="C160" s="333">
        <f t="shared" si="12"/>
        <v>27</v>
      </c>
      <c r="D160" s="334">
        <f t="shared" si="13"/>
        <v>54</v>
      </c>
      <c r="E160" s="11"/>
      <c r="F160" s="17"/>
      <c r="G160" s="11"/>
      <c r="H160" s="17"/>
      <c r="I160" s="11"/>
      <c r="J160" s="17"/>
      <c r="K160" s="11">
        <v>3</v>
      </c>
      <c r="L160" s="12">
        <v>3</v>
      </c>
      <c r="M160" s="11"/>
      <c r="N160" s="12">
        <v>2</v>
      </c>
      <c r="O160" s="11">
        <v>5</v>
      </c>
      <c r="P160" s="12">
        <v>1</v>
      </c>
      <c r="Q160" s="11"/>
      <c r="R160" s="12"/>
      <c r="S160" s="11">
        <v>2</v>
      </c>
      <c r="T160" s="12">
        <v>2</v>
      </c>
      <c r="U160" s="11"/>
      <c r="V160" s="12"/>
      <c r="W160" s="11">
        <v>2</v>
      </c>
      <c r="X160" s="12">
        <v>2</v>
      </c>
      <c r="Y160" s="11">
        <v>1</v>
      </c>
      <c r="Z160" s="12"/>
      <c r="AA160" s="11"/>
      <c r="AB160" s="17">
        <v>5</v>
      </c>
      <c r="AC160" s="11">
        <v>2</v>
      </c>
      <c r="AD160" s="17">
        <v>8</v>
      </c>
      <c r="AE160" s="11">
        <v>1</v>
      </c>
      <c r="AF160" s="12">
        <v>11</v>
      </c>
      <c r="AG160" s="11">
        <v>2</v>
      </c>
      <c r="AH160" s="12">
        <v>3</v>
      </c>
      <c r="AI160" s="11">
        <v>1</v>
      </c>
      <c r="AJ160" s="12">
        <v>2</v>
      </c>
      <c r="AK160" s="11">
        <v>2</v>
      </c>
      <c r="AL160" s="12">
        <v>3</v>
      </c>
      <c r="AM160" s="11">
        <v>5</v>
      </c>
      <c r="AN160" s="12">
        <v>3</v>
      </c>
      <c r="AO160" s="111">
        <v>1</v>
      </c>
      <c r="AP160" s="51">
        <v>9</v>
      </c>
      <c r="AQ160" s="200">
        <v>73</v>
      </c>
      <c r="AR160" s="135">
        <v>1</v>
      </c>
      <c r="AS160" s="17">
        <v>7</v>
      </c>
      <c r="AT160" s="1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97"/>
      <c r="BG160" s="97"/>
      <c r="CA160" s="84" t="str">
        <f t="shared" si="14"/>
        <v/>
      </c>
      <c r="CG160" s="88">
        <f t="shared" si="15"/>
        <v>0</v>
      </c>
      <c r="CH160" s="88"/>
      <c r="CI160" s="88"/>
      <c r="CJ160" s="88"/>
      <c r="CK160" s="88"/>
      <c r="CL160" s="88"/>
      <c r="CM160" s="88"/>
      <c r="CN160" s="88"/>
      <c r="CO160" s="88"/>
      <c r="CP160" s="88"/>
      <c r="CQ160" s="88"/>
      <c r="CR160" s="88"/>
      <c r="CS160" s="88"/>
      <c r="CT160" s="88"/>
    </row>
    <row r="161" spans="1:98" ht="15" customHeight="1" x14ac:dyDescent="0.2">
      <c r="A161" s="331" t="s">
        <v>167</v>
      </c>
      <c r="B161" s="332">
        <f t="shared" si="11"/>
        <v>0</v>
      </c>
      <c r="C161" s="333">
        <f t="shared" si="12"/>
        <v>0</v>
      </c>
      <c r="D161" s="334">
        <f t="shared" si="13"/>
        <v>0</v>
      </c>
      <c r="E161" s="11"/>
      <c r="F161" s="17"/>
      <c r="G161" s="11"/>
      <c r="H161" s="17"/>
      <c r="I161" s="11"/>
      <c r="J161" s="17"/>
      <c r="K161" s="11"/>
      <c r="L161" s="12"/>
      <c r="M161" s="11"/>
      <c r="N161" s="12"/>
      <c r="O161" s="11"/>
      <c r="P161" s="12"/>
      <c r="Q161" s="11"/>
      <c r="R161" s="12"/>
      <c r="S161" s="11"/>
      <c r="T161" s="12"/>
      <c r="U161" s="11"/>
      <c r="V161" s="12"/>
      <c r="W161" s="11"/>
      <c r="X161" s="12"/>
      <c r="Y161" s="11"/>
      <c r="Z161" s="12"/>
      <c r="AA161" s="11"/>
      <c r="AB161" s="17"/>
      <c r="AC161" s="11"/>
      <c r="AD161" s="17"/>
      <c r="AE161" s="11"/>
      <c r="AF161" s="12"/>
      <c r="AG161" s="11"/>
      <c r="AH161" s="12"/>
      <c r="AI161" s="11"/>
      <c r="AJ161" s="12"/>
      <c r="AK161" s="11"/>
      <c r="AL161" s="12"/>
      <c r="AM161" s="11"/>
      <c r="AN161" s="12"/>
      <c r="AO161" s="111"/>
      <c r="AP161" s="51"/>
      <c r="AQ161" s="200"/>
      <c r="AR161" s="135"/>
      <c r="AS161" s="17"/>
      <c r="AT161" s="1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97"/>
      <c r="BG161" s="97"/>
      <c r="CA161" s="84" t="str">
        <f t="shared" si="14"/>
        <v/>
      </c>
      <c r="CG161" s="88">
        <f t="shared" si="15"/>
        <v>0</v>
      </c>
      <c r="CH161" s="88"/>
      <c r="CI161" s="88"/>
      <c r="CJ161" s="88"/>
      <c r="CK161" s="88"/>
      <c r="CL161" s="88"/>
      <c r="CM161" s="88"/>
      <c r="CN161" s="88"/>
      <c r="CO161" s="88"/>
      <c r="CP161" s="88"/>
      <c r="CQ161" s="88"/>
      <c r="CR161" s="88"/>
      <c r="CS161" s="88"/>
      <c r="CT161" s="88"/>
    </row>
    <row r="162" spans="1:98" ht="15" customHeight="1" x14ac:dyDescent="0.2">
      <c r="A162" s="331" t="s">
        <v>168</v>
      </c>
      <c r="B162" s="332">
        <f t="shared" si="11"/>
        <v>0</v>
      </c>
      <c r="C162" s="333">
        <f t="shared" si="12"/>
        <v>0</v>
      </c>
      <c r="D162" s="334">
        <f t="shared" si="13"/>
        <v>0</v>
      </c>
      <c r="E162" s="11"/>
      <c r="F162" s="17"/>
      <c r="G162" s="11"/>
      <c r="H162" s="17"/>
      <c r="I162" s="11"/>
      <c r="J162" s="17"/>
      <c r="K162" s="11"/>
      <c r="L162" s="12"/>
      <c r="M162" s="11"/>
      <c r="N162" s="12"/>
      <c r="O162" s="11"/>
      <c r="P162" s="12"/>
      <c r="Q162" s="11"/>
      <c r="R162" s="12"/>
      <c r="S162" s="11"/>
      <c r="T162" s="12"/>
      <c r="U162" s="11"/>
      <c r="V162" s="12"/>
      <c r="W162" s="11"/>
      <c r="X162" s="12"/>
      <c r="Y162" s="11"/>
      <c r="Z162" s="12"/>
      <c r="AA162" s="11"/>
      <c r="AB162" s="17"/>
      <c r="AC162" s="11"/>
      <c r="AD162" s="17"/>
      <c r="AE162" s="11"/>
      <c r="AF162" s="12"/>
      <c r="AG162" s="11"/>
      <c r="AH162" s="12"/>
      <c r="AI162" s="11"/>
      <c r="AJ162" s="12"/>
      <c r="AK162" s="11"/>
      <c r="AL162" s="12"/>
      <c r="AM162" s="11"/>
      <c r="AN162" s="12"/>
      <c r="AO162" s="111"/>
      <c r="AP162" s="51"/>
      <c r="AQ162" s="200"/>
      <c r="AR162" s="135"/>
      <c r="AS162" s="17"/>
      <c r="AT162" s="1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97"/>
      <c r="BG162" s="97"/>
      <c r="CA162" s="84" t="str">
        <f t="shared" si="14"/>
        <v/>
      </c>
      <c r="CG162" s="88">
        <f t="shared" si="15"/>
        <v>0</v>
      </c>
      <c r="CH162" s="88"/>
      <c r="CI162" s="88"/>
      <c r="CJ162" s="88"/>
      <c r="CK162" s="88"/>
      <c r="CL162" s="88"/>
      <c r="CM162" s="88"/>
      <c r="CN162" s="88"/>
      <c r="CO162" s="88"/>
      <c r="CP162" s="88"/>
      <c r="CQ162" s="88"/>
      <c r="CR162" s="88"/>
      <c r="CS162" s="88"/>
      <c r="CT162" s="88"/>
    </row>
    <row r="163" spans="1:98" ht="15" customHeight="1" x14ac:dyDescent="0.2">
      <c r="A163" s="331" t="s">
        <v>169</v>
      </c>
      <c r="B163" s="332">
        <f t="shared" si="11"/>
        <v>0</v>
      </c>
      <c r="C163" s="333">
        <f t="shared" si="12"/>
        <v>0</v>
      </c>
      <c r="D163" s="334">
        <f t="shared" si="13"/>
        <v>0</v>
      </c>
      <c r="E163" s="11"/>
      <c r="F163" s="17"/>
      <c r="G163" s="11"/>
      <c r="H163" s="17"/>
      <c r="I163" s="11"/>
      <c r="J163" s="17"/>
      <c r="K163" s="11"/>
      <c r="L163" s="12"/>
      <c r="M163" s="11"/>
      <c r="N163" s="12"/>
      <c r="O163" s="11"/>
      <c r="P163" s="12"/>
      <c r="Q163" s="11"/>
      <c r="R163" s="12"/>
      <c r="S163" s="11"/>
      <c r="T163" s="12"/>
      <c r="U163" s="11"/>
      <c r="V163" s="12"/>
      <c r="W163" s="11"/>
      <c r="X163" s="12"/>
      <c r="Y163" s="11"/>
      <c r="Z163" s="12"/>
      <c r="AA163" s="11"/>
      <c r="AB163" s="17"/>
      <c r="AC163" s="11"/>
      <c r="AD163" s="17"/>
      <c r="AE163" s="11"/>
      <c r="AF163" s="12"/>
      <c r="AG163" s="11"/>
      <c r="AH163" s="12"/>
      <c r="AI163" s="11"/>
      <c r="AJ163" s="12"/>
      <c r="AK163" s="11"/>
      <c r="AL163" s="12"/>
      <c r="AM163" s="11"/>
      <c r="AN163" s="12"/>
      <c r="AO163" s="111"/>
      <c r="AP163" s="51"/>
      <c r="AQ163" s="200"/>
      <c r="AR163" s="135"/>
      <c r="AS163" s="17"/>
      <c r="AT163" s="1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97"/>
      <c r="BG163" s="97"/>
      <c r="CA163" s="84" t="str">
        <f t="shared" si="14"/>
        <v/>
      </c>
      <c r="CG163" s="88">
        <f t="shared" si="15"/>
        <v>0</v>
      </c>
      <c r="CH163" s="88"/>
      <c r="CI163" s="88"/>
      <c r="CJ163" s="88"/>
      <c r="CK163" s="88"/>
      <c r="CL163" s="88"/>
      <c r="CM163" s="88"/>
      <c r="CN163" s="88"/>
      <c r="CO163" s="88"/>
      <c r="CP163" s="88"/>
      <c r="CQ163" s="88"/>
      <c r="CR163" s="88"/>
      <c r="CS163" s="88"/>
      <c r="CT163" s="88"/>
    </row>
    <row r="164" spans="1:98" ht="15" customHeight="1" x14ac:dyDescent="0.2">
      <c r="A164" s="331" t="s">
        <v>170</v>
      </c>
      <c r="B164" s="332">
        <f t="shared" si="11"/>
        <v>35</v>
      </c>
      <c r="C164" s="333">
        <f t="shared" si="12"/>
        <v>24</v>
      </c>
      <c r="D164" s="334">
        <f t="shared" si="13"/>
        <v>11</v>
      </c>
      <c r="E164" s="11">
        <v>2</v>
      </c>
      <c r="F164" s="17"/>
      <c r="G164" s="11">
        <v>1</v>
      </c>
      <c r="H164" s="17"/>
      <c r="I164" s="11">
        <v>1</v>
      </c>
      <c r="J164" s="17"/>
      <c r="K164" s="11"/>
      <c r="L164" s="12"/>
      <c r="M164" s="11"/>
      <c r="N164" s="12">
        <v>1</v>
      </c>
      <c r="O164" s="11"/>
      <c r="P164" s="12"/>
      <c r="Q164" s="11"/>
      <c r="R164" s="12"/>
      <c r="S164" s="11"/>
      <c r="T164" s="12"/>
      <c r="U164" s="11">
        <v>1</v>
      </c>
      <c r="V164" s="12"/>
      <c r="W164" s="11">
        <v>1</v>
      </c>
      <c r="X164" s="12"/>
      <c r="Y164" s="11">
        <v>1</v>
      </c>
      <c r="Z164" s="12">
        <v>1</v>
      </c>
      <c r="AA164" s="11"/>
      <c r="AB164" s="17">
        <v>1</v>
      </c>
      <c r="AC164" s="11"/>
      <c r="AD164" s="17"/>
      <c r="AE164" s="11">
        <v>1</v>
      </c>
      <c r="AF164" s="12"/>
      <c r="AG164" s="11"/>
      <c r="AH164" s="12"/>
      <c r="AI164" s="11">
        <v>2</v>
      </c>
      <c r="AJ164" s="12"/>
      <c r="AK164" s="11">
        <v>1</v>
      </c>
      <c r="AL164" s="12"/>
      <c r="AM164" s="11">
        <v>5</v>
      </c>
      <c r="AN164" s="12">
        <v>3</v>
      </c>
      <c r="AO164" s="111">
        <v>8</v>
      </c>
      <c r="AP164" s="51">
        <v>5</v>
      </c>
      <c r="AQ164" s="200">
        <v>5</v>
      </c>
      <c r="AR164" s="135">
        <v>6</v>
      </c>
      <c r="AS164" s="17">
        <v>24</v>
      </c>
      <c r="AT164" s="1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97"/>
      <c r="BG164" s="97"/>
      <c r="CA164" s="84" t="str">
        <f t="shared" si="14"/>
        <v/>
      </c>
      <c r="CG164" s="88">
        <f t="shared" si="15"/>
        <v>0</v>
      </c>
      <c r="CH164" s="88"/>
      <c r="CI164" s="88"/>
      <c r="CJ164" s="88"/>
      <c r="CK164" s="88"/>
      <c r="CL164" s="88"/>
      <c r="CM164" s="88"/>
      <c r="CN164" s="88"/>
      <c r="CO164" s="88"/>
      <c r="CP164" s="88"/>
      <c r="CQ164" s="88"/>
      <c r="CR164" s="88"/>
      <c r="CS164" s="88"/>
      <c r="CT164" s="88"/>
    </row>
    <row r="165" spans="1:98" ht="15" customHeight="1" x14ac:dyDescent="0.2">
      <c r="A165" s="331" t="s">
        <v>171</v>
      </c>
      <c r="B165" s="332">
        <f t="shared" si="11"/>
        <v>0</v>
      </c>
      <c r="C165" s="333">
        <f t="shared" si="12"/>
        <v>0</v>
      </c>
      <c r="D165" s="334">
        <f t="shared" si="13"/>
        <v>0</v>
      </c>
      <c r="E165" s="11"/>
      <c r="F165" s="17"/>
      <c r="G165" s="11"/>
      <c r="H165" s="17"/>
      <c r="I165" s="11"/>
      <c r="J165" s="17"/>
      <c r="K165" s="11"/>
      <c r="L165" s="12"/>
      <c r="M165" s="11"/>
      <c r="N165" s="12"/>
      <c r="O165" s="11"/>
      <c r="P165" s="12"/>
      <c r="Q165" s="11"/>
      <c r="R165" s="12"/>
      <c r="S165" s="11"/>
      <c r="T165" s="12"/>
      <c r="U165" s="11"/>
      <c r="V165" s="12"/>
      <c r="W165" s="11"/>
      <c r="X165" s="12"/>
      <c r="Y165" s="11"/>
      <c r="Z165" s="12"/>
      <c r="AA165" s="11"/>
      <c r="AB165" s="17"/>
      <c r="AC165" s="11"/>
      <c r="AD165" s="17"/>
      <c r="AE165" s="11"/>
      <c r="AF165" s="12"/>
      <c r="AG165" s="11"/>
      <c r="AH165" s="12"/>
      <c r="AI165" s="11"/>
      <c r="AJ165" s="12"/>
      <c r="AK165" s="11"/>
      <c r="AL165" s="12"/>
      <c r="AM165" s="11"/>
      <c r="AN165" s="12"/>
      <c r="AO165" s="111"/>
      <c r="AP165" s="51"/>
      <c r="AQ165" s="200"/>
      <c r="AR165" s="135"/>
      <c r="AS165" s="17"/>
      <c r="AT165" s="1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97"/>
      <c r="BG165" s="97"/>
      <c r="CA165" s="84" t="str">
        <f t="shared" si="14"/>
        <v/>
      </c>
      <c r="CG165" s="88">
        <f t="shared" si="15"/>
        <v>0</v>
      </c>
      <c r="CH165" s="88"/>
      <c r="CI165" s="88"/>
      <c r="CJ165" s="88"/>
      <c r="CK165" s="88"/>
      <c r="CL165" s="88"/>
      <c r="CM165" s="88"/>
      <c r="CN165" s="88"/>
      <c r="CO165" s="88"/>
      <c r="CP165" s="88"/>
      <c r="CQ165" s="88"/>
      <c r="CR165" s="88"/>
      <c r="CS165" s="88"/>
      <c r="CT165" s="88"/>
    </row>
    <row r="166" spans="1:98" ht="15" customHeight="1" x14ac:dyDescent="0.2">
      <c r="A166" s="331" t="s">
        <v>172</v>
      </c>
      <c r="B166" s="332">
        <f t="shared" si="11"/>
        <v>0</v>
      </c>
      <c r="C166" s="333">
        <f t="shared" si="12"/>
        <v>0</v>
      </c>
      <c r="D166" s="334">
        <f t="shared" si="13"/>
        <v>0</v>
      </c>
      <c r="E166" s="11"/>
      <c r="F166" s="17"/>
      <c r="G166" s="11"/>
      <c r="H166" s="17"/>
      <c r="I166" s="11"/>
      <c r="J166" s="17"/>
      <c r="K166" s="11"/>
      <c r="L166" s="12"/>
      <c r="M166" s="11"/>
      <c r="N166" s="12"/>
      <c r="O166" s="11"/>
      <c r="P166" s="12"/>
      <c r="Q166" s="11"/>
      <c r="R166" s="12"/>
      <c r="S166" s="11"/>
      <c r="T166" s="12"/>
      <c r="U166" s="11"/>
      <c r="V166" s="12"/>
      <c r="W166" s="11"/>
      <c r="X166" s="12"/>
      <c r="Y166" s="11"/>
      <c r="Z166" s="12"/>
      <c r="AA166" s="11"/>
      <c r="AB166" s="17"/>
      <c r="AC166" s="11"/>
      <c r="AD166" s="17"/>
      <c r="AE166" s="11"/>
      <c r="AF166" s="12"/>
      <c r="AG166" s="11"/>
      <c r="AH166" s="12"/>
      <c r="AI166" s="11"/>
      <c r="AJ166" s="12"/>
      <c r="AK166" s="11"/>
      <c r="AL166" s="12"/>
      <c r="AM166" s="11"/>
      <c r="AN166" s="12"/>
      <c r="AO166" s="111"/>
      <c r="AP166" s="51"/>
      <c r="AQ166" s="200"/>
      <c r="AR166" s="135"/>
      <c r="AS166" s="17"/>
      <c r="AT166" s="1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97"/>
      <c r="BG166" s="97"/>
      <c r="CA166" s="84" t="str">
        <f t="shared" si="14"/>
        <v/>
      </c>
      <c r="CG166" s="88">
        <f t="shared" si="15"/>
        <v>0</v>
      </c>
      <c r="CH166" s="88"/>
      <c r="CI166" s="88"/>
      <c r="CJ166" s="88"/>
      <c r="CK166" s="88"/>
      <c r="CL166" s="88"/>
      <c r="CM166" s="88"/>
      <c r="CN166" s="88"/>
      <c r="CO166" s="88"/>
      <c r="CP166" s="88"/>
      <c r="CQ166" s="88"/>
      <c r="CR166" s="88"/>
      <c r="CS166" s="88"/>
      <c r="CT166" s="88"/>
    </row>
    <row r="167" spans="1:98" ht="15" customHeight="1" x14ac:dyDescent="0.2">
      <c r="A167" s="331" t="s">
        <v>173</v>
      </c>
      <c r="B167" s="332">
        <f t="shared" si="11"/>
        <v>0</v>
      </c>
      <c r="C167" s="333">
        <f t="shared" si="12"/>
        <v>0</v>
      </c>
      <c r="D167" s="334">
        <f t="shared" si="13"/>
        <v>0</v>
      </c>
      <c r="E167" s="11"/>
      <c r="F167" s="17"/>
      <c r="G167" s="11"/>
      <c r="H167" s="17"/>
      <c r="I167" s="11"/>
      <c r="J167" s="17"/>
      <c r="K167" s="11"/>
      <c r="L167" s="12"/>
      <c r="M167" s="11"/>
      <c r="N167" s="12"/>
      <c r="O167" s="11"/>
      <c r="P167" s="12"/>
      <c r="Q167" s="11"/>
      <c r="R167" s="12"/>
      <c r="S167" s="11"/>
      <c r="T167" s="12"/>
      <c r="U167" s="11"/>
      <c r="V167" s="12"/>
      <c r="W167" s="11"/>
      <c r="X167" s="12"/>
      <c r="Y167" s="11"/>
      <c r="Z167" s="12"/>
      <c r="AA167" s="11"/>
      <c r="AB167" s="17"/>
      <c r="AC167" s="11"/>
      <c r="AD167" s="17"/>
      <c r="AE167" s="11"/>
      <c r="AF167" s="12"/>
      <c r="AG167" s="11"/>
      <c r="AH167" s="12"/>
      <c r="AI167" s="11"/>
      <c r="AJ167" s="12"/>
      <c r="AK167" s="11"/>
      <c r="AL167" s="12"/>
      <c r="AM167" s="11"/>
      <c r="AN167" s="12"/>
      <c r="AO167" s="111"/>
      <c r="AP167" s="51"/>
      <c r="AQ167" s="200"/>
      <c r="AR167" s="135"/>
      <c r="AS167" s="17"/>
      <c r="AT167" s="1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97"/>
      <c r="BG167" s="97"/>
      <c r="CA167" s="84" t="str">
        <f t="shared" si="14"/>
        <v/>
      </c>
      <c r="CG167" s="88">
        <f t="shared" si="15"/>
        <v>0</v>
      </c>
      <c r="CH167" s="88"/>
      <c r="CI167" s="88"/>
      <c r="CJ167" s="88"/>
      <c r="CK167" s="88"/>
      <c r="CL167" s="88"/>
      <c r="CM167" s="88"/>
      <c r="CN167" s="88"/>
      <c r="CO167" s="88"/>
      <c r="CP167" s="88"/>
      <c r="CQ167" s="88"/>
      <c r="CR167" s="88"/>
      <c r="CS167" s="88"/>
      <c r="CT167" s="88"/>
    </row>
    <row r="168" spans="1:98" ht="15" customHeight="1" x14ac:dyDescent="0.2">
      <c r="A168" s="335" t="s">
        <v>4</v>
      </c>
      <c r="B168" s="336">
        <f t="shared" si="11"/>
        <v>51</v>
      </c>
      <c r="C168" s="337">
        <f t="shared" si="12"/>
        <v>24</v>
      </c>
      <c r="D168" s="338">
        <f t="shared" si="13"/>
        <v>27</v>
      </c>
      <c r="E168" s="34">
        <v>1</v>
      </c>
      <c r="F168" s="58"/>
      <c r="G168" s="34"/>
      <c r="H168" s="35"/>
      <c r="I168" s="34"/>
      <c r="J168" s="35"/>
      <c r="K168" s="34"/>
      <c r="L168" s="35"/>
      <c r="M168" s="34">
        <v>1</v>
      </c>
      <c r="N168" s="35"/>
      <c r="O168" s="34"/>
      <c r="P168" s="35"/>
      <c r="Q168" s="34"/>
      <c r="R168" s="35">
        <v>1</v>
      </c>
      <c r="S168" s="34">
        <v>1</v>
      </c>
      <c r="T168" s="35"/>
      <c r="U168" s="34">
        <v>1</v>
      </c>
      <c r="V168" s="35"/>
      <c r="W168" s="34">
        <v>1</v>
      </c>
      <c r="X168" s="35"/>
      <c r="Y168" s="34">
        <v>1</v>
      </c>
      <c r="Z168" s="35">
        <v>2</v>
      </c>
      <c r="AA168" s="34">
        <v>3</v>
      </c>
      <c r="AB168" s="35">
        <v>2</v>
      </c>
      <c r="AC168" s="34">
        <v>2</v>
      </c>
      <c r="AD168" s="35">
        <v>1</v>
      </c>
      <c r="AE168" s="34">
        <v>1</v>
      </c>
      <c r="AF168" s="35">
        <v>3</v>
      </c>
      <c r="AG168" s="34">
        <v>3</v>
      </c>
      <c r="AH168" s="35">
        <v>4</v>
      </c>
      <c r="AI168" s="34">
        <v>1</v>
      </c>
      <c r="AJ168" s="35">
        <v>2</v>
      </c>
      <c r="AK168" s="34">
        <v>2</v>
      </c>
      <c r="AL168" s="35">
        <v>2</v>
      </c>
      <c r="AM168" s="34">
        <v>2</v>
      </c>
      <c r="AN168" s="35">
        <v>3</v>
      </c>
      <c r="AO168" s="117">
        <v>4</v>
      </c>
      <c r="AP168" s="42">
        <v>7</v>
      </c>
      <c r="AQ168" s="339">
        <v>14</v>
      </c>
      <c r="AR168" s="120">
        <v>10</v>
      </c>
      <c r="AS168" s="58">
        <v>27</v>
      </c>
      <c r="AT168" s="1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97"/>
      <c r="BG168" s="97"/>
      <c r="CA168" s="84" t="str">
        <f t="shared" si="14"/>
        <v/>
      </c>
      <c r="CG168" s="88">
        <f t="shared" si="15"/>
        <v>0</v>
      </c>
      <c r="CH168" s="88"/>
      <c r="CI168" s="88"/>
      <c r="CJ168" s="88"/>
      <c r="CK168" s="88"/>
      <c r="CL168" s="88"/>
      <c r="CM168" s="88"/>
      <c r="CN168" s="88"/>
      <c r="CO168" s="88"/>
      <c r="CP168" s="88"/>
      <c r="CQ168" s="88"/>
      <c r="CR168" s="88"/>
      <c r="CS168" s="88"/>
      <c r="CT168" s="88"/>
    </row>
    <row r="169" spans="1:98" ht="15" customHeight="1" x14ac:dyDescent="0.2">
      <c r="A169" s="340" t="s">
        <v>43</v>
      </c>
      <c r="B169" s="213">
        <f t="shared" ref="B169:AS169" si="16">SUM(B170:B174)</f>
        <v>102</v>
      </c>
      <c r="C169" s="214">
        <f t="shared" si="16"/>
        <v>48</v>
      </c>
      <c r="D169" s="317">
        <f t="shared" si="16"/>
        <v>54</v>
      </c>
      <c r="E169" s="341">
        <f>SUM(E170:E174)</f>
        <v>2</v>
      </c>
      <c r="F169" s="342">
        <f t="shared" si="16"/>
        <v>0</v>
      </c>
      <c r="G169" s="342">
        <f t="shared" si="16"/>
        <v>0</v>
      </c>
      <c r="H169" s="69">
        <f t="shared" si="16"/>
        <v>0</v>
      </c>
      <c r="I169" s="63">
        <f t="shared" si="16"/>
        <v>1</v>
      </c>
      <c r="J169" s="69">
        <f t="shared" si="16"/>
        <v>0</v>
      </c>
      <c r="K169" s="63">
        <f t="shared" si="16"/>
        <v>0</v>
      </c>
      <c r="L169" s="69">
        <f t="shared" si="16"/>
        <v>0</v>
      </c>
      <c r="M169" s="63">
        <f t="shared" si="16"/>
        <v>1</v>
      </c>
      <c r="N169" s="69">
        <f t="shared" si="16"/>
        <v>0</v>
      </c>
      <c r="O169" s="63">
        <f t="shared" si="16"/>
        <v>1</v>
      </c>
      <c r="P169" s="69">
        <f t="shared" si="16"/>
        <v>1</v>
      </c>
      <c r="Q169" s="63">
        <f t="shared" si="16"/>
        <v>1</v>
      </c>
      <c r="R169" s="69">
        <f t="shared" si="16"/>
        <v>0</v>
      </c>
      <c r="S169" s="63">
        <f t="shared" si="16"/>
        <v>0</v>
      </c>
      <c r="T169" s="69">
        <f t="shared" si="16"/>
        <v>0</v>
      </c>
      <c r="U169" s="63">
        <f t="shared" si="16"/>
        <v>1</v>
      </c>
      <c r="V169" s="69">
        <f t="shared" si="16"/>
        <v>0</v>
      </c>
      <c r="W169" s="63">
        <f t="shared" si="16"/>
        <v>1</v>
      </c>
      <c r="X169" s="69">
        <f t="shared" si="16"/>
        <v>0</v>
      </c>
      <c r="Y169" s="63">
        <f t="shared" si="16"/>
        <v>2</v>
      </c>
      <c r="Z169" s="69">
        <f t="shared" si="16"/>
        <v>6</v>
      </c>
      <c r="AA169" s="63">
        <f t="shared" si="16"/>
        <v>3</v>
      </c>
      <c r="AB169" s="69">
        <f t="shared" si="16"/>
        <v>4</v>
      </c>
      <c r="AC169" s="63">
        <f t="shared" si="16"/>
        <v>4</v>
      </c>
      <c r="AD169" s="69">
        <f t="shared" si="16"/>
        <v>2</v>
      </c>
      <c r="AE169" s="63">
        <f t="shared" si="16"/>
        <v>2</v>
      </c>
      <c r="AF169" s="69">
        <f t="shared" si="16"/>
        <v>6</v>
      </c>
      <c r="AG169" s="63">
        <f t="shared" si="16"/>
        <v>4</v>
      </c>
      <c r="AH169" s="69">
        <f t="shared" si="16"/>
        <v>5</v>
      </c>
      <c r="AI169" s="63">
        <f t="shared" si="16"/>
        <v>3</v>
      </c>
      <c r="AJ169" s="69">
        <f t="shared" si="16"/>
        <v>4</v>
      </c>
      <c r="AK169" s="63">
        <f t="shared" si="16"/>
        <v>5</v>
      </c>
      <c r="AL169" s="69">
        <f t="shared" si="16"/>
        <v>5</v>
      </c>
      <c r="AM169" s="63">
        <f t="shared" si="16"/>
        <v>4</v>
      </c>
      <c r="AN169" s="69">
        <f t="shared" si="16"/>
        <v>7</v>
      </c>
      <c r="AO169" s="68">
        <f t="shared" si="16"/>
        <v>13</v>
      </c>
      <c r="AP169" s="67">
        <f t="shared" si="16"/>
        <v>14</v>
      </c>
      <c r="AQ169" s="343">
        <f t="shared" si="16"/>
        <v>35</v>
      </c>
      <c r="AR169" s="62">
        <f t="shared" si="16"/>
        <v>1</v>
      </c>
      <c r="AS169" s="65">
        <f t="shared" si="16"/>
        <v>66</v>
      </c>
      <c r="AT169" s="344"/>
      <c r="AU169" s="96"/>
      <c r="AV169" s="96"/>
      <c r="AW169" s="96"/>
      <c r="AX169" s="96"/>
      <c r="AY169" s="96"/>
      <c r="AZ169" s="96"/>
      <c r="BA169" s="96"/>
      <c r="BB169" s="96"/>
      <c r="BC169" s="96"/>
      <c r="BD169" s="96"/>
      <c r="BE169" s="96"/>
      <c r="BF169" s="97"/>
      <c r="BG169" s="97"/>
      <c r="CG169" s="88"/>
      <c r="CH169" s="88"/>
      <c r="CI169" s="88"/>
      <c r="CJ169" s="88"/>
      <c r="CK169" s="88"/>
      <c r="CL169" s="88"/>
      <c r="CM169" s="88"/>
      <c r="CN169" s="88"/>
      <c r="CO169" s="88"/>
      <c r="CP169" s="88"/>
      <c r="CQ169" s="88"/>
      <c r="CR169" s="88"/>
      <c r="CS169" s="88"/>
      <c r="CT169" s="88"/>
    </row>
    <row r="170" spans="1:98" ht="15" customHeight="1" x14ac:dyDescent="0.2">
      <c r="A170" s="101" t="s">
        <v>44</v>
      </c>
      <c r="B170" s="345">
        <f>SUM(C170+D170)</f>
        <v>95</v>
      </c>
      <c r="C170" s="346">
        <f t="shared" ref="C170:D174" si="17">SUM(E170+G170+I170+K170+M170+O170+Q170+S170+U170+W170+Y170+AA170+AC170+AE170+AG170+AI170+AK170+AM170+AO170)</f>
        <v>44</v>
      </c>
      <c r="D170" s="347">
        <f t="shared" si="17"/>
        <v>51</v>
      </c>
      <c r="E170" s="123">
        <v>2</v>
      </c>
      <c r="F170" s="8"/>
      <c r="G170" s="123"/>
      <c r="H170" s="138"/>
      <c r="I170" s="123">
        <v>1</v>
      </c>
      <c r="J170" s="138"/>
      <c r="K170" s="123"/>
      <c r="L170" s="138"/>
      <c r="M170" s="123">
        <v>1</v>
      </c>
      <c r="N170" s="138"/>
      <c r="O170" s="123">
        <v>1</v>
      </c>
      <c r="P170" s="138">
        <v>1</v>
      </c>
      <c r="Q170" s="123">
        <v>1</v>
      </c>
      <c r="R170" s="138"/>
      <c r="S170" s="123"/>
      <c r="T170" s="138"/>
      <c r="U170" s="123">
        <v>1</v>
      </c>
      <c r="V170" s="138"/>
      <c r="W170" s="123">
        <v>1</v>
      </c>
      <c r="X170" s="138"/>
      <c r="Y170" s="123">
        <v>2</v>
      </c>
      <c r="Z170" s="138">
        <v>5</v>
      </c>
      <c r="AA170" s="123">
        <v>3</v>
      </c>
      <c r="AB170" s="138">
        <v>4</v>
      </c>
      <c r="AC170" s="123">
        <v>4</v>
      </c>
      <c r="AD170" s="138">
        <v>2</v>
      </c>
      <c r="AE170" s="123">
        <v>2</v>
      </c>
      <c r="AF170" s="138">
        <v>6</v>
      </c>
      <c r="AG170" s="123">
        <v>4</v>
      </c>
      <c r="AH170" s="138">
        <v>5</v>
      </c>
      <c r="AI170" s="123">
        <v>3</v>
      </c>
      <c r="AJ170" s="138">
        <v>4</v>
      </c>
      <c r="AK170" s="123">
        <v>5</v>
      </c>
      <c r="AL170" s="138">
        <v>4</v>
      </c>
      <c r="AM170" s="123">
        <v>4</v>
      </c>
      <c r="AN170" s="138">
        <v>7</v>
      </c>
      <c r="AO170" s="139">
        <v>9</v>
      </c>
      <c r="AP170" s="348">
        <v>13</v>
      </c>
      <c r="AQ170" s="119">
        <v>35</v>
      </c>
      <c r="AR170" s="138">
        <v>1</v>
      </c>
      <c r="AS170" s="138">
        <v>59</v>
      </c>
      <c r="AT170" s="344"/>
      <c r="AU170" s="96"/>
      <c r="AV170" s="96"/>
      <c r="AW170" s="96"/>
      <c r="AX170" s="96"/>
      <c r="AY170" s="96"/>
      <c r="AZ170" s="96"/>
      <c r="BA170" s="96"/>
      <c r="BB170" s="96"/>
      <c r="BC170" s="96"/>
      <c r="BD170" s="96"/>
      <c r="BE170" s="96"/>
      <c r="BF170" s="97"/>
      <c r="BG170" s="97"/>
      <c r="CG170" s="88"/>
      <c r="CH170" s="88"/>
      <c r="CI170" s="88"/>
      <c r="CJ170" s="88"/>
      <c r="CK170" s="88"/>
      <c r="CL170" s="88"/>
      <c r="CM170" s="88"/>
      <c r="CN170" s="88"/>
      <c r="CO170" s="88"/>
      <c r="CP170" s="88"/>
      <c r="CQ170" s="88"/>
      <c r="CR170" s="88"/>
      <c r="CS170" s="88"/>
      <c r="CT170" s="88"/>
    </row>
    <row r="171" spans="1:98" ht="15" customHeight="1" x14ac:dyDescent="0.2">
      <c r="A171" s="106" t="s">
        <v>45</v>
      </c>
      <c r="B171" s="332">
        <f>SUM(C171+D171)</f>
        <v>0</v>
      </c>
      <c r="C171" s="333">
        <f t="shared" si="17"/>
        <v>0</v>
      </c>
      <c r="D171" s="334">
        <f t="shared" si="17"/>
        <v>0</v>
      </c>
      <c r="E171" s="34"/>
      <c r="F171" s="12"/>
      <c r="G171" s="11"/>
      <c r="H171" s="43"/>
      <c r="I171" s="11"/>
      <c r="J171" s="12"/>
      <c r="K171" s="11"/>
      <c r="L171" s="12"/>
      <c r="M171" s="11"/>
      <c r="N171" s="12"/>
      <c r="O171" s="11"/>
      <c r="P171" s="12"/>
      <c r="Q171" s="11"/>
      <c r="R171" s="12"/>
      <c r="S171" s="11"/>
      <c r="T171" s="12"/>
      <c r="U171" s="11"/>
      <c r="V171" s="12"/>
      <c r="W171" s="11"/>
      <c r="X171" s="12"/>
      <c r="Y171" s="11"/>
      <c r="Z171" s="12"/>
      <c r="AA171" s="11"/>
      <c r="AB171" s="12"/>
      <c r="AC171" s="11"/>
      <c r="AD171" s="12"/>
      <c r="AE171" s="11"/>
      <c r="AF171" s="12"/>
      <c r="AG171" s="11"/>
      <c r="AH171" s="12"/>
      <c r="AI171" s="11"/>
      <c r="AJ171" s="12"/>
      <c r="AK171" s="11"/>
      <c r="AL171" s="12"/>
      <c r="AM171" s="11"/>
      <c r="AN171" s="12"/>
      <c r="AO171" s="111"/>
      <c r="AP171" s="51"/>
      <c r="AQ171" s="17"/>
      <c r="AR171" s="12"/>
      <c r="AS171" s="43"/>
      <c r="AT171" s="349"/>
      <c r="AU171" s="96"/>
      <c r="AV171" s="96"/>
      <c r="AW171" s="96"/>
      <c r="AX171" s="96"/>
      <c r="AY171" s="96"/>
      <c r="AZ171" s="96"/>
      <c r="BA171" s="96"/>
      <c r="BB171" s="96"/>
      <c r="BC171" s="96"/>
      <c r="BD171" s="96"/>
      <c r="BE171" s="96"/>
      <c r="BF171" s="97"/>
      <c r="BG171" s="97"/>
      <c r="CG171" s="88"/>
      <c r="CH171" s="88"/>
      <c r="CI171" s="88"/>
      <c r="CJ171" s="88"/>
      <c r="CK171" s="88"/>
      <c r="CL171" s="88"/>
      <c r="CM171" s="88"/>
      <c r="CN171" s="88"/>
      <c r="CO171" s="88"/>
      <c r="CP171" s="88"/>
      <c r="CQ171" s="88"/>
      <c r="CR171" s="88"/>
      <c r="CS171" s="88"/>
      <c r="CT171" s="88"/>
    </row>
    <row r="172" spans="1:98" ht="15" customHeight="1" x14ac:dyDescent="0.2">
      <c r="A172" s="136" t="s">
        <v>46</v>
      </c>
      <c r="B172" s="332">
        <f>SUM(C172+D172)</f>
        <v>7</v>
      </c>
      <c r="C172" s="333">
        <f t="shared" si="17"/>
        <v>4</v>
      </c>
      <c r="D172" s="334">
        <f t="shared" si="17"/>
        <v>3</v>
      </c>
      <c r="E172" s="11"/>
      <c r="F172" s="35"/>
      <c r="G172" s="34"/>
      <c r="H172" s="35"/>
      <c r="I172" s="123"/>
      <c r="J172" s="138"/>
      <c r="K172" s="123"/>
      <c r="L172" s="138"/>
      <c r="M172" s="123"/>
      <c r="N172" s="138"/>
      <c r="O172" s="123"/>
      <c r="P172" s="138"/>
      <c r="Q172" s="123"/>
      <c r="R172" s="138"/>
      <c r="S172" s="123"/>
      <c r="T172" s="138"/>
      <c r="U172" s="123"/>
      <c r="V172" s="138"/>
      <c r="W172" s="123"/>
      <c r="X172" s="138"/>
      <c r="Y172" s="123"/>
      <c r="Z172" s="138">
        <v>1</v>
      </c>
      <c r="AA172" s="123"/>
      <c r="AB172" s="138"/>
      <c r="AC172" s="123"/>
      <c r="AD172" s="138"/>
      <c r="AE172" s="123"/>
      <c r="AF172" s="138"/>
      <c r="AG172" s="123"/>
      <c r="AH172" s="138"/>
      <c r="AI172" s="123"/>
      <c r="AJ172" s="138"/>
      <c r="AK172" s="123"/>
      <c r="AL172" s="138">
        <v>1</v>
      </c>
      <c r="AM172" s="123"/>
      <c r="AN172" s="138"/>
      <c r="AO172" s="139">
        <v>4</v>
      </c>
      <c r="AP172" s="348">
        <v>1</v>
      </c>
      <c r="AQ172" s="119"/>
      <c r="AR172" s="138"/>
      <c r="AS172" s="138">
        <v>7</v>
      </c>
      <c r="AT172" s="344"/>
      <c r="AU172" s="96"/>
      <c r="AV172" s="96"/>
      <c r="AW172" s="96"/>
      <c r="AX172" s="96"/>
      <c r="AY172" s="96"/>
      <c r="AZ172" s="96"/>
      <c r="BA172" s="96"/>
      <c r="BB172" s="96"/>
      <c r="BC172" s="96"/>
      <c r="BD172" s="96"/>
      <c r="BE172" s="96"/>
      <c r="BF172" s="97"/>
      <c r="BG172" s="97"/>
      <c r="CG172" s="88"/>
      <c r="CH172" s="88"/>
      <c r="CI172" s="88"/>
      <c r="CJ172" s="88"/>
      <c r="CK172" s="88"/>
      <c r="CL172" s="88"/>
      <c r="CM172" s="88"/>
      <c r="CN172" s="88"/>
      <c r="CO172" s="88"/>
      <c r="CP172" s="88"/>
      <c r="CQ172" s="88"/>
      <c r="CR172" s="88"/>
      <c r="CS172" s="88"/>
      <c r="CT172" s="88"/>
    </row>
    <row r="173" spans="1:98" ht="15" customHeight="1" x14ac:dyDescent="0.2">
      <c r="A173" s="350" t="s">
        <v>174</v>
      </c>
      <c r="B173" s="332">
        <f>SUM(C173+D173)</f>
        <v>0</v>
      </c>
      <c r="C173" s="333">
        <f t="shared" si="17"/>
        <v>0</v>
      </c>
      <c r="D173" s="351">
        <f t="shared" si="17"/>
        <v>0</v>
      </c>
      <c r="E173" s="123"/>
      <c r="F173" s="12"/>
      <c r="G173" s="11"/>
      <c r="H173" s="12"/>
      <c r="I173" s="11"/>
      <c r="J173" s="12"/>
      <c r="K173" s="11"/>
      <c r="L173" s="12"/>
      <c r="M173" s="11"/>
      <c r="N173" s="12"/>
      <c r="O173" s="11"/>
      <c r="P173" s="12"/>
      <c r="Q173" s="11"/>
      <c r="R173" s="12"/>
      <c r="S173" s="11"/>
      <c r="T173" s="12"/>
      <c r="U173" s="11"/>
      <c r="V173" s="12"/>
      <c r="W173" s="11"/>
      <c r="X173" s="12"/>
      <c r="Y173" s="11"/>
      <c r="Z173" s="12"/>
      <c r="AA173" s="11"/>
      <c r="AB173" s="12"/>
      <c r="AC173" s="11"/>
      <c r="AD173" s="12"/>
      <c r="AE173" s="11"/>
      <c r="AF173" s="12"/>
      <c r="AG173" s="11"/>
      <c r="AH173" s="12"/>
      <c r="AI173" s="11"/>
      <c r="AJ173" s="12"/>
      <c r="AK173" s="11"/>
      <c r="AL173" s="12"/>
      <c r="AM173" s="11"/>
      <c r="AN173" s="12"/>
      <c r="AO173" s="111"/>
      <c r="AP173" s="51"/>
      <c r="AQ173" s="17"/>
      <c r="AR173" s="12"/>
      <c r="AS173" s="43"/>
      <c r="AT173" s="349"/>
      <c r="AU173" s="96"/>
      <c r="AV173" s="96"/>
      <c r="AW173" s="96"/>
      <c r="AX173" s="96"/>
      <c r="AY173" s="96"/>
      <c r="AZ173" s="96"/>
      <c r="BA173" s="96"/>
      <c r="BB173" s="96"/>
      <c r="BC173" s="96"/>
      <c r="BD173" s="96"/>
      <c r="BE173" s="96"/>
      <c r="BF173" s="97"/>
      <c r="BG173" s="97"/>
      <c r="CG173" s="88"/>
      <c r="CH173" s="88"/>
      <c r="CI173" s="88"/>
      <c r="CJ173" s="88"/>
      <c r="CK173" s="88"/>
      <c r="CL173" s="88"/>
      <c r="CM173" s="88"/>
      <c r="CN173" s="88"/>
      <c r="CO173" s="88"/>
      <c r="CP173" s="88"/>
      <c r="CQ173" s="88"/>
      <c r="CR173" s="88"/>
      <c r="CS173" s="88"/>
      <c r="CT173" s="88"/>
    </row>
    <row r="174" spans="1:98" ht="15" customHeight="1" x14ac:dyDescent="0.2">
      <c r="A174" s="352" t="s">
        <v>4</v>
      </c>
      <c r="B174" s="353">
        <f>SUM(C174+D174)</f>
        <v>0</v>
      </c>
      <c r="C174" s="354">
        <f t="shared" si="17"/>
        <v>0</v>
      </c>
      <c r="D174" s="355">
        <f t="shared" si="17"/>
        <v>0</v>
      </c>
      <c r="E174" s="30"/>
      <c r="F174" s="22"/>
      <c r="G174" s="38"/>
      <c r="H174" s="22"/>
      <c r="I174" s="38"/>
      <c r="J174" s="22"/>
      <c r="K174" s="38"/>
      <c r="L174" s="22"/>
      <c r="M174" s="38"/>
      <c r="N174" s="22"/>
      <c r="O174" s="38"/>
      <c r="P174" s="22"/>
      <c r="Q174" s="38"/>
      <c r="R174" s="22"/>
      <c r="S174" s="38"/>
      <c r="T174" s="22"/>
      <c r="U174" s="38"/>
      <c r="V174" s="22"/>
      <c r="W174" s="38"/>
      <c r="X174" s="22"/>
      <c r="Y174" s="38"/>
      <c r="Z174" s="22"/>
      <c r="AA174" s="38"/>
      <c r="AB174" s="22"/>
      <c r="AC174" s="38"/>
      <c r="AD174" s="22"/>
      <c r="AE174" s="38"/>
      <c r="AF174" s="22"/>
      <c r="AG174" s="38"/>
      <c r="AH174" s="22"/>
      <c r="AI174" s="38"/>
      <c r="AJ174" s="22"/>
      <c r="AK174" s="38"/>
      <c r="AL174" s="22"/>
      <c r="AM174" s="38"/>
      <c r="AN174" s="22"/>
      <c r="AO174" s="129"/>
      <c r="AP174" s="55"/>
      <c r="AQ174" s="39"/>
      <c r="AR174" s="22"/>
      <c r="AS174" s="22"/>
      <c r="AT174" s="344"/>
      <c r="AU174" s="96"/>
      <c r="AV174" s="96"/>
      <c r="AW174" s="96"/>
      <c r="AX174" s="96"/>
      <c r="AY174" s="96"/>
      <c r="AZ174" s="96"/>
      <c r="BA174" s="96"/>
      <c r="BB174" s="96"/>
      <c r="BC174" s="96"/>
      <c r="BD174" s="96"/>
      <c r="BE174" s="96"/>
      <c r="BF174" s="97"/>
      <c r="BG174" s="97"/>
      <c r="CG174" s="88"/>
      <c r="CH174" s="88"/>
      <c r="CI174" s="88"/>
      <c r="CJ174" s="88"/>
      <c r="CK174" s="88"/>
      <c r="CL174" s="88"/>
      <c r="CM174" s="88"/>
      <c r="CN174" s="88"/>
      <c r="CO174" s="88"/>
      <c r="CP174" s="88"/>
      <c r="CQ174" s="88"/>
      <c r="CR174" s="88"/>
      <c r="CS174" s="88"/>
      <c r="CT174" s="88"/>
    </row>
    <row r="175" spans="1:98" ht="31.9" customHeight="1" x14ac:dyDescent="0.2">
      <c r="A175" s="183" t="s">
        <v>175</v>
      </c>
      <c r="B175" s="183"/>
      <c r="C175" s="183"/>
      <c r="D175" s="183"/>
      <c r="E175" s="356"/>
      <c r="F175" s="356"/>
      <c r="G175" s="356"/>
      <c r="H175" s="356"/>
      <c r="I175" s="356"/>
      <c r="J175" s="356"/>
      <c r="K175" s="356"/>
      <c r="L175" s="356"/>
      <c r="M175" s="356"/>
      <c r="N175" s="356"/>
      <c r="O175" s="356"/>
      <c r="P175" s="356"/>
      <c r="Q175" s="356"/>
      <c r="R175" s="356"/>
      <c r="S175" s="356"/>
      <c r="T175" s="356"/>
      <c r="U175" s="356"/>
      <c r="V175" s="356"/>
      <c r="W175" s="356"/>
      <c r="X175" s="356"/>
      <c r="Y175" s="356"/>
      <c r="Z175" s="356"/>
      <c r="AA175" s="356"/>
      <c r="AB175" s="356"/>
      <c r="AC175" s="356"/>
      <c r="AD175" s="356"/>
      <c r="AE175" s="356"/>
      <c r="AF175" s="356"/>
      <c r="AG175" s="356"/>
      <c r="AH175" s="356"/>
      <c r="AI175" s="356"/>
      <c r="AJ175" s="356"/>
      <c r="AK175" s="356"/>
      <c r="AL175" s="356"/>
      <c r="AM175" s="356"/>
      <c r="AN175" s="356"/>
      <c r="AO175" s="356"/>
      <c r="AP175" s="356"/>
      <c r="AQ175" s="227"/>
      <c r="AR175" s="227"/>
      <c r="AS175" s="227"/>
      <c r="AT175" s="357"/>
      <c r="AU175" s="357"/>
      <c r="AV175" s="96"/>
      <c r="AW175" s="96"/>
      <c r="AX175" s="96"/>
      <c r="AY175" s="96"/>
      <c r="AZ175" s="96"/>
      <c r="BA175" s="96"/>
      <c r="BB175" s="96"/>
      <c r="BC175" s="96"/>
      <c r="BD175" s="96"/>
      <c r="BE175" s="96"/>
      <c r="BF175" s="97"/>
      <c r="BG175" s="97"/>
      <c r="CG175" s="88"/>
      <c r="CH175" s="88"/>
      <c r="CI175" s="88"/>
      <c r="CJ175" s="88"/>
      <c r="CK175" s="88"/>
      <c r="CL175" s="88"/>
      <c r="CM175" s="88"/>
      <c r="CN175" s="88"/>
      <c r="CO175" s="88"/>
      <c r="CP175" s="88"/>
      <c r="CQ175" s="88"/>
      <c r="CR175" s="88"/>
      <c r="CS175" s="88"/>
      <c r="CT175" s="88"/>
    </row>
    <row r="176" spans="1:98" ht="21" customHeight="1" x14ac:dyDescent="0.2">
      <c r="A176" s="487" t="s">
        <v>76</v>
      </c>
      <c r="B176" s="495" t="s">
        <v>77</v>
      </c>
      <c r="C176" s="496"/>
      <c r="D176" s="545"/>
      <c r="E176" s="514" t="s">
        <v>78</v>
      </c>
      <c r="F176" s="515"/>
      <c r="G176" s="515"/>
      <c r="H176" s="515"/>
      <c r="I176" s="515"/>
      <c r="J176" s="515"/>
      <c r="K176" s="515"/>
      <c r="L176" s="515"/>
      <c r="M176" s="515"/>
      <c r="N176" s="515"/>
      <c r="O176" s="515"/>
      <c r="P176" s="515"/>
      <c r="Q176" s="515"/>
      <c r="R176" s="515"/>
      <c r="S176" s="515"/>
      <c r="T176" s="515"/>
      <c r="U176" s="515"/>
      <c r="V176" s="515"/>
      <c r="W176" s="515"/>
      <c r="X176" s="515"/>
      <c r="Y176" s="515"/>
      <c r="Z176" s="515"/>
      <c r="AA176" s="515"/>
      <c r="AB176" s="515"/>
      <c r="AC176" s="515"/>
      <c r="AD176" s="515"/>
      <c r="AE176" s="515"/>
      <c r="AF176" s="515"/>
      <c r="AG176" s="515"/>
      <c r="AH176" s="515"/>
      <c r="AI176" s="515"/>
      <c r="AJ176" s="515"/>
      <c r="AK176" s="515"/>
      <c r="AL176" s="515"/>
      <c r="AM176" s="515"/>
      <c r="AN176" s="515"/>
      <c r="AO176" s="515"/>
      <c r="AP176" s="516"/>
      <c r="AQ176" s="546" t="s">
        <v>79</v>
      </c>
      <c r="AR176" s="476" t="s">
        <v>176</v>
      </c>
      <c r="AS176" s="227"/>
      <c r="AT176" s="357"/>
      <c r="AU176" s="357"/>
      <c r="AV176" s="96"/>
      <c r="AW176" s="96"/>
      <c r="AX176" s="96"/>
      <c r="AY176" s="96"/>
      <c r="AZ176" s="96"/>
      <c r="BA176" s="96"/>
      <c r="BB176" s="96"/>
      <c r="BC176" s="96"/>
      <c r="BD176" s="96"/>
      <c r="BE176" s="96"/>
      <c r="BF176" s="96"/>
      <c r="BG176" s="96"/>
      <c r="CG176" s="88"/>
      <c r="CH176" s="88"/>
      <c r="CI176" s="88"/>
      <c r="CJ176" s="88"/>
      <c r="CK176" s="88"/>
      <c r="CL176" s="88"/>
      <c r="CM176" s="88"/>
      <c r="CN176" s="88"/>
      <c r="CO176" s="88"/>
      <c r="CP176" s="88"/>
      <c r="CQ176" s="88"/>
      <c r="CR176" s="88"/>
      <c r="CS176" s="88"/>
      <c r="CT176" s="88"/>
    </row>
    <row r="177" spans="1:98" ht="21.75" customHeight="1" x14ac:dyDescent="0.2">
      <c r="A177" s="488"/>
      <c r="B177" s="497"/>
      <c r="C177" s="498"/>
      <c r="D177" s="498"/>
      <c r="E177" s="483" t="s">
        <v>21</v>
      </c>
      <c r="F177" s="484"/>
      <c r="G177" s="483" t="s">
        <v>22</v>
      </c>
      <c r="H177" s="484"/>
      <c r="I177" s="483" t="s">
        <v>23</v>
      </c>
      <c r="J177" s="484"/>
      <c r="K177" s="483" t="s">
        <v>24</v>
      </c>
      <c r="L177" s="484"/>
      <c r="M177" s="483" t="s">
        <v>25</v>
      </c>
      <c r="N177" s="484"/>
      <c r="O177" s="483" t="s">
        <v>26</v>
      </c>
      <c r="P177" s="484"/>
      <c r="Q177" s="483" t="s">
        <v>27</v>
      </c>
      <c r="R177" s="484"/>
      <c r="S177" s="483" t="s">
        <v>28</v>
      </c>
      <c r="T177" s="484"/>
      <c r="U177" s="483" t="s">
        <v>29</v>
      </c>
      <c r="V177" s="484"/>
      <c r="W177" s="483" t="s">
        <v>5</v>
      </c>
      <c r="X177" s="484"/>
      <c r="Y177" s="483" t="s">
        <v>6</v>
      </c>
      <c r="Z177" s="484"/>
      <c r="AA177" s="483" t="s">
        <v>30</v>
      </c>
      <c r="AB177" s="484"/>
      <c r="AC177" s="483" t="s">
        <v>7</v>
      </c>
      <c r="AD177" s="484"/>
      <c r="AE177" s="483" t="s">
        <v>8</v>
      </c>
      <c r="AF177" s="484"/>
      <c r="AG177" s="483" t="s">
        <v>9</v>
      </c>
      <c r="AH177" s="484"/>
      <c r="AI177" s="483" t="s">
        <v>10</v>
      </c>
      <c r="AJ177" s="484"/>
      <c r="AK177" s="483" t="s">
        <v>11</v>
      </c>
      <c r="AL177" s="484"/>
      <c r="AM177" s="483" t="s">
        <v>12</v>
      </c>
      <c r="AN177" s="484"/>
      <c r="AO177" s="480" t="s">
        <v>13</v>
      </c>
      <c r="AP177" s="482"/>
      <c r="AQ177" s="547"/>
      <c r="AR177" s="479"/>
      <c r="AS177" s="357"/>
      <c r="AT177" s="357"/>
      <c r="AU177" s="357"/>
      <c r="AV177" s="96"/>
      <c r="AW177" s="96"/>
      <c r="AX177" s="96"/>
      <c r="AY177" s="96"/>
      <c r="AZ177" s="96"/>
      <c r="BA177" s="96"/>
      <c r="BB177" s="96"/>
      <c r="BC177" s="96"/>
      <c r="BD177" s="96"/>
      <c r="BE177" s="96"/>
      <c r="BF177" s="149"/>
      <c r="BG177" s="149"/>
      <c r="CG177" s="88"/>
      <c r="CH177" s="88"/>
      <c r="CI177" s="88"/>
      <c r="CJ177" s="88"/>
      <c r="CK177" s="88"/>
      <c r="CL177" s="88"/>
      <c r="CM177" s="88"/>
      <c r="CN177" s="88"/>
      <c r="CO177" s="88"/>
      <c r="CP177" s="88"/>
      <c r="CQ177" s="88"/>
      <c r="CR177" s="88"/>
      <c r="CS177" s="88"/>
      <c r="CT177" s="88"/>
    </row>
    <row r="178" spans="1:98" ht="13.5" customHeight="1" x14ac:dyDescent="0.2">
      <c r="A178" s="544"/>
      <c r="B178" s="185" t="s">
        <v>34</v>
      </c>
      <c r="C178" s="71" t="s">
        <v>2</v>
      </c>
      <c r="D178" s="33" t="s">
        <v>3</v>
      </c>
      <c r="E178" s="70" t="s">
        <v>2</v>
      </c>
      <c r="F178" s="33" t="s">
        <v>3</v>
      </c>
      <c r="G178" s="70" t="s">
        <v>2</v>
      </c>
      <c r="H178" s="33" t="s">
        <v>3</v>
      </c>
      <c r="I178" s="70" t="s">
        <v>2</v>
      </c>
      <c r="J178" s="33" t="s">
        <v>3</v>
      </c>
      <c r="K178" s="70" t="s">
        <v>2</v>
      </c>
      <c r="L178" s="33" t="s">
        <v>3</v>
      </c>
      <c r="M178" s="70" t="s">
        <v>2</v>
      </c>
      <c r="N178" s="33" t="s">
        <v>3</v>
      </c>
      <c r="O178" s="70" t="s">
        <v>2</v>
      </c>
      <c r="P178" s="33" t="s">
        <v>3</v>
      </c>
      <c r="Q178" s="70" t="s">
        <v>2</v>
      </c>
      <c r="R178" s="33" t="s">
        <v>3</v>
      </c>
      <c r="S178" s="70" t="s">
        <v>2</v>
      </c>
      <c r="T178" s="33" t="s">
        <v>3</v>
      </c>
      <c r="U178" s="70" t="s">
        <v>2</v>
      </c>
      <c r="V178" s="33" t="s">
        <v>3</v>
      </c>
      <c r="W178" s="70" t="s">
        <v>2</v>
      </c>
      <c r="X178" s="33" t="s">
        <v>3</v>
      </c>
      <c r="Y178" s="70" t="s">
        <v>2</v>
      </c>
      <c r="Z178" s="33" t="s">
        <v>3</v>
      </c>
      <c r="AA178" s="70" t="s">
        <v>2</v>
      </c>
      <c r="AB178" s="33" t="s">
        <v>3</v>
      </c>
      <c r="AC178" s="70" t="s">
        <v>2</v>
      </c>
      <c r="AD178" s="33" t="s">
        <v>3</v>
      </c>
      <c r="AE178" s="70" t="s">
        <v>2</v>
      </c>
      <c r="AF178" s="33" t="s">
        <v>3</v>
      </c>
      <c r="AG178" s="70" t="s">
        <v>2</v>
      </c>
      <c r="AH178" s="33" t="s">
        <v>3</v>
      </c>
      <c r="AI178" s="70" t="s">
        <v>2</v>
      </c>
      <c r="AJ178" s="33" t="s">
        <v>3</v>
      </c>
      <c r="AK178" s="70" t="s">
        <v>2</v>
      </c>
      <c r="AL178" s="33" t="s">
        <v>3</v>
      </c>
      <c r="AM178" s="70" t="s">
        <v>2</v>
      </c>
      <c r="AN178" s="33" t="s">
        <v>3</v>
      </c>
      <c r="AO178" s="70" t="s">
        <v>2</v>
      </c>
      <c r="AP178" s="33" t="s">
        <v>3</v>
      </c>
      <c r="AQ178" s="548"/>
      <c r="AR178" s="517"/>
      <c r="AS178" s="358"/>
      <c r="AT178" s="357"/>
      <c r="AU178" s="96"/>
      <c r="AV178" s="96"/>
      <c r="AW178" s="96"/>
      <c r="AX178" s="96"/>
      <c r="AY178" s="96"/>
      <c r="AZ178" s="96"/>
      <c r="BA178" s="96"/>
      <c r="BB178" s="96"/>
      <c r="BC178" s="96"/>
      <c r="BD178" s="96"/>
      <c r="BE178" s="96"/>
      <c r="BF178" s="149"/>
      <c r="BG178" s="149"/>
      <c r="CG178" s="88"/>
      <c r="CH178" s="88"/>
      <c r="CI178" s="88"/>
      <c r="CJ178" s="88"/>
      <c r="CK178" s="88"/>
      <c r="CL178" s="88"/>
      <c r="CM178" s="88"/>
      <c r="CN178" s="88"/>
      <c r="CO178" s="88"/>
      <c r="CP178" s="88"/>
      <c r="CQ178" s="88"/>
      <c r="CR178" s="88"/>
      <c r="CS178" s="88"/>
      <c r="CT178" s="88"/>
    </row>
    <row r="179" spans="1:98" ht="15.6" customHeight="1" x14ac:dyDescent="0.2">
      <c r="A179" s="143" t="s">
        <v>81</v>
      </c>
      <c r="B179" s="345">
        <f>SUM(C179+D179)</f>
        <v>96</v>
      </c>
      <c r="C179" s="346">
        <f t="shared" ref="C179:D183" si="18">SUM(E179+G179+I179+K179+M179+O179+Q179+S179+U179+W179+Y179+AA179+AC179+AE179+AG179+AI179+AK179+AM179+AO179)</f>
        <v>34</v>
      </c>
      <c r="D179" s="347">
        <f t="shared" si="18"/>
        <v>62</v>
      </c>
      <c r="E179" s="6"/>
      <c r="F179" s="10"/>
      <c r="G179" s="6"/>
      <c r="H179" s="8"/>
      <c r="I179" s="6"/>
      <c r="J179" s="8"/>
      <c r="K179" s="6">
        <v>3</v>
      </c>
      <c r="L179" s="8">
        <v>3</v>
      </c>
      <c r="M179" s="6"/>
      <c r="N179" s="8">
        <v>2</v>
      </c>
      <c r="O179" s="6">
        <v>5</v>
      </c>
      <c r="P179" s="8">
        <v>1</v>
      </c>
      <c r="Q179" s="6"/>
      <c r="R179" s="8"/>
      <c r="S179" s="6">
        <v>2</v>
      </c>
      <c r="T179" s="8">
        <v>2</v>
      </c>
      <c r="U179" s="6"/>
      <c r="V179" s="8"/>
      <c r="W179" s="6">
        <v>4</v>
      </c>
      <c r="X179" s="8">
        <v>2</v>
      </c>
      <c r="Y179" s="105">
        <v>1</v>
      </c>
      <c r="Z179" s="8">
        <v>1</v>
      </c>
      <c r="AA179" s="105">
        <v>2</v>
      </c>
      <c r="AB179" s="8">
        <v>7</v>
      </c>
      <c r="AC179" s="105">
        <v>2</v>
      </c>
      <c r="AD179" s="8">
        <v>8</v>
      </c>
      <c r="AE179" s="105">
        <v>1</v>
      </c>
      <c r="AF179" s="8">
        <v>13</v>
      </c>
      <c r="AG179" s="105">
        <v>3</v>
      </c>
      <c r="AH179" s="8">
        <v>3</v>
      </c>
      <c r="AI179" s="105">
        <v>2</v>
      </c>
      <c r="AJ179" s="8">
        <v>3</v>
      </c>
      <c r="AK179" s="105">
        <v>4</v>
      </c>
      <c r="AL179" s="8">
        <v>3</v>
      </c>
      <c r="AM179" s="105">
        <v>2</v>
      </c>
      <c r="AN179" s="8">
        <v>4</v>
      </c>
      <c r="AO179" s="105">
        <v>3</v>
      </c>
      <c r="AP179" s="8">
        <v>10</v>
      </c>
      <c r="AQ179" s="359">
        <v>96</v>
      </c>
      <c r="AR179" s="360">
        <v>103</v>
      </c>
      <c r="AS179" s="1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97"/>
      <c r="CA179" s="84" t="str">
        <f>IF(B179=0,"",IF(AQ179="",IF(B179="",""," No olvide digitar la columna Beneficiarios."),""))</f>
        <v/>
      </c>
      <c r="CB179" s="84" t="str">
        <f>IF(B179&lt;AQ179,"* El número de Beneficiarios NO DEBE ser mayor que el Total. ","")</f>
        <v/>
      </c>
      <c r="CG179" s="88">
        <f>IF(B179&lt;AQ179,1,0)</f>
        <v>0</v>
      </c>
      <c r="CH179" s="88">
        <f>IF(B179=0,"",IF(AQ179="",IF(B179="","",1),0))</f>
        <v>0</v>
      </c>
      <c r="CI179" s="88"/>
      <c r="CJ179" s="88"/>
      <c r="CK179" s="88"/>
      <c r="CL179" s="88"/>
      <c r="CM179" s="88"/>
      <c r="CN179" s="88"/>
      <c r="CO179" s="88"/>
      <c r="CP179" s="88"/>
      <c r="CQ179" s="88"/>
      <c r="CR179" s="88"/>
      <c r="CS179" s="88"/>
      <c r="CT179" s="88"/>
    </row>
    <row r="180" spans="1:98" ht="15.6" customHeight="1" x14ac:dyDescent="0.2">
      <c r="A180" s="143" t="s">
        <v>82</v>
      </c>
      <c r="B180" s="332">
        <f>SUM(C180+D180)</f>
        <v>0</v>
      </c>
      <c r="C180" s="333">
        <f t="shared" si="18"/>
        <v>0</v>
      </c>
      <c r="D180" s="334">
        <f t="shared" si="18"/>
        <v>0</v>
      </c>
      <c r="E180" s="11"/>
      <c r="F180" s="17"/>
      <c r="G180" s="11"/>
      <c r="H180" s="12"/>
      <c r="I180" s="11"/>
      <c r="J180" s="12"/>
      <c r="K180" s="11"/>
      <c r="L180" s="12"/>
      <c r="M180" s="11"/>
      <c r="N180" s="12"/>
      <c r="O180" s="11"/>
      <c r="P180" s="12"/>
      <c r="Q180" s="11"/>
      <c r="R180" s="12"/>
      <c r="S180" s="11"/>
      <c r="T180" s="12"/>
      <c r="U180" s="11"/>
      <c r="V180" s="12"/>
      <c r="W180" s="11"/>
      <c r="X180" s="12"/>
      <c r="Y180" s="111"/>
      <c r="Z180" s="12"/>
      <c r="AA180" s="111"/>
      <c r="AB180" s="12"/>
      <c r="AC180" s="111"/>
      <c r="AD180" s="12"/>
      <c r="AE180" s="111"/>
      <c r="AF180" s="12"/>
      <c r="AG180" s="111"/>
      <c r="AH180" s="12"/>
      <c r="AI180" s="111"/>
      <c r="AJ180" s="12"/>
      <c r="AK180" s="111"/>
      <c r="AL180" s="12"/>
      <c r="AM180" s="111"/>
      <c r="AN180" s="12"/>
      <c r="AO180" s="111"/>
      <c r="AP180" s="12"/>
      <c r="AQ180" s="359"/>
      <c r="AR180" s="361"/>
      <c r="AS180" s="1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97"/>
      <c r="CA180" s="84" t="str">
        <f>IF(B180=0,"",IF(AQ180="",IF(B180="",""," No olvide digitar la columna Beneficiarios."),""))</f>
        <v/>
      </c>
      <c r="CB180" s="84" t="str">
        <f>IF(B180&lt;AQ180,"* El número de Beneficiarios NO DEBE ser mayor que el Total. ","")</f>
        <v/>
      </c>
      <c r="CG180" s="88">
        <f>IF(B180&lt;AQ180,1,0)</f>
        <v>0</v>
      </c>
      <c r="CH180" s="88" t="str">
        <f>IF(B180=0,"",IF(AQ180="",IF(B180="","",1),0))</f>
        <v/>
      </c>
      <c r="CI180" s="88"/>
      <c r="CJ180" s="88"/>
      <c r="CK180" s="88"/>
      <c r="CL180" s="88"/>
      <c r="CM180" s="88"/>
      <c r="CN180" s="88"/>
      <c r="CO180" s="88"/>
      <c r="CP180" s="88"/>
      <c r="CQ180" s="88"/>
      <c r="CR180" s="88"/>
      <c r="CS180" s="88"/>
      <c r="CT180" s="88"/>
    </row>
    <row r="181" spans="1:98" ht="15.6" customHeight="1" x14ac:dyDescent="0.2">
      <c r="A181" s="143" t="s">
        <v>83</v>
      </c>
      <c r="B181" s="332">
        <f>SUM(C181+D181)</f>
        <v>0</v>
      </c>
      <c r="C181" s="333">
        <f t="shared" si="18"/>
        <v>0</v>
      </c>
      <c r="D181" s="334">
        <f t="shared" si="18"/>
        <v>0</v>
      </c>
      <c r="E181" s="11"/>
      <c r="F181" s="17"/>
      <c r="G181" s="11"/>
      <c r="H181" s="12"/>
      <c r="I181" s="11"/>
      <c r="J181" s="12"/>
      <c r="K181" s="11"/>
      <c r="L181" s="12"/>
      <c r="M181" s="11"/>
      <c r="N181" s="12"/>
      <c r="O181" s="11"/>
      <c r="P181" s="12"/>
      <c r="Q181" s="11"/>
      <c r="R181" s="12"/>
      <c r="S181" s="11"/>
      <c r="T181" s="12"/>
      <c r="U181" s="11"/>
      <c r="V181" s="12"/>
      <c r="W181" s="11"/>
      <c r="X181" s="12"/>
      <c r="Y181" s="111"/>
      <c r="Z181" s="12"/>
      <c r="AA181" s="111"/>
      <c r="AB181" s="12"/>
      <c r="AC181" s="111"/>
      <c r="AD181" s="12"/>
      <c r="AE181" s="111"/>
      <c r="AF181" s="12"/>
      <c r="AG181" s="111"/>
      <c r="AH181" s="12"/>
      <c r="AI181" s="111"/>
      <c r="AJ181" s="12"/>
      <c r="AK181" s="111"/>
      <c r="AL181" s="12"/>
      <c r="AM181" s="111"/>
      <c r="AN181" s="12"/>
      <c r="AO181" s="111"/>
      <c r="AP181" s="12"/>
      <c r="AQ181" s="359"/>
      <c r="AR181" s="361"/>
      <c r="AS181" s="1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97"/>
      <c r="CA181" s="84" t="str">
        <f>IF(B181=0,"",IF(AQ181="",IF(B181="",""," No olvide digitar la columna Beneficiarios."),""))</f>
        <v/>
      </c>
      <c r="CB181" s="84" t="str">
        <f>IF(B181&lt;AQ181,"* El número de Beneficiarios NO DEBE ser mayor que el Total. ","")</f>
        <v/>
      </c>
      <c r="CG181" s="88">
        <f>IF(B181&lt;AQ181,1,0)</f>
        <v>0</v>
      </c>
      <c r="CH181" s="88" t="str">
        <f>IF(B181=0,"",IF(AQ181="",IF(B181="","",1),0))</f>
        <v/>
      </c>
      <c r="CI181" s="88"/>
      <c r="CJ181" s="88"/>
      <c r="CK181" s="88"/>
      <c r="CL181" s="88"/>
      <c r="CM181" s="88"/>
      <c r="CN181" s="88"/>
      <c r="CO181" s="88"/>
      <c r="CP181" s="88"/>
      <c r="CQ181" s="88"/>
      <c r="CR181" s="88"/>
      <c r="CS181" s="88"/>
      <c r="CT181" s="88"/>
    </row>
    <row r="182" spans="1:98" ht="15.6" customHeight="1" x14ac:dyDescent="0.2">
      <c r="A182" s="362" t="s">
        <v>84</v>
      </c>
      <c r="B182" s="332">
        <f>SUM(C182+D182)</f>
        <v>0</v>
      </c>
      <c r="C182" s="333">
        <f t="shared" si="18"/>
        <v>0</v>
      </c>
      <c r="D182" s="351">
        <f t="shared" si="18"/>
        <v>0</v>
      </c>
      <c r="E182" s="11"/>
      <c r="F182" s="17"/>
      <c r="G182" s="11"/>
      <c r="H182" s="12"/>
      <c r="I182" s="11"/>
      <c r="J182" s="12"/>
      <c r="K182" s="11"/>
      <c r="L182" s="12"/>
      <c r="M182" s="11"/>
      <c r="N182" s="12"/>
      <c r="O182" s="11"/>
      <c r="P182" s="12"/>
      <c r="Q182" s="11"/>
      <c r="R182" s="12"/>
      <c r="S182" s="11"/>
      <c r="T182" s="12"/>
      <c r="U182" s="11"/>
      <c r="V182" s="12"/>
      <c r="W182" s="11"/>
      <c r="X182" s="12"/>
      <c r="Y182" s="111"/>
      <c r="Z182" s="12"/>
      <c r="AA182" s="111"/>
      <c r="AB182" s="12"/>
      <c r="AC182" s="111"/>
      <c r="AD182" s="12"/>
      <c r="AE182" s="111"/>
      <c r="AF182" s="12"/>
      <c r="AG182" s="111"/>
      <c r="AH182" s="12"/>
      <c r="AI182" s="111"/>
      <c r="AJ182" s="12"/>
      <c r="AK182" s="111"/>
      <c r="AL182" s="12"/>
      <c r="AM182" s="111"/>
      <c r="AN182" s="12"/>
      <c r="AO182" s="111"/>
      <c r="AP182" s="12"/>
      <c r="AQ182" s="359"/>
      <c r="AR182" s="361"/>
      <c r="AS182" s="1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97"/>
      <c r="CA182" s="84" t="str">
        <f>IF(B182=0,"",IF(AQ182="",IF(B182="",""," No olvide digitar la columna Beneficiarios."),""))</f>
        <v/>
      </c>
      <c r="CB182" s="84" t="str">
        <f>IF(B182&lt;AQ182,"* El número de Beneficiarios NO DEBE ser mayor que el Total. ","")</f>
        <v/>
      </c>
      <c r="CG182" s="88">
        <f>IF(B182&lt;AQ182,1,0)</f>
        <v>0</v>
      </c>
      <c r="CH182" s="88" t="str">
        <f>IF(B182=0,"",IF(AQ182="",IF(B182="","",1),0))</f>
        <v/>
      </c>
      <c r="CI182" s="88"/>
      <c r="CJ182" s="88"/>
      <c r="CK182" s="88"/>
      <c r="CL182" s="88"/>
      <c r="CM182" s="88"/>
      <c r="CN182" s="88"/>
      <c r="CO182" s="88"/>
      <c r="CP182" s="88"/>
      <c r="CQ182" s="88"/>
      <c r="CR182" s="88"/>
      <c r="CS182" s="88"/>
      <c r="CT182" s="88"/>
    </row>
    <row r="183" spans="1:98" ht="15.6" customHeight="1" x14ac:dyDescent="0.2">
      <c r="A183" s="59" t="s">
        <v>108</v>
      </c>
      <c r="B183" s="353">
        <f>SUM(C183+D183)</f>
        <v>0</v>
      </c>
      <c r="C183" s="354">
        <f t="shared" si="18"/>
        <v>0</v>
      </c>
      <c r="D183" s="355">
        <f t="shared" si="18"/>
        <v>0</v>
      </c>
      <c r="E183" s="30"/>
      <c r="F183" s="23"/>
      <c r="G183" s="30"/>
      <c r="H183" s="205"/>
      <c r="I183" s="30"/>
      <c r="J183" s="205"/>
      <c r="K183" s="30"/>
      <c r="L183" s="205"/>
      <c r="M183" s="30"/>
      <c r="N183" s="205"/>
      <c r="O183" s="30"/>
      <c r="P183" s="205"/>
      <c r="Q183" s="30"/>
      <c r="R183" s="205"/>
      <c r="S183" s="30"/>
      <c r="T183" s="205"/>
      <c r="U183" s="30"/>
      <c r="V183" s="205"/>
      <c r="W183" s="30"/>
      <c r="X183" s="205"/>
      <c r="Y183" s="206"/>
      <c r="Z183" s="205"/>
      <c r="AA183" s="206"/>
      <c r="AB183" s="205"/>
      <c r="AC183" s="206"/>
      <c r="AD183" s="205"/>
      <c r="AE183" s="206"/>
      <c r="AF183" s="205"/>
      <c r="AG183" s="206"/>
      <c r="AH183" s="205"/>
      <c r="AI183" s="206"/>
      <c r="AJ183" s="205"/>
      <c r="AK183" s="206"/>
      <c r="AL183" s="205"/>
      <c r="AM183" s="206"/>
      <c r="AN183" s="205"/>
      <c r="AO183" s="206"/>
      <c r="AP183" s="205"/>
      <c r="AQ183" s="363"/>
      <c r="AR183" s="364"/>
      <c r="AS183" s="1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97"/>
      <c r="CA183" s="84" t="str">
        <f>IF(B183=0,"",IF(AQ183="",IF(B183="",""," No olvide digitar la columna Beneficiarios."),""))</f>
        <v/>
      </c>
      <c r="CB183" s="84" t="str">
        <f>IF(B183&lt;AQ183,"* El número de Beneficiarios NO DEBE ser mayor que el Total. ","")</f>
        <v/>
      </c>
      <c r="CG183" s="88">
        <f>IF(B183&lt;AQ183,1,0)</f>
        <v>0</v>
      </c>
      <c r="CH183" s="88" t="str">
        <f>IF(B183=0,"",IF(AQ183="",IF(B183="","",1),0))</f>
        <v/>
      </c>
      <c r="CI183" s="88"/>
      <c r="CJ183" s="88"/>
      <c r="CK183" s="88"/>
      <c r="CL183" s="88"/>
      <c r="CM183" s="88"/>
      <c r="CN183" s="88"/>
      <c r="CO183" s="88"/>
      <c r="CP183" s="88"/>
      <c r="CQ183" s="88"/>
      <c r="CR183" s="88"/>
      <c r="CS183" s="88"/>
      <c r="CT183" s="88"/>
    </row>
    <row r="184" spans="1:98" ht="15.6" customHeight="1" x14ac:dyDescent="0.2">
      <c r="A184" s="316" t="s">
        <v>1</v>
      </c>
      <c r="B184" s="63">
        <f t="shared" ref="B184:AR184" si="19">SUM(B179:B183)</f>
        <v>96</v>
      </c>
      <c r="C184" s="64">
        <f t="shared" si="19"/>
        <v>34</v>
      </c>
      <c r="D184" s="66">
        <f t="shared" si="19"/>
        <v>62</v>
      </c>
      <c r="E184" s="63">
        <f t="shared" si="19"/>
        <v>0</v>
      </c>
      <c r="F184" s="65">
        <f t="shared" si="19"/>
        <v>0</v>
      </c>
      <c r="G184" s="63">
        <f t="shared" si="19"/>
        <v>0</v>
      </c>
      <c r="H184" s="69">
        <f t="shared" si="19"/>
        <v>0</v>
      </c>
      <c r="I184" s="63">
        <f t="shared" si="19"/>
        <v>0</v>
      </c>
      <c r="J184" s="69">
        <f t="shared" si="19"/>
        <v>0</v>
      </c>
      <c r="K184" s="63">
        <f t="shared" si="19"/>
        <v>3</v>
      </c>
      <c r="L184" s="69">
        <f t="shared" si="19"/>
        <v>3</v>
      </c>
      <c r="M184" s="63">
        <f t="shared" si="19"/>
        <v>0</v>
      </c>
      <c r="N184" s="69">
        <f t="shared" si="19"/>
        <v>2</v>
      </c>
      <c r="O184" s="63">
        <f t="shared" si="19"/>
        <v>5</v>
      </c>
      <c r="P184" s="69">
        <f t="shared" si="19"/>
        <v>1</v>
      </c>
      <c r="Q184" s="63">
        <f t="shared" si="19"/>
        <v>0</v>
      </c>
      <c r="R184" s="69">
        <f t="shared" si="19"/>
        <v>0</v>
      </c>
      <c r="S184" s="63">
        <f t="shared" si="19"/>
        <v>2</v>
      </c>
      <c r="T184" s="69">
        <f t="shared" si="19"/>
        <v>2</v>
      </c>
      <c r="U184" s="63">
        <f t="shared" si="19"/>
        <v>0</v>
      </c>
      <c r="V184" s="69">
        <f t="shared" si="19"/>
        <v>0</v>
      </c>
      <c r="W184" s="63">
        <f t="shared" si="19"/>
        <v>4</v>
      </c>
      <c r="X184" s="69">
        <f t="shared" si="19"/>
        <v>2</v>
      </c>
      <c r="Y184" s="63">
        <f t="shared" si="19"/>
        <v>1</v>
      </c>
      <c r="Z184" s="69">
        <f t="shared" si="19"/>
        <v>1</v>
      </c>
      <c r="AA184" s="63">
        <f t="shared" si="19"/>
        <v>2</v>
      </c>
      <c r="AB184" s="69">
        <f t="shared" si="19"/>
        <v>7</v>
      </c>
      <c r="AC184" s="63">
        <f t="shared" si="19"/>
        <v>2</v>
      </c>
      <c r="AD184" s="69">
        <f t="shared" si="19"/>
        <v>8</v>
      </c>
      <c r="AE184" s="63">
        <f t="shared" si="19"/>
        <v>1</v>
      </c>
      <c r="AF184" s="69">
        <f t="shared" si="19"/>
        <v>13</v>
      </c>
      <c r="AG184" s="63">
        <f t="shared" si="19"/>
        <v>3</v>
      </c>
      <c r="AH184" s="69">
        <f t="shared" si="19"/>
        <v>3</v>
      </c>
      <c r="AI184" s="63">
        <f t="shared" si="19"/>
        <v>2</v>
      </c>
      <c r="AJ184" s="69">
        <f t="shared" si="19"/>
        <v>3</v>
      </c>
      <c r="AK184" s="63">
        <f t="shared" si="19"/>
        <v>4</v>
      </c>
      <c r="AL184" s="69">
        <f t="shared" si="19"/>
        <v>3</v>
      </c>
      <c r="AM184" s="63">
        <f t="shared" si="19"/>
        <v>2</v>
      </c>
      <c r="AN184" s="69">
        <f t="shared" si="19"/>
        <v>4</v>
      </c>
      <c r="AO184" s="68">
        <f t="shared" si="19"/>
        <v>3</v>
      </c>
      <c r="AP184" s="69">
        <f t="shared" si="19"/>
        <v>10</v>
      </c>
      <c r="AQ184" s="343">
        <f t="shared" si="19"/>
        <v>96</v>
      </c>
      <c r="AR184" s="365">
        <f t="shared" si="19"/>
        <v>103</v>
      </c>
      <c r="AS184" s="358"/>
      <c r="AT184" s="357"/>
      <c r="AU184" s="96"/>
      <c r="AV184" s="96"/>
      <c r="AW184" s="96"/>
      <c r="AX184" s="96"/>
      <c r="AY184" s="96"/>
      <c r="AZ184" s="96"/>
      <c r="BA184" s="96"/>
      <c r="BB184" s="96"/>
      <c r="BC184" s="96"/>
      <c r="BD184" s="96"/>
      <c r="BE184" s="96"/>
      <c r="BF184" s="149"/>
      <c r="BG184" s="149"/>
      <c r="CG184" s="88"/>
      <c r="CH184" s="88"/>
      <c r="CI184" s="88"/>
      <c r="CJ184" s="88"/>
      <c r="CK184" s="88"/>
      <c r="CL184" s="88"/>
      <c r="CM184" s="88"/>
      <c r="CN184" s="88"/>
      <c r="CO184" s="88"/>
      <c r="CP184" s="88"/>
      <c r="CQ184" s="88"/>
      <c r="CR184" s="88"/>
      <c r="CS184" s="88"/>
      <c r="CT184" s="88"/>
    </row>
    <row r="185" spans="1:98" ht="31.9" customHeight="1" x14ac:dyDescent="0.2">
      <c r="A185" s="366" t="s">
        <v>177</v>
      </c>
      <c r="B185" s="92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W185" s="149"/>
      <c r="X185" s="149"/>
      <c r="Y185" s="149"/>
      <c r="Z185" s="149"/>
      <c r="AA185" s="149"/>
      <c r="AB185" s="149"/>
      <c r="AC185" s="149"/>
      <c r="AD185" s="149"/>
      <c r="AE185" s="149"/>
      <c r="AF185" s="149"/>
      <c r="AG185" s="149"/>
      <c r="AH185" s="149"/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96"/>
      <c r="AT185" s="96"/>
      <c r="AU185" s="96"/>
      <c r="AV185" s="96"/>
      <c r="AW185" s="96"/>
      <c r="AX185" s="96"/>
      <c r="AY185" s="96"/>
      <c r="AZ185" s="96"/>
      <c r="BA185" s="96"/>
      <c r="BB185" s="96"/>
      <c r="BC185" s="96"/>
      <c r="BD185" s="96"/>
      <c r="BE185" s="96"/>
      <c r="BF185" s="149"/>
      <c r="BG185" s="149"/>
      <c r="CG185" s="88"/>
      <c r="CH185" s="88"/>
      <c r="CI185" s="88"/>
      <c r="CJ185" s="88"/>
      <c r="CK185" s="88"/>
      <c r="CL185" s="88"/>
      <c r="CM185" s="88"/>
      <c r="CN185" s="88"/>
      <c r="CO185" s="88"/>
      <c r="CP185" s="88"/>
      <c r="CQ185" s="88"/>
      <c r="CR185" s="88"/>
      <c r="CS185" s="88"/>
      <c r="CT185" s="88"/>
    </row>
    <row r="186" spans="1:98" x14ac:dyDescent="0.2">
      <c r="A186" s="150" t="s">
        <v>76</v>
      </c>
      <c r="B186" s="4" t="s">
        <v>77</v>
      </c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AD186" s="149"/>
      <c r="AE186" s="149"/>
      <c r="AF186" s="149"/>
      <c r="AG186" s="149"/>
      <c r="AH186" s="149"/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96"/>
      <c r="AT186" s="96"/>
      <c r="AU186" s="96"/>
      <c r="AV186" s="96"/>
      <c r="AW186" s="96"/>
      <c r="AX186" s="96"/>
      <c r="AY186" s="96"/>
      <c r="AZ186" s="96"/>
      <c r="BA186" s="96"/>
      <c r="BB186" s="96"/>
      <c r="BC186" s="96"/>
      <c r="BD186" s="96"/>
      <c r="BE186" s="96"/>
      <c r="BF186" s="149"/>
      <c r="BG186" s="149"/>
      <c r="CG186" s="88"/>
      <c r="CH186" s="88"/>
      <c r="CI186" s="88"/>
      <c r="CJ186" s="88"/>
      <c r="CK186" s="88"/>
      <c r="CL186" s="88"/>
      <c r="CM186" s="88"/>
      <c r="CN186" s="88"/>
      <c r="CO186" s="88"/>
      <c r="CP186" s="88"/>
      <c r="CQ186" s="88"/>
      <c r="CR186" s="88"/>
      <c r="CS186" s="88"/>
      <c r="CT186" s="88"/>
    </row>
    <row r="187" spans="1:98" ht="15" customHeight="1" x14ac:dyDescent="0.2">
      <c r="A187" s="228" t="s">
        <v>81</v>
      </c>
      <c r="B187" s="281">
        <v>324</v>
      </c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AD187" s="149"/>
      <c r="AE187" s="149"/>
      <c r="AF187" s="149"/>
      <c r="AG187" s="149"/>
      <c r="AH187" s="149"/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  <c r="BC187" s="149"/>
      <c r="BD187" s="149"/>
      <c r="BE187" s="149"/>
      <c r="CG187" s="88"/>
      <c r="CH187" s="88"/>
      <c r="CI187" s="88"/>
      <c r="CJ187" s="88"/>
      <c r="CK187" s="88"/>
      <c r="CL187" s="88"/>
      <c r="CM187" s="88"/>
      <c r="CN187" s="88"/>
      <c r="CO187" s="88"/>
      <c r="CP187" s="88"/>
      <c r="CQ187" s="88"/>
      <c r="CR187" s="88"/>
      <c r="CS187" s="88"/>
      <c r="CT187" s="88"/>
    </row>
    <row r="188" spans="1:98" ht="15" customHeight="1" x14ac:dyDescent="0.2">
      <c r="A188" s="143" t="s">
        <v>82</v>
      </c>
      <c r="B188" s="135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AD188" s="149"/>
      <c r="AE188" s="149"/>
      <c r="AF188" s="149"/>
      <c r="AG188" s="149"/>
      <c r="AH188" s="149"/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CG188" s="88"/>
      <c r="CH188" s="88"/>
      <c r="CI188" s="88"/>
      <c r="CJ188" s="88"/>
      <c r="CK188" s="88"/>
      <c r="CL188" s="88"/>
      <c r="CM188" s="88"/>
      <c r="CN188" s="88"/>
      <c r="CO188" s="88"/>
      <c r="CP188" s="88"/>
      <c r="CQ188" s="88"/>
      <c r="CR188" s="88"/>
      <c r="CS188" s="88"/>
      <c r="CT188" s="88"/>
    </row>
    <row r="189" spans="1:98" ht="15" customHeight="1" x14ac:dyDescent="0.2">
      <c r="A189" s="143" t="s">
        <v>83</v>
      </c>
      <c r="B189" s="135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AD189" s="149"/>
      <c r="AE189" s="149"/>
      <c r="AF189" s="149"/>
      <c r="AG189" s="149"/>
      <c r="AH189" s="149"/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49"/>
      <c r="CG189" s="88"/>
      <c r="CH189" s="88"/>
      <c r="CI189" s="88"/>
      <c r="CJ189" s="88"/>
      <c r="CK189" s="88"/>
      <c r="CL189" s="88"/>
      <c r="CM189" s="88"/>
      <c r="CN189" s="88"/>
      <c r="CO189" s="88"/>
      <c r="CP189" s="88"/>
      <c r="CQ189" s="88"/>
      <c r="CR189" s="88"/>
      <c r="CS189" s="88"/>
      <c r="CT189" s="88"/>
    </row>
    <row r="190" spans="1:98" ht="15" customHeight="1" x14ac:dyDescent="0.2">
      <c r="A190" s="201" t="s">
        <v>84</v>
      </c>
      <c r="B190" s="130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AD190" s="149"/>
      <c r="AE190" s="149"/>
      <c r="AF190" s="149"/>
      <c r="AG190" s="149"/>
      <c r="AH190" s="149"/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  <c r="BC190" s="149"/>
      <c r="BD190" s="149"/>
      <c r="BE190" s="149"/>
      <c r="CG190" s="88"/>
      <c r="CH190" s="88"/>
      <c r="CI190" s="88"/>
      <c r="CJ190" s="88"/>
      <c r="CK190" s="88"/>
      <c r="CL190" s="88"/>
      <c r="CM190" s="88"/>
      <c r="CN190" s="88"/>
      <c r="CO190" s="88"/>
      <c r="CP190" s="88"/>
      <c r="CQ190" s="88"/>
      <c r="CR190" s="88"/>
      <c r="CS190" s="88"/>
      <c r="CT190" s="88"/>
    </row>
    <row r="191" spans="1:98" ht="15" customHeight="1" x14ac:dyDescent="0.2">
      <c r="A191" s="316" t="s">
        <v>1</v>
      </c>
      <c r="B191" s="29">
        <f>SUM(B187:B190)</f>
        <v>324</v>
      </c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AD191" s="149"/>
      <c r="AE191" s="149"/>
      <c r="AF191" s="149"/>
      <c r="AG191" s="149"/>
      <c r="AH191" s="149"/>
      <c r="AI191" s="149"/>
      <c r="AJ191" s="149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49"/>
      <c r="BA191" s="149"/>
      <c r="BB191" s="149"/>
      <c r="BC191" s="149"/>
      <c r="BD191" s="149"/>
      <c r="BE191" s="149"/>
      <c r="CG191" s="88"/>
      <c r="CH191" s="88"/>
      <c r="CI191" s="88"/>
      <c r="CJ191" s="88"/>
      <c r="CK191" s="88"/>
      <c r="CL191" s="88"/>
      <c r="CM191" s="88"/>
      <c r="CN191" s="88"/>
      <c r="CO191" s="88"/>
      <c r="CP191" s="88"/>
      <c r="CQ191" s="88"/>
      <c r="CR191" s="88"/>
      <c r="CS191" s="88"/>
      <c r="CT191" s="88"/>
    </row>
    <row r="192" spans="1:98" ht="31.9" customHeight="1" x14ac:dyDescent="0.2">
      <c r="A192" s="225" t="s">
        <v>178</v>
      </c>
      <c r="B192" s="225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AD192" s="149"/>
      <c r="AE192" s="149"/>
      <c r="AF192" s="149"/>
      <c r="AG192" s="149"/>
      <c r="AH192" s="149"/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9"/>
      <c r="AZ192" s="149"/>
      <c r="BA192" s="149"/>
      <c r="BB192" s="149"/>
      <c r="BC192" s="149"/>
      <c r="BD192" s="149"/>
      <c r="BE192" s="149"/>
      <c r="CG192" s="88"/>
      <c r="CH192" s="88"/>
      <c r="CI192" s="88"/>
      <c r="CJ192" s="88"/>
      <c r="CK192" s="88"/>
      <c r="CL192" s="88"/>
      <c r="CM192" s="88"/>
      <c r="CN192" s="88"/>
      <c r="CO192" s="88"/>
      <c r="CP192" s="88"/>
      <c r="CQ192" s="88"/>
      <c r="CR192" s="88"/>
      <c r="CS192" s="88"/>
      <c r="CT192" s="88"/>
    </row>
    <row r="193" spans="1:98" x14ac:dyDescent="0.2">
      <c r="A193" s="150" t="s">
        <v>76</v>
      </c>
      <c r="B193" s="226" t="s">
        <v>77</v>
      </c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AD193" s="149"/>
      <c r="AE193" s="149"/>
      <c r="AF193" s="149"/>
      <c r="AG193" s="149"/>
      <c r="AH193" s="149"/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  <c r="BC193" s="149"/>
      <c r="BD193" s="149"/>
      <c r="BE193" s="149"/>
      <c r="CG193" s="88"/>
      <c r="CH193" s="88"/>
      <c r="CI193" s="88"/>
      <c r="CJ193" s="88"/>
      <c r="CK193" s="88"/>
      <c r="CL193" s="88"/>
      <c r="CM193" s="88"/>
      <c r="CN193" s="88"/>
      <c r="CO193" s="88"/>
      <c r="CP193" s="88"/>
      <c r="CQ193" s="88"/>
      <c r="CR193" s="88"/>
      <c r="CS193" s="88"/>
      <c r="CT193" s="88"/>
    </row>
    <row r="194" spans="1:98" ht="15" customHeight="1" x14ac:dyDescent="0.2">
      <c r="A194" s="228" t="s">
        <v>81</v>
      </c>
      <c r="B194" s="229">
        <v>1027</v>
      </c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  <c r="BC194" s="149"/>
      <c r="BD194" s="149"/>
      <c r="BE194" s="149"/>
      <c r="CG194" s="88"/>
      <c r="CH194" s="88"/>
      <c r="CI194" s="88"/>
      <c r="CJ194" s="88"/>
      <c r="CK194" s="88"/>
      <c r="CL194" s="88"/>
      <c r="CM194" s="88"/>
      <c r="CN194" s="88"/>
      <c r="CO194" s="88"/>
      <c r="CP194" s="88"/>
      <c r="CQ194" s="88"/>
      <c r="CR194" s="88"/>
      <c r="CS194" s="88"/>
      <c r="CT194" s="88"/>
    </row>
    <row r="195" spans="1:98" ht="15" customHeight="1" x14ac:dyDescent="0.2">
      <c r="A195" s="143" t="s">
        <v>82</v>
      </c>
      <c r="B195" s="135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CG195" s="88"/>
      <c r="CH195" s="88"/>
      <c r="CI195" s="88"/>
      <c r="CJ195" s="88"/>
      <c r="CK195" s="88"/>
      <c r="CL195" s="88"/>
      <c r="CM195" s="88"/>
      <c r="CN195" s="88"/>
      <c r="CO195" s="88"/>
      <c r="CP195" s="88"/>
      <c r="CQ195" s="88"/>
      <c r="CR195" s="88"/>
      <c r="CS195" s="88"/>
      <c r="CT195" s="88"/>
    </row>
    <row r="196" spans="1:98" ht="15" customHeight="1" x14ac:dyDescent="0.2">
      <c r="A196" s="143" t="s">
        <v>83</v>
      </c>
      <c r="B196" s="135"/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  <c r="CG196" s="88"/>
      <c r="CH196" s="88"/>
      <c r="CI196" s="88"/>
      <c r="CJ196" s="88"/>
      <c r="CK196" s="88"/>
      <c r="CL196" s="88"/>
      <c r="CM196" s="88"/>
      <c r="CN196" s="88"/>
      <c r="CO196" s="88"/>
      <c r="CP196" s="88"/>
      <c r="CQ196" s="88"/>
      <c r="CR196" s="88"/>
      <c r="CS196" s="88"/>
      <c r="CT196" s="88"/>
    </row>
    <row r="197" spans="1:98" ht="15" customHeight="1" x14ac:dyDescent="0.2">
      <c r="A197" s="201" t="s">
        <v>84</v>
      </c>
      <c r="B197" s="130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CG197" s="88"/>
      <c r="CH197" s="88"/>
      <c r="CI197" s="88"/>
      <c r="CJ197" s="88"/>
      <c r="CK197" s="88"/>
      <c r="CL197" s="88"/>
      <c r="CM197" s="88"/>
      <c r="CN197" s="88"/>
      <c r="CO197" s="88"/>
      <c r="CP197" s="88"/>
      <c r="CQ197" s="88"/>
      <c r="CR197" s="88"/>
      <c r="CS197" s="88"/>
      <c r="CT197" s="88"/>
    </row>
    <row r="198" spans="1:98" ht="15" customHeight="1" x14ac:dyDescent="0.2">
      <c r="A198" s="316" t="s">
        <v>1</v>
      </c>
      <c r="B198" s="29">
        <f>SUM(B194:B197)</f>
        <v>1027</v>
      </c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  <c r="CG198" s="88"/>
      <c r="CH198" s="88"/>
      <c r="CI198" s="88"/>
      <c r="CJ198" s="88"/>
      <c r="CK198" s="88"/>
      <c r="CL198" s="88"/>
      <c r="CM198" s="88"/>
      <c r="CN198" s="88"/>
      <c r="CO198" s="88"/>
      <c r="CP198" s="88"/>
      <c r="CQ198" s="88"/>
      <c r="CR198" s="88"/>
      <c r="CS198" s="88"/>
      <c r="CT198" s="88"/>
    </row>
    <row r="199" spans="1:98" ht="31.9" customHeight="1" x14ac:dyDescent="0.2">
      <c r="A199" s="90" t="s">
        <v>179</v>
      </c>
      <c r="B199" s="367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CG199" s="88"/>
      <c r="CH199" s="88"/>
      <c r="CI199" s="88"/>
      <c r="CJ199" s="88"/>
      <c r="CK199" s="88"/>
      <c r="CL199" s="88"/>
      <c r="CM199" s="88"/>
      <c r="CN199" s="88"/>
      <c r="CO199" s="88"/>
      <c r="CP199" s="88"/>
      <c r="CQ199" s="88"/>
      <c r="CR199" s="88"/>
      <c r="CS199" s="88"/>
      <c r="CT199" s="88"/>
    </row>
    <row r="200" spans="1:98" x14ac:dyDescent="0.2">
      <c r="A200" s="73" t="s">
        <v>180</v>
      </c>
      <c r="B200" s="226" t="s">
        <v>77</v>
      </c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  <c r="CG200" s="88"/>
      <c r="CH200" s="88"/>
      <c r="CI200" s="88"/>
      <c r="CJ200" s="88"/>
      <c r="CK200" s="88"/>
      <c r="CL200" s="88"/>
      <c r="CM200" s="88"/>
      <c r="CN200" s="88"/>
      <c r="CO200" s="88"/>
      <c r="CP200" s="88"/>
      <c r="CQ200" s="88"/>
      <c r="CR200" s="88"/>
      <c r="CS200" s="88"/>
      <c r="CT200" s="88"/>
    </row>
    <row r="201" spans="1:98" ht="15" customHeight="1" x14ac:dyDescent="0.2">
      <c r="A201" s="368" t="s">
        <v>181</v>
      </c>
      <c r="B201" s="22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CG201" s="88"/>
      <c r="CH201" s="88"/>
      <c r="CI201" s="88"/>
      <c r="CJ201" s="88"/>
      <c r="CK201" s="88"/>
      <c r="CL201" s="88"/>
      <c r="CM201" s="88"/>
      <c r="CN201" s="88"/>
      <c r="CO201" s="88"/>
      <c r="CP201" s="88"/>
      <c r="CQ201" s="88"/>
      <c r="CR201" s="88"/>
      <c r="CS201" s="88"/>
      <c r="CT201" s="88"/>
    </row>
    <row r="202" spans="1:98" ht="15" customHeight="1" x14ac:dyDescent="0.2">
      <c r="A202" s="369" t="s">
        <v>182</v>
      </c>
      <c r="B202" s="135"/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  <c r="CG202" s="88"/>
      <c r="CH202" s="88"/>
      <c r="CI202" s="88"/>
      <c r="CJ202" s="88"/>
      <c r="CK202" s="88"/>
      <c r="CL202" s="88"/>
      <c r="CM202" s="88"/>
      <c r="CN202" s="88"/>
      <c r="CO202" s="88"/>
      <c r="CP202" s="88"/>
      <c r="CQ202" s="88"/>
      <c r="CR202" s="88"/>
      <c r="CS202" s="88"/>
      <c r="CT202" s="88"/>
    </row>
    <row r="203" spans="1:98" ht="15" customHeight="1" x14ac:dyDescent="0.2">
      <c r="A203" s="370" t="s">
        <v>183</v>
      </c>
      <c r="B203" s="130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CG203" s="88"/>
      <c r="CH203" s="88"/>
      <c r="CI203" s="88"/>
      <c r="CJ203" s="88"/>
      <c r="CK203" s="88"/>
      <c r="CL203" s="88"/>
      <c r="CM203" s="88"/>
      <c r="CN203" s="88"/>
      <c r="CO203" s="88"/>
      <c r="CP203" s="88"/>
      <c r="CQ203" s="88"/>
      <c r="CR203" s="88"/>
      <c r="CS203" s="88"/>
      <c r="CT203" s="88"/>
    </row>
    <row r="204" spans="1:98" ht="31.9" customHeight="1" x14ac:dyDescent="0.2">
      <c r="A204" s="371" t="s">
        <v>184</v>
      </c>
      <c r="B204" s="146"/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  <c r="CG204" s="88"/>
      <c r="CH204" s="88"/>
      <c r="CI204" s="88"/>
      <c r="CJ204" s="88"/>
      <c r="CK204" s="88"/>
      <c r="CL204" s="88"/>
      <c r="CM204" s="88"/>
      <c r="CN204" s="88"/>
      <c r="CO204" s="88"/>
      <c r="CP204" s="88"/>
      <c r="CQ204" s="88"/>
      <c r="CR204" s="88"/>
      <c r="CS204" s="88"/>
      <c r="CT204" s="88"/>
    </row>
    <row r="205" spans="1:98" x14ac:dyDescent="0.2">
      <c r="A205" s="37" t="s">
        <v>88</v>
      </c>
      <c r="B205" s="226" t="s">
        <v>1</v>
      </c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CG205" s="88"/>
      <c r="CH205" s="88"/>
      <c r="CI205" s="88"/>
      <c r="CJ205" s="88"/>
      <c r="CK205" s="88"/>
      <c r="CL205" s="88"/>
      <c r="CM205" s="88"/>
      <c r="CN205" s="88"/>
      <c r="CO205" s="88"/>
      <c r="CP205" s="88"/>
      <c r="CQ205" s="88"/>
      <c r="CR205" s="88"/>
      <c r="CS205" s="88"/>
      <c r="CT205" s="88"/>
    </row>
    <row r="206" spans="1:98" ht="15" customHeight="1" x14ac:dyDescent="0.2">
      <c r="A206" s="372" t="s">
        <v>92</v>
      </c>
      <c r="B206" s="281">
        <v>409</v>
      </c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CG206" s="88"/>
      <c r="CH206" s="88"/>
      <c r="CI206" s="88"/>
      <c r="CJ206" s="88"/>
      <c r="CK206" s="88"/>
      <c r="CL206" s="88"/>
      <c r="CM206" s="88"/>
      <c r="CN206" s="88"/>
      <c r="CO206" s="88"/>
      <c r="CP206" s="88"/>
      <c r="CQ206" s="88"/>
      <c r="CR206" s="88"/>
      <c r="CS206" s="88"/>
      <c r="CT206" s="88"/>
    </row>
    <row r="207" spans="1:98" ht="15" customHeight="1" x14ac:dyDescent="0.2">
      <c r="A207" s="373" t="s">
        <v>103</v>
      </c>
      <c r="B207" s="22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CG207" s="88"/>
      <c r="CH207" s="88"/>
      <c r="CI207" s="88"/>
      <c r="CJ207" s="88"/>
      <c r="CK207" s="88"/>
      <c r="CL207" s="88"/>
      <c r="CM207" s="88"/>
      <c r="CN207" s="88"/>
      <c r="CO207" s="88"/>
      <c r="CP207" s="88"/>
      <c r="CQ207" s="88"/>
      <c r="CR207" s="88"/>
      <c r="CS207" s="88"/>
      <c r="CT207" s="88"/>
    </row>
    <row r="208" spans="1:98" ht="15" customHeight="1" x14ac:dyDescent="0.2">
      <c r="A208" s="239" t="s">
        <v>93</v>
      </c>
      <c r="B208" s="135">
        <v>678</v>
      </c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CG208" s="88"/>
      <c r="CH208" s="88"/>
      <c r="CI208" s="88"/>
      <c r="CJ208" s="88"/>
      <c r="CK208" s="88"/>
      <c r="CL208" s="88"/>
      <c r="CM208" s="88"/>
      <c r="CN208" s="88"/>
      <c r="CO208" s="88"/>
      <c r="CP208" s="88"/>
      <c r="CQ208" s="88"/>
      <c r="CR208" s="88"/>
      <c r="CS208" s="88"/>
      <c r="CT208" s="88"/>
    </row>
    <row r="209" spans="1:98" ht="15" customHeight="1" x14ac:dyDescent="0.2">
      <c r="A209" s="239" t="s">
        <v>185</v>
      </c>
      <c r="B209" s="135">
        <v>63</v>
      </c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CG209" s="88"/>
      <c r="CH209" s="88"/>
      <c r="CI209" s="88"/>
      <c r="CJ209" s="88"/>
      <c r="CK209" s="88"/>
      <c r="CL209" s="88"/>
      <c r="CM209" s="88"/>
      <c r="CN209" s="88"/>
      <c r="CO209" s="88"/>
      <c r="CP209" s="88"/>
      <c r="CQ209" s="88"/>
      <c r="CR209" s="88"/>
      <c r="CS209" s="88"/>
      <c r="CT209" s="88"/>
    </row>
    <row r="210" spans="1:98" ht="15" customHeight="1" x14ac:dyDescent="0.2">
      <c r="A210" s="374" t="s">
        <v>186</v>
      </c>
      <c r="B210" s="135">
        <v>2272</v>
      </c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CG210" s="88"/>
      <c r="CH210" s="88"/>
      <c r="CI210" s="88"/>
      <c r="CJ210" s="88"/>
      <c r="CK210" s="88"/>
      <c r="CL210" s="88"/>
      <c r="CM210" s="88"/>
      <c r="CN210" s="88"/>
      <c r="CO210" s="88"/>
      <c r="CP210" s="88"/>
      <c r="CQ210" s="88"/>
      <c r="CR210" s="88"/>
      <c r="CS210" s="88"/>
      <c r="CT210" s="88"/>
    </row>
    <row r="211" spans="1:98" ht="15" customHeight="1" x14ac:dyDescent="0.2">
      <c r="A211" s="239" t="s">
        <v>187</v>
      </c>
      <c r="B211" s="135">
        <v>2</v>
      </c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CG211" s="88"/>
      <c r="CH211" s="88"/>
      <c r="CI211" s="88"/>
      <c r="CJ211" s="88"/>
      <c r="CK211" s="88"/>
      <c r="CL211" s="88"/>
      <c r="CM211" s="88"/>
      <c r="CN211" s="88"/>
      <c r="CO211" s="88"/>
      <c r="CP211" s="88"/>
      <c r="CQ211" s="88"/>
      <c r="CR211" s="88"/>
      <c r="CS211" s="88"/>
      <c r="CT211" s="88"/>
    </row>
    <row r="212" spans="1:98" ht="15" customHeight="1" x14ac:dyDescent="0.2">
      <c r="A212" s="239" t="s">
        <v>188</v>
      </c>
      <c r="B212" s="135"/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CG212" s="88"/>
      <c r="CH212" s="88"/>
      <c r="CI212" s="88"/>
      <c r="CJ212" s="88"/>
      <c r="CK212" s="88"/>
      <c r="CL212" s="88"/>
      <c r="CM212" s="88"/>
      <c r="CN212" s="88"/>
      <c r="CO212" s="88"/>
      <c r="CP212" s="88"/>
      <c r="CQ212" s="88"/>
      <c r="CR212" s="88"/>
      <c r="CS212" s="88"/>
      <c r="CT212" s="88"/>
    </row>
    <row r="213" spans="1:98" ht="15" customHeight="1" x14ac:dyDescent="0.2">
      <c r="A213" s="239" t="s">
        <v>189</v>
      </c>
      <c r="B213" s="135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CG213" s="88"/>
      <c r="CH213" s="88"/>
      <c r="CI213" s="88"/>
      <c r="CJ213" s="88"/>
      <c r="CK213" s="88"/>
      <c r="CL213" s="88"/>
      <c r="CM213" s="88"/>
      <c r="CN213" s="88"/>
      <c r="CO213" s="88"/>
      <c r="CP213" s="88"/>
      <c r="CQ213" s="88"/>
      <c r="CR213" s="88"/>
      <c r="CS213" s="88"/>
      <c r="CT213" s="88"/>
    </row>
    <row r="214" spans="1:98" ht="15" customHeight="1" x14ac:dyDescent="0.2">
      <c r="A214" s="239" t="s">
        <v>190</v>
      </c>
      <c r="B214" s="135"/>
      <c r="C214" s="149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CG214" s="88"/>
      <c r="CH214" s="88"/>
      <c r="CI214" s="88"/>
      <c r="CJ214" s="88"/>
      <c r="CK214" s="88"/>
      <c r="CL214" s="88"/>
      <c r="CM214" s="88"/>
      <c r="CN214" s="88"/>
      <c r="CO214" s="88"/>
      <c r="CP214" s="88"/>
      <c r="CQ214" s="88"/>
      <c r="CR214" s="88"/>
      <c r="CS214" s="88"/>
      <c r="CT214" s="88"/>
    </row>
    <row r="215" spans="1:98" ht="15" customHeight="1" x14ac:dyDescent="0.2">
      <c r="A215" s="375" t="s">
        <v>95</v>
      </c>
      <c r="B215" s="135">
        <v>1122</v>
      </c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CG215" s="88"/>
      <c r="CH215" s="88"/>
      <c r="CI215" s="88"/>
      <c r="CJ215" s="88"/>
      <c r="CK215" s="88"/>
      <c r="CL215" s="88"/>
      <c r="CM215" s="88"/>
      <c r="CN215" s="88"/>
      <c r="CO215" s="88"/>
      <c r="CP215" s="88"/>
      <c r="CQ215" s="88"/>
      <c r="CR215" s="88"/>
      <c r="CS215" s="88"/>
      <c r="CT215" s="88"/>
    </row>
    <row r="216" spans="1:98" ht="15" customHeight="1" x14ac:dyDescent="0.2">
      <c r="A216" s="374" t="s">
        <v>191</v>
      </c>
      <c r="B216" s="135"/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CG216" s="88"/>
      <c r="CH216" s="88"/>
      <c r="CI216" s="88"/>
      <c r="CJ216" s="88"/>
      <c r="CK216" s="88"/>
      <c r="CL216" s="88"/>
      <c r="CM216" s="88"/>
      <c r="CN216" s="88"/>
      <c r="CO216" s="88"/>
      <c r="CP216" s="88"/>
      <c r="CQ216" s="88"/>
      <c r="CR216" s="88"/>
      <c r="CS216" s="88"/>
      <c r="CT216" s="88"/>
    </row>
    <row r="217" spans="1:98" ht="15" customHeight="1" x14ac:dyDescent="0.2">
      <c r="A217" s="374" t="s">
        <v>192</v>
      </c>
      <c r="B217" s="135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CG217" s="88"/>
      <c r="CH217" s="88"/>
      <c r="CI217" s="88"/>
      <c r="CJ217" s="88"/>
      <c r="CK217" s="88"/>
      <c r="CL217" s="88"/>
      <c r="CM217" s="88"/>
      <c r="CN217" s="88"/>
      <c r="CO217" s="88"/>
      <c r="CP217" s="88"/>
      <c r="CQ217" s="88"/>
      <c r="CR217" s="88"/>
      <c r="CS217" s="88"/>
      <c r="CT217" s="88"/>
    </row>
    <row r="218" spans="1:98" ht="15" customHeight="1" x14ac:dyDescent="0.2">
      <c r="A218" s="239" t="s">
        <v>193</v>
      </c>
      <c r="B218" s="135"/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CG218" s="88"/>
      <c r="CH218" s="88"/>
      <c r="CI218" s="88"/>
      <c r="CJ218" s="88"/>
      <c r="CK218" s="88"/>
      <c r="CL218" s="88"/>
      <c r="CM218" s="88"/>
      <c r="CN218" s="88"/>
      <c r="CO218" s="88"/>
      <c r="CP218" s="88"/>
      <c r="CQ218" s="88"/>
      <c r="CR218" s="88"/>
      <c r="CS218" s="88"/>
      <c r="CT218" s="88"/>
    </row>
    <row r="219" spans="1:98" ht="15" customHeight="1" x14ac:dyDescent="0.2">
      <c r="A219" s="375" t="s">
        <v>194</v>
      </c>
      <c r="B219" s="135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CG219" s="88"/>
      <c r="CH219" s="88"/>
      <c r="CI219" s="88"/>
      <c r="CJ219" s="88"/>
      <c r="CK219" s="88"/>
      <c r="CL219" s="88"/>
      <c r="CM219" s="88"/>
      <c r="CN219" s="88"/>
      <c r="CO219" s="88"/>
      <c r="CP219" s="88"/>
      <c r="CQ219" s="88"/>
      <c r="CR219" s="88"/>
      <c r="CS219" s="88"/>
      <c r="CT219" s="88"/>
    </row>
    <row r="220" spans="1:98" ht="24" customHeight="1" x14ac:dyDescent="0.2">
      <c r="A220" s="374" t="s">
        <v>195</v>
      </c>
      <c r="B220" s="135"/>
      <c r="C220" s="149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CG220" s="88"/>
      <c r="CH220" s="88"/>
      <c r="CI220" s="88"/>
      <c r="CJ220" s="88"/>
      <c r="CK220" s="88"/>
      <c r="CL220" s="88"/>
      <c r="CM220" s="88"/>
      <c r="CN220" s="88"/>
      <c r="CO220" s="88"/>
      <c r="CP220" s="88"/>
      <c r="CQ220" s="88"/>
      <c r="CR220" s="88"/>
      <c r="CS220" s="88"/>
      <c r="CT220" s="88"/>
    </row>
    <row r="221" spans="1:98" ht="15" customHeight="1" x14ac:dyDescent="0.2">
      <c r="A221" s="375" t="s">
        <v>196</v>
      </c>
      <c r="B221" s="135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CG221" s="88"/>
      <c r="CH221" s="88"/>
      <c r="CI221" s="88"/>
      <c r="CJ221" s="88"/>
      <c r="CK221" s="88"/>
      <c r="CL221" s="88"/>
      <c r="CM221" s="88"/>
      <c r="CN221" s="88"/>
      <c r="CO221" s="88"/>
      <c r="CP221" s="88"/>
      <c r="CQ221" s="88"/>
      <c r="CR221" s="88"/>
      <c r="CS221" s="88"/>
      <c r="CT221" s="88"/>
    </row>
    <row r="222" spans="1:98" ht="15" customHeight="1" x14ac:dyDescent="0.2">
      <c r="A222" s="376" t="s">
        <v>197</v>
      </c>
      <c r="B222" s="135"/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CG222" s="88"/>
      <c r="CH222" s="88"/>
      <c r="CI222" s="88"/>
      <c r="CJ222" s="88"/>
      <c r="CK222" s="88"/>
      <c r="CL222" s="88"/>
      <c r="CM222" s="88"/>
      <c r="CN222" s="88"/>
      <c r="CO222" s="88"/>
      <c r="CP222" s="88"/>
      <c r="CQ222" s="88"/>
      <c r="CR222" s="88"/>
      <c r="CS222" s="88"/>
      <c r="CT222" s="88"/>
    </row>
    <row r="223" spans="1:98" ht="15" customHeight="1" x14ac:dyDescent="0.2">
      <c r="A223" s="239" t="s">
        <v>97</v>
      </c>
      <c r="B223" s="135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CG223" s="88"/>
      <c r="CH223" s="88"/>
      <c r="CI223" s="88"/>
      <c r="CJ223" s="88"/>
      <c r="CK223" s="88"/>
      <c r="CL223" s="88"/>
      <c r="CM223" s="88"/>
      <c r="CN223" s="88"/>
      <c r="CO223" s="88"/>
      <c r="CP223" s="88"/>
      <c r="CQ223" s="88"/>
      <c r="CR223" s="88"/>
      <c r="CS223" s="88"/>
      <c r="CT223" s="88"/>
    </row>
    <row r="224" spans="1:98" ht="26.45" customHeight="1" x14ac:dyDescent="0.2">
      <c r="A224" s="374" t="s">
        <v>198</v>
      </c>
      <c r="B224" s="135"/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CG224" s="88"/>
      <c r="CH224" s="88"/>
      <c r="CI224" s="88"/>
      <c r="CJ224" s="88"/>
      <c r="CK224" s="88"/>
      <c r="CL224" s="88"/>
      <c r="CM224" s="88"/>
      <c r="CN224" s="88"/>
      <c r="CO224" s="88"/>
      <c r="CP224" s="88"/>
      <c r="CQ224" s="88"/>
      <c r="CR224" s="88"/>
      <c r="CS224" s="88"/>
      <c r="CT224" s="88"/>
    </row>
    <row r="225" spans="1:98" ht="15" customHeight="1" x14ac:dyDescent="0.2">
      <c r="A225" s="239" t="s">
        <v>199</v>
      </c>
      <c r="B225" s="135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CG225" s="88"/>
      <c r="CH225" s="88"/>
      <c r="CI225" s="88"/>
      <c r="CJ225" s="88"/>
      <c r="CK225" s="88"/>
      <c r="CL225" s="88"/>
      <c r="CM225" s="88"/>
      <c r="CN225" s="88"/>
      <c r="CO225" s="88"/>
      <c r="CP225" s="88"/>
      <c r="CQ225" s="88"/>
      <c r="CR225" s="88"/>
      <c r="CS225" s="88"/>
      <c r="CT225" s="88"/>
    </row>
    <row r="226" spans="1:98" ht="15" customHeight="1" x14ac:dyDescent="0.2">
      <c r="A226" s="374" t="s">
        <v>200</v>
      </c>
      <c r="B226" s="135"/>
      <c r="C226" s="149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CG226" s="88"/>
      <c r="CH226" s="88"/>
      <c r="CI226" s="88"/>
      <c r="CJ226" s="88"/>
      <c r="CK226" s="88"/>
      <c r="CL226" s="88"/>
      <c r="CM226" s="88"/>
      <c r="CN226" s="88"/>
      <c r="CO226" s="88"/>
      <c r="CP226" s="88"/>
      <c r="CQ226" s="88"/>
      <c r="CR226" s="88"/>
      <c r="CS226" s="88"/>
      <c r="CT226" s="88"/>
    </row>
    <row r="227" spans="1:98" ht="15" customHeight="1" x14ac:dyDescent="0.2">
      <c r="A227" s="239" t="s">
        <v>100</v>
      </c>
      <c r="B227" s="135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CG227" s="88"/>
      <c r="CH227" s="88"/>
      <c r="CI227" s="88"/>
      <c r="CJ227" s="88"/>
      <c r="CK227" s="88"/>
      <c r="CL227" s="88"/>
      <c r="CM227" s="88"/>
      <c r="CN227" s="88"/>
      <c r="CO227" s="88"/>
      <c r="CP227" s="88"/>
      <c r="CQ227" s="88"/>
      <c r="CR227" s="88"/>
      <c r="CS227" s="88"/>
      <c r="CT227" s="88"/>
    </row>
    <row r="228" spans="1:98" ht="15" customHeight="1" x14ac:dyDescent="0.2">
      <c r="A228" s="239" t="s">
        <v>101</v>
      </c>
      <c r="B228" s="135"/>
      <c r="C228" s="149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CG228" s="88"/>
      <c r="CH228" s="88"/>
      <c r="CI228" s="88"/>
      <c r="CJ228" s="88"/>
      <c r="CK228" s="88"/>
      <c r="CL228" s="88"/>
      <c r="CM228" s="88"/>
      <c r="CN228" s="88"/>
      <c r="CO228" s="88"/>
      <c r="CP228" s="88"/>
      <c r="CQ228" s="88"/>
      <c r="CR228" s="88"/>
      <c r="CS228" s="88"/>
      <c r="CT228" s="88"/>
    </row>
    <row r="229" spans="1:98" ht="15" customHeight="1" x14ac:dyDescent="0.2">
      <c r="A229" s="375" t="s">
        <v>201</v>
      </c>
      <c r="B229" s="135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CG229" s="88"/>
      <c r="CH229" s="88"/>
      <c r="CI229" s="88"/>
      <c r="CJ229" s="88"/>
      <c r="CK229" s="88"/>
      <c r="CL229" s="88"/>
      <c r="CM229" s="88"/>
      <c r="CN229" s="88"/>
      <c r="CO229" s="88"/>
      <c r="CP229" s="88"/>
      <c r="CQ229" s="88"/>
      <c r="CR229" s="88"/>
      <c r="CS229" s="88"/>
      <c r="CT229" s="88"/>
    </row>
    <row r="230" spans="1:98" ht="15" customHeight="1" x14ac:dyDescent="0.2">
      <c r="A230" s="377" t="s">
        <v>202</v>
      </c>
      <c r="B230" s="130"/>
      <c r="C230" s="149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CG230" s="88"/>
      <c r="CH230" s="88"/>
      <c r="CI230" s="88"/>
      <c r="CJ230" s="88"/>
      <c r="CK230" s="88"/>
      <c r="CL230" s="88"/>
      <c r="CM230" s="88"/>
      <c r="CN230" s="88"/>
      <c r="CO230" s="88"/>
      <c r="CP230" s="88"/>
      <c r="CQ230" s="88"/>
      <c r="CR230" s="88"/>
      <c r="CS230" s="88"/>
      <c r="CT230" s="88"/>
    </row>
    <row r="231" spans="1:98" ht="15" customHeight="1" x14ac:dyDescent="0.2">
      <c r="A231" s="316" t="s">
        <v>1</v>
      </c>
      <c r="B231" s="29">
        <f>SUM(B206:B230)</f>
        <v>4546</v>
      </c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CG231" s="88"/>
      <c r="CH231" s="88"/>
      <c r="CI231" s="88"/>
      <c r="CJ231" s="88"/>
      <c r="CK231" s="88"/>
      <c r="CL231" s="88"/>
      <c r="CM231" s="88"/>
      <c r="CN231" s="88"/>
      <c r="CO231" s="88"/>
      <c r="CP231" s="88"/>
      <c r="CQ231" s="88"/>
      <c r="CR231" s="88"/>
      <c r="CS231" s="88"/>
      <c r="CT231" s="88"/>
    </row>
    <row r="232" spans="1:98" x14ac:dyDescent="0.2">
      <c r="C232" s="149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CG232" s="88"/>
      <c r="CH232" s="88"/>
      <c r="CI232" s="88"/>
      <c r="CJ232" s="88"/>
      <c r="CK232" s="88"/>
      <c r="CL232" s="88"/>
      <c r="CM232" s="88"/>
      <c r="CN232" s="88"/>
      <c r="CO232" s="88"/>
      <c r="CP232" s="88"/>
      <c r="CQ232" s="88"/>
      <c r="CR232" s="88"/>
      <c r="CS232" s="88"/>
      <c r="CT232" s="88"/>
    </row>
    <row r="233" spans="1:98" x14ac:dyDescent="0.2"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CG233" s="88"/>
      <c r="CH233" s="88"/>
      <c r="CI233" s="88"/>
      <c r="CJ233" s="88"/>
      <c r="CK233" s="88"/>
      <c r="CL233" s="88"/>
      <c r="CM233" s="88"/>
      <c r="CN233" s="88"/>
      <c r="CO233" s="88"/>
      <c r="CP233" s="88"/>
      <c r="CQ233" s="88"/>
      <c r="CR233" s="88"/>
      <c r="CS233" s="88"/>
      <c r="CT233" s="88"/>
    </row>
    <row r="234" spans="1:98" x14ac:dyDescent="0.2">
      <c r="C234" s="149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CG234" s="88"/>
      <c r="CH234" s="88"/>
      <c r="CI234" s="88"/>
      <c r="CJ234" s="88"/>
      <c r="CK234" s="88"/>
      <c r="CL234" s="88"/>
      <c r="CM234" s="88"/>
      <c r="CN234" s="88"/>
      <c r="CO234" s="88"/>
      <c r="CP234" s="88"/>
      <c r="CQ234" s="88"/>
      <c r="CR234" s="88"/>
      <c r="CS234" s="88"/>
      <c r="CT234" s="88"/>
    </row>
    <row r="235" spans="1:98" x14ac:dyDescent="0.2"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CG235" s="88"/>
      <c r="CH235" s="88"/>
      <c r="CI235" s="88"/>
      <c r="CJ235" s="88"/>
      <c r="CK235" s="88"/>
      <c r="CL235" s="88"/>
      <c r="CM235" s="88"/>
      <c r="CN235" s="88"/>
      <c r="CO235" s="88"/>
      <c r="CP235" s="88"/>
      <c r="CQ235" s="88"/>
      <c r="CR235" s="88"/>
      <c r="CS235" s="88"/>
      <c r="CT235" s="88"/>
    </row>
    <row r="236" spans="1:98" x14ac:dyDescent="0.2">
      <c r="C236" s="149"/>
      <c r="D236" s="149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CG236" s="88"/>
      <c r="CH236" s="88"/>
      <c r="CI236" s="88"/>
      <c r="CJ236" s="88"/>
      <c r="CK236" s="88"/>
      <c r="CL236" s="88"/>
      <c r="CM236" s="88"/>
      <c r="CN236" s="88"/>
      <c r="CO236" s="88"/>
      <c r="CP236" s="88"/>
      <c r="CQ236" s="88"/>
      <c r="CR236" s="88"/>
      <c r="CS236" s="88"/>
      <c r="CT236" s="88"/>
    </row>
    <row r="237" spans="1:98" x14ac:dyDescent="0.2">
      <c r="CG237" s="88"/>
      <c r="CH237" s="88"/>
      <c r="CI237" s="88"/>
      <c r="CJ237" s="88"/>
      <c r="CK237" s="88"/>
      <c r="CL237" s="88"/>
      <c r="CM237" s="88"/>
      <c r="CN237" s="88"/>
      <c r="CO237" s="88"/>
      <c r="CP237" s="88"/>
      <c r="CQ237" s="88"/>
      <c r="CR237" s="88"/>
      <c r="CS237" s="88"/>
      <c r="CT237" s="88"/>
    </row>
    <row r="238" spans="1:98" x14ac:dyDescent="0.2">
      <c r="CG238" s="88"/>
      <c r="CH238" s="88"/>
      <c r="CI238" s="88"/>
      <c r="CJ238" s="88"/>
      <c r="CK238" s="88"/>
      <c r="CL238" s="88"/>
      <c r="CM238" s="88"/>
      <c r="CN238" s="88"/>
      <c r="CO238" s="88"/>
      <c r="CP238" s="88"/>
      <c r="CQ238" s="88"/>
      <c r="CR238" s="88"/>
      <c r="CS238" s="88"/>
      <c r="CT238" s="88"/>
    </row>
    <row r="239" spans="1:98" x14ac:dyDescent="0.2">
      <c r="CG239" s="88"/>
      <c r="CH239" s="88"/>
      <c r="CI239" s="88"/>
      <c r="CJ239" s="88"/>
      <c r="CK239" s="88"/>
      <c r="CL239" s="88"/>
      <c r="CM239" s="88"/>
      <c r="CN239" s="88"/>
      <c r="CO239" s="88"/>
      <c r="CP239" s="88"/>
      <c r="CQ239" s="88"/>
      <c r="CR239" s="88"/>
      <c r="CS239" s="88"/>
      <c r="CT239" s="88"/>
    </row>
    <row r="240" spans="1:98" x14ac:dyDescent="0.2">
      <c r="CG240" s="88"/>
      <c r="CH240" s="88"/>
      <c r="CI240" s="88"/>
      <c r="CJ240" s="88"/>
      <c r="CK240" s="88"/>
      <c r="CL240" s="88"/>
      <c r="CM240" s="88"/>
      <c r="CN240" s="88"/>
      <c r="CO240" s="88"/>
      <c r="CP240" s="88"/>
      <c r="CQ240" s="88"/>
      <c r="CR240" s="88"/>
      <c r="CS240" s="88"/>
      <c r="CT240" s="88"/>
    </row>
    <row r="241" spans="85:98" x14ac:dyDescent="0.2">
      <c r="CG241" s="88"/>
      <c r="CH241" s="88"/>
      <c r="CI241" s="88"/>
      <c r="CJ241" s="88"/>
      <c r="CK241" s="88"/>
      <c r="CL241" s="88"/>
      <c r="CM241" s="88"/>
      <c r="CN241" s="88"/>
      <c r="CO241" s="88"/>
      <c r="CP241" s="88"/>
      <c r="CQ241" s="88"/>
      <c r="CR241" s="88"/>
      <c r="CS241" s="88"/>
      <c r="CT241" s="88"/>
    </row>
    <row r="294" spans="1:104" ht="13.5" customHeight="1" x14ac:dyDescent="0.2"/>
    <row r="295" spans="1:104" s="378" customFormat="1" hidden="1" x14ac:dyDescent="0.2">
      <c r="A295" s="378">
        <f>SUM(B13:B27,D30,B60,B67,B74,B92:E92,B100:E100,B108:E108,C112:C113,D117:D118,B122:B124,B150,B170:B174,B184,B191,B198,B231,C128:J144,B169:AS169,D31:D50,B201:B203,B151,B152:B168)</f>
        <v>6901</v>
      </c>
      <c r="B295" s="378">
        <f>SUM(CG6:CT241)</f>
        <v>0</v>
      </c>
      <c r="BY295" s="379"/>
      <c r="BZ295" s="379"/>
      <c r="CA295" s="379"/>
      <c r="CB295" s="379"/>
      <c r="CC295" s="379"/>
      <c r="CD295" s="379"/>
      <c r="CE295" s="379"/>
      <c r="CF295" s="379"/>
      <c r="CG295" s="379"/>
      <c r="CH295" s="379"/>
      <c r="CI295" s="379"/>
      <c r="CJ295" s="379"/>
      <c r="CK295" s="379"/>
      <c r="CL295" s="379"/>
      <c r="CM295" s="379"/>
      <c r="CN295" s="379"/>
      <c r="CO295" s="379"/>
      <c r="CP295" s="379"/>
      <c r="CQ295" s="379"/>
      <c r="CR295" s="379"/>
      <c r="CS295" s="379"/>
      <c r="CT295" s="379"/>
      <c r="CU295" s="379"/>
      <c r="CV295" s="379"/>
      <c r="CW295" s="379"/>
      <c r="CX295" s="379"/>
      <c r="CY295" s="379"/>
      <c r="CZ295" s="379"/>
    </row>
  </sheetData>
  <mergeCells count="158">
    <mergeCell ref="AO177:AP177"/>
    <mergeCell ref="AE177:AF177"/>
    <mergeCell ref="AG177:AH177"/>
    <mergeCell ref="AI177:AJ177"/>
    <mergeCell ref="AK177:AL177"/>
    <mergeCell ref="AM177:AN177"/>
    <mergeCell ref="U177:V177"/>
    <mergeCell ref="W177:X177"/>
    <mergeCell ref="Y177:Z177"/>
    <mergeCell ref="AA177:AB177"/>
    <mergeCell ref="AC177:AD177"/>
    <mergeCell ref="AO148:AP148"/>
    <mergeCell ref="AQ148:AQ149"/>
    <mergeCell ref="AR148:AS148"/>
    <mergeCell ref="A176:A178"/>
    <mergeCell ref="B176:D177"/>
    <mergeCell ref="E176:AP176"/>
    <mergeCell ref="AQ176:AQ178"/>
    <mergeCell ref="AR176:AR178"/>
    <mergeCell ref="E177:F177"/>
    <mergeCell ref="G177:H177"/>
    <mergeCell ref="I177:J177"/>
    <mergeCell ref="K177:L177"/>
    <mergeCell ref="M177:N177"/>
    <mergeCell ref="O177:P177"/>
    <mergeCell ref="Q177:R177"/>
    <mergeCell ref="S177:T177"/>
    <mergeCell ref="AE148:AF148"/>
    <mergeCell ref="AG148:AH148"/>
    <mergeCell ref="AI148:AJ148"/>
    <mergeCell ref="AK148:AL148"/>
    <mergeCell ref="AM148:AN148"/>
    <mergeCell ref="B147:D148"/>
    <mergeCell ref="E147:AP147"/>
    <mergeCell ref="AQ147:AS147"/>
    <mergeCell ref="W148:X148"/>
    <mergeCell ref="Y148:Z148"/>
    <mergeCell ref="AA148:AB148"/>
    <mergeCell ref="AC148:AD148"/>
    <mergeCell ref="A128:A131"/>
    <mergeCell ref="A132:A136"/>
    <mergeCell ref="A137:A142"/>
    <mergeCell ref="A143:A144"/>
    <mergeCell ref="A147:A149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H120:J120"/>
    <mergeCell ref="K120:K121"/>
    <mergeCell ref="L120:L121"/>
    <mergeCell ref="A126:A127"/>
    <mergeCell ref="B126:B127"/>
    <mergeCell ref="C126:D126"/>
    <mergeCell ref="E126:F126"/>
    <mergeCell ref="G126:H126"/>
    <mergeCell ref="I126:J126"/>
    <mergeCell ref="A120:A121"/>
    <mergeCell ref="B120:B121"/>
    <mergeCell ref="C120:E120"/>
    <mergeCell ref="F120:F121"/>
    <mergeCell ref="G120:G121"/>
    <mergeCell ref="AC53:AD53"/>
    <mergeCell ref="AE53:AF53"/>
    <mergeCell ref="AG53:AH53"/>
    <mergeCell ref="AI53:AJ53"/>
    <mergeCell ref="AK53:AL53"/>
    <mergeCell ref="A113:B113"/>
    <mergeCell ref="A115:C116"/>
    <mergeCell ref="D115:D116"/>
    <mergeCell ref="E115:G115"/>
    <mergeCell ref="H115:H116"/>
    <mergeCell ref="A110:B111"/>
    <mergeCell ref="C110:C111"/>
    <mergeCell ref="D110:F110"/>
    <mergeCell ref="G110:G111"/>
    <mergeCell ref="A112:B112"/>
    <mergeCell ref="B41:C41"/>
    <mergeCell ref="B42:C42"/>
    <mergeCell ref="B43:C43"/>
    <mergeCell ref="E52:AP52"/>
    <mergeCell ref="AQ52:AQ54"/>
    <mergeCell ref="AR52:AT52"/>
    <mergeCell ref="AU52:AU54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B53"/>
    <mergeCell ref="AM53:AN53"/>
    <mergeCell ref="AO53:AP53"/>
    <mergeCell ref="AR53:AR54"/>
    <mergeCell ref="AS53:AS54"/>
    <mergeCell ref="AT53:AT54"/>
    <mergeCell ref="AQ10:AS10"/>
    <mergeCell ref="AT10:AT12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Q11:AQ12"/>
    <mergeCell ref="AR11:AR12"/>
    <mergeCell ref="AS11:AS12"/>
    <mergeCell ref="B47:C47"/>
    <mergeCell ref="A44:A46"/>
    <mergeCell ref="B44:C44"/>
    <mergeCell ref="B45:C45"/>
    <mergeCell ref="B46:C46"/>
    <mergeCell ref="A47:A49"/>
    <mergeCell ref="A52:A54"/>
    <mergeCell ref="B52:D53"/>
    <mergeCell ref="B29:C29"/>
    <mergeCell ref="B40:C40"/>
    <mergeCell ref="B32:C32"/>
    <mergeCell ref="B33:C33"/>
    <mergeCell ref="B34:C34"/>
    <mergeCell ref="B35:C35"/>
    <mergeCell ref="B39:C39"/>
    <mergeCell ref="B48:C48"/>
    <mergeCell ref="B49:C49"/>
    <mergeCell ref="B50:C50"/>
    <mergeCell ref="A30:C30"/>
    <mergeCell ref="A31:A43"/>
    <mergeCell ref="B31:C31"/>
    <mergeCell ref="B36:C36"/>
    <mergeCell ref="B37:C37"/>
    <mergeCell ref="B38:C38"/>
    <mergeCell ref="A6:N6"/>
    <mergeCell ref="A10:A12"/>
    <mergeCell ref="B10:D11"/>
    <mergeCell ref="E10:AP10"/>
    <mergeCell ref="AG11:AH11"/>
    <mergeCell ref="AI11:AJ11"/>
    <mergeCell ref="AK11:AL11"/>
    <mergeCell ref="AM11:AN11"/>
    <mergeCell ref="AO11:AP11"/>
  </mergeCells>
  <dataValidations count="2">
    <dataValidation type="whole" allowBlank="1" showInputMessage="1" showErrorMessage="1" errorTitle="Error de ingreso" error="Debe ingresar sólo números." sqref="E13:AT20 E22:AT27 E30:I50 E55:AU59 B63:B66 B70:B73 B77:E91 B95:E99 B103:E107 D112:G113 E117:H118 C122:L124 C128:J144 E150:AS168 E170:AS174 E179:AR183 B187:B190 B194:B197 B201:B203 B206:B230" xr:uid="{00000000-0002-0000-0100-000000000000}">
      <formula1>0</formula1>
      <formula2>99999</formula2>
    </dataValidation>
    <dataValidation allowBlank="1" showInputMessage="1" showErrorMessage="1" errorTitle="ERROR" error="Por Favor ingrese solo Números." sqref="AT150:AT168 J30 AV55:AV59 M122:M124 AS179:AS183 AU13:AU20 AU22:AU27" xr:uid="{00000000-0002-0000-0100-000001000000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Z295"/>
  <sheetViews>
    <sheetView topLeftCell="A145" workbookViewId="0">
      <selection activeCell="B150" sqref="B150:B174"/>
    </sheetView>
  </sheetViews>
  <sheetFormatPr baseColWidth="10" defaultColWidth="11.42578125" defaultRowHeight="14.25" x14ac:dyDescent="0.2"/>
  <cols>
    <col min="1" max="1" width="49.85546875" style="82" customWidth="1"/>
    <col min="2" max="2" width="29.7109375" style="82" customWidth="1"/>
    <col min="3" max="3" width="18.7109375" style="82" customWidth="1"/>
    <col min="4" max="4" width="17.28515625" style="82" customWidth="1"/>
    <col min="5" max="5" width="16.140625" style="82" customWidth="1"/>
    <col min="6" max="6" width="15.42578125" style="82" customWidth="1"/>
    <col min="7" max="11" width="14.7109375" style="82" customWidth="1"/>
    <col min="12" max="12" width="16.42578125" style="82" customWidth="1"/>
    <col min="13" max="39" width="11.42578125" style="82"/>
    <col min="40" max="40" width="12.7109375" style="82" customWidth="1"/>
    <col min="41" max="41" width="11.42578125" style="82"/>
    <col min="42" max="42" width="13" style="82" customWidth="1"/>
    <col min="43" max="43" width="15.85546875" style="82" customWidth="1"/>
    <col min="44" max="44" width="12.42578125" style="82" customWidth="1"/>
    <col min="45" max="45" width="11.42578125" style="82"/>
    <col min="46" max="46" width="13.28515625" style="82" customWidth="1"/>
    <col min="47" max="47" width="11.42578125" style="82"/>
    <col min="48" max="48" width="14.5703125" style="82" customWidth="1"/>
    <col min="49" max="73" width="11.42578125" style="82"/>
    <col min="74" max="76" width="11" style="82" customWidth="1"/>
    <col min="77" max="77" width="11" style="83" customWidth="1"/>
    <col min="78" max="78" width="11.7109375" style="83" customWidth="1"/>
    <col min="79" max="104" width="11.7109375" style="84" hidden="1" customWidth="1"/>
    <col min="105" max="105" width="11.7109375" style="82" customWidth="1"/>
    <col min="106" max="16384" width="11.42578125" style="82"/>
  </cols>
  <sheetData>
    <row r="1" spans="1:98" ht="16.149999999999999" customHeight="1" x14ac:dyDescent="0.2">
      <c r="A1" s="81" t="s">
        <v>0</v>
      </c>
    </row>
    <row r="2" spans="1:98" ht="16.149999999999999" customHeight="1" x14ac:dyDescent="0.2">
      <c r="A2" s="81" t="str">
        <f>CONCATENATE("COMUNA: ",[3]NOMBRE!B2," - ","( ",[3]NOMBRE!C2,[3]NOMBRE!D2,[3]NOMBRE!E2,[3]NOMBRE!F2,[3]NOMBRE!G2," )")</f>
        <v>COMUNA: LINARES - ( 07401 )</v>
      </c>
    </row>
    <row r="3" spans="1:98" ht="16.149999999999999" customHeight="1" x14ac:dyDescent="0.2">
      <c r="A3" s="81" t="str">
        <f>CONCATENATE("ESTABLECIMIENTO/ESTRATEGIA: ",[3]NOMBRE!B3," - ","( ",[3]NOMBRE!C3,[3]NOMBRE!D3,[3]NOMBRE!E3,[3]NOMBRE!F3,[3]NOMBRE!G3,[3]NOMBRE!H3," )")</f>
        <v>ESTABLECIMIENTO/ESTRATEGIA: HOSPITAL PRESIDENTE CARLOS IBAÑEZ DEL CAMPO - ( 116108 )</v>
      </c>
    </row>
    <row r="4" spans="1:98" ht="16.149999999999999" customHeight="1" x14ac:dyDescent="0.2">
      <c r="A4" s="81" t="str">
        <f>CONCATENATE("MES: ",[3]NOMBRE!B6," - ","( ",[3]NOMBRE!C6,[3]NOMBRE!D6," )")</f>
        <v>MES: FEBRERO - ( 02 )</v>
      </c>
    </row>
    <row r="5" spans="1:98" ht="16.149999999999999" customHeight="1" x14ac:dyDescent="0.2">
      <c r="A5" s="81" t="str">
        <f>CONCATENATE("AÑO: ",[3]NOMBRE!B7)</f>
        <v>AÑO: 2018</v>
      </c>
    </row>
    <row r="6" spans="1:98" ht="15" x14ac:dyDescent="0.2">
      <c r="A6" s="470" t="s">
        <v>14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85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7"/>
      <c r="AN6" s="87"/>
      <c r="AO6" s="87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</row>
    <row r="7" spans="1:98" x14ac:dyDescent="0.2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7"/>
      <c r="AN7" s="87"/>
      <c r="AO7" s="87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</row>
    <row r="8" spans="1:98" ht="31.9" customHeight="1" x14ac:dyDescent="0.2">
      <c r="A8" s="90" t="s">
        <v>15</v>
      </c>
      <c r="B8" s="89"/>
      <c r="C8" s="89"/>
      <c r="D8" s="89"/>
      <c r="E8" s="89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</row>
    <row r="9" spans="1:98" ht="31.9" customHeight="1" x14ac:dyDescent="0.2">
      <c r="A9" s="91" t="s">
        <v>16</v>
      </c>
      <c r="B9" s="91"/>
      <c r="C9" s="92"/>
      <c r="AQ9" s="93"/>
      <c r="AR9" s="93"/>
      <c r="AS9" s="93"/>
      <c r="AT9" s="93"/>
      <c r="AU9" s="94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</row>
    <row r="10" spans="1:98" ht="14.25" customHeight="1" x14ac:dyDescent="0.2">
      <c r="A10" s="471" t="s">
        <v>17</v>
      </c>
      <c r="B10" s="474" t="s">
        <v>1</v>
      </c>
      <c r="C10" s="475"/>
      <c r="D10" s="476"/>
      <c r="E10" s="480" t="s">
        <v>18</v>
      </c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1"/>
      <c r="V10" s="481"/>
      <c r="W10" s="481"/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1"/>
      <c r="AI10" s="481"/>
      <c r="AJ10" s="481"/>
      <c r="AK10" s="481"/>
      <c r="AL10" s="481"/>
      <c r="AM10" s="481"/>
      <c r="AN10" s="481"/>
      <c r="AO10" s="481"/>
      <c r="AP10" s="482"/>
      <c r="AQ10" s="480" t="s">
        <v>19</v>
      </c>
      <c r="AR10" s="481"/>
      <c r="AS10" s="481"/>
      <c r="AT10" s="471" t="s">
        <v>20</v>
      </c>
      <c r="AU10" s="95"/>
      <c r="AV10" s="96"/>
      <c r="AW10" s="96"/>
      <c r="AX10" s="96"/>
      <c r="AY10" s="96"/>
      <c r="AZ10" s="96"/>
      <c r="BA10" s="97"/>
      <c r="BB10" s="97"/>
      <c r="BC10" s="97"/>
      <c r="BD10" s="97"/>
      <c r="BE10" s="97"/>
      <c r="BF10" s="97"/>
      <c r="BG10" s="97"/>
      <c r="BH10" s="97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</row>
    <row r="11" spans="1:98" x14ac:dyDescent="0.2">
      <c r="A11" s="472"/>
      <c r="B11" s="477"/>
      <c r="C11" s="478"/>
      <c r="D11" s="479"/>
      <c r="E11" s="483" t="s">
        <v>21</v>
      </c>
      <c r="F11" s="484"/>
      <c r="G11" s="483" t="s">
        <v>22</v>
      </c>
      <c r="H11" s="484"/>
      <c r="I11" s="483" t="s">
        <v>23</v>
      </c>
      <c r="J11" s="484"/>
      <c r="K11" s="483" t="s">
        <v>24</v>
      </c>
      <c r="L11" s="484"/>
      <c r="M11" s="483" t="s">
        <v>25</v>
      </c>
      <c r="N11" s="484"/>
      <c r="O11" s="483" t="s">
        <v>26</v>
      </c>
      <c r="P11" s="484"/>
      <c r="Q11" s="483" t="s">
        <v>27</v>
      </c>
      <c r="R11" s="484"/>
      <c r="S11" s="483" t="s">
        <v>28</v>
      </c>
      <c r="T11" s="484"/>
      <c r="U11" s="483" t="s">
        <v>29</v>
      </c>
      <c r="V11" s="484"/>
      <c r="W11" s="483" t="s">
        <v>5</v>
      </c>
      <c r="X11" s="484"/>
      <c r="Y11" s="483" t="s">
        <v>6</v>
      </c>
      <c r="Z11" s="484"/>
      <c r="AA11" s="483" t="s">
        <v>30</v>
      </c>
      <c r="AB11" s="484"/>
      <c r="AC11" s="483" t="s">
        <v>7</v>
      </c>
      <c r="AD11" s="484"/>
      <c r="AE11" s="483" t="s">
        <v>8</v>
      </c>
      <c r="AF11" s="484"/>
      <c r="AG11" s="483" t="s">
        <v>9</v>
      </c>
      <c r="AH11" s="484"/>
      <c r="AI11" s="483" t="s">
        <v>10</v>
      </c>
      <c r="AJ11" s="484"/>
      <c r="AK11" s="483" t="s">
        <v>11</v>
      </c>
      <c r="AL11" s="484"/>
      <c r="AM11" s="483" t="s">
        <v>12</v>
      </c>
      <c r="AN11" s="484"/>
      <c r="AO11" s="480" t="s">
        <v>13</v>
      </c>
      <c r="AP11" s="482"/>
      <c r="AQ11" s="508" t="s">
        <v>31</v>
      </c>
      <c r="AR11" s="510" t="s">
        <v>32</v>
      </c>
      <c r="AS11" s="512" t="s">
        <v>33</v>
      </c>
      <c r="AT11" s="472"/>
      <c r="AU11" s="96"/>
      <c r="AV11" s="96"/>
      <c r="AW11" s="96"/>
      <c r="AX11" s="96"/>
      <c r="AY11" s="96"/>
      <c r="AZ11" s="96"/>
      <c r="BA11" s="97"/>
      <c r="BB11" s="97"/>
      <c r="BC11" s="97"/>
      <c r="BD11" s="97"/>
      <c r="BE11" s="97"/>
      <c r="BF11" s="97"/>
      <c r="BG11" s="97"/>
      <c r="BH11" s="97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</row>
    <row r="12" spans="1:98" ht="21" customHeight="1" x14ac:dyDescent="0.2">
      <c r="A12" s="473"/>
      <c r="B12" s="70" t="s">
        <v>34</v>
      </c>
      <c r="C12" s="71" t="s">
        <v>2</v>
      </c>
      <c r="D12" s="33" t="s">
        <v>3</v>
      </c>
      <c r="E12" s="70" t="s">
        <v>2</v>
      </c>
      <c r="F12" s="33" t="s">
        <v>3</v>
      </c>
      <c r="G12" s="70" t="s">
        <v>2</v>
      </c>
      <c r="H12" s="33" t="s">
        <v>3</v>
      </c>
      <c r="I12" s="70" t="s">
        <v>2</v>
      </c>
      <c r="J12" s="33" t="s">
        <v>3</v>
      </c>
      <c r="K12" s="70" t="s">
        <v>2</v>
      </c>
      <c r="L12" s="33" t="s">
        <v>3</v>
      </c>
      <c r="M12" s="70" t="s">
        <v>2</v>
      </c>
      <c r="N12" s="33" t="s">
        <v>3</v>
      </c>
      <c r="O12" s="70" t="s">
        <v>2</v>
      </c>
      <c r="P12" s="33" t="s">
        <v>3</v>
      </c>
      <c r="Q12" s="70" t="s">
        <v>2</v>
      </c>
      <c r="R12" s="33" t="s">
        <v>3</v>
      </c>
      <c r="S12" s="70" t="s">
        <v>2</v>
      </c>
      <c r="T12" s="33" t="s">
        <v>3</v>
      </c>
      <c r="U12" s="70" t="s">
        <v>2</v>
      </c>
      <c r="V12" s="33" t="s">
        <v>3</v>
      </c>
      <c r="W12" s="70" t="s">
        <v>2</v>
      </c>
      <c r="X12" s="33" t="s">
        <v>3</v>
      </c>
      <c r="Y12" s="70" t="s">
        <v>2</v>
      </c>
      <c r="Z12" s="33" t="s">
        <v>3</v>
      </c>
      <c r="AA12" s="70" t="s">
        <v>2</v>
      </c>
      <c r="AB12" s="33" t="s">
        <v>3</v>
      </c>
      <c r="AC12" s="70" t="s">
        <v>2</v>
      </c>
      <c r="AD12" s="33" t="s">
        <v>3</v>
      </c>
      <c r="AE12" s="70" t="s">
        <v>2</v>
      </c>
      <c r="AF12" s="33" t="s">
        <v>3</v>
      </c>
      <c r="AG12" s="70" t="s">
        <v>2</v>
      </c>
      <c r="AH12" s="33" t="s">
        <v>3</v>
      </c>
      <c r="AI12" s="70" t="s">
        <v>2</v>
      </c>
      <c r="AJ12" s="33" t="s">
        <v>3</v>
      </c>
      <c r="AK12" s="70" t="s">
        <v>2</v>
      </c>
      <c r="AL12" s="33" t="s">
        <v>3</v>
      </c>
      <c r="AM12" s="70" t="s">
        <v>2</v>
      </c>
      <c r="AN12" s="33" t="s">
        <v>3</v>
      </c>
      <c r="AO12" s="70" t="s">
        <v>2</v>
      </c>
      <c r="AP12" s="33" t="s">
        <v>3</v>
      </c>
      <c r="AQ12" s="509"/>
      <c r="AR12" s="511"/>
      <c r="AS12" s="513"/>
      <c r="AT12" s="473"/>
      <c r="AU12" s="96"/>
      <c r="AV12" s="96"/>
      <c r="AW12" s="96"/>
      <c r="AX12" s="96"/>
      <c r="AY12" s="96"/>
      <c r="AZ12" s="96"/>
      <c r="BA12" s="97"/>
      <c r="BB12" s="97"/>
      <c r="BC12" s="97"/>
      <c r="BD12" s="97"/>
      <c r="BE12" s="97"/>
      <c r="BF12" s="97"/>
      <c r="BG12" s="97"/>
      <c r="BH12" s="97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</row>
    <row r="13" spans="1:98" ht="14.45" customHeight="1" x14ac:dyDescent="0.2">
      <c r="A13" s="62" t="s">
        <v>35</v>
      </c>
      <c r="B13" s="63">
        <f t="shared" ref="B13:B27" si="0">SUM(C13+D13)</f>
        <v>0</v>
      </c>
      <c r="C13" s="64">
        <f t="shared" ref="C13:D19" si="1">SUM(E13+G13+I13+K13+M13+O13+Q13+S13+U13+W13+Y13+AA13+AC13+AE13+AG13+AI13+AK13+AM13+AO13)</f>
        <v>0</v>
      </c>
      <c r="D13" s="65">
        <f t="shared" si="1"/>
        <v>0</v>
      </c>
      <c r="E13" s="26"/>
      <c r="F13" s="98"/>
      <c r="G13" s="26"/>
      <c r="H13" s="99"/>
      <c r="I13" s="26"/>
      <c r="J13" s="99"/>
      <c r="K13" s="26"/>
      <c r="L13" s="99"/>
      <c r="M13" s="26"/>
      <c r="N13" s="99"/>
      <c r="O13" s="26"/>
      <c r="P13" s="99"/>
      <c r="Q13" s="26"/>
      <c r="R13" s="99"/>
      <c r="S13" s="26"/>
      <c r="T13" s="99"/>
      <c r="U13" s="26"/>
      <c r="V13" s="99"/>
      <c r="W13" s="26"/>
      <c r="X13" s="99"/>
      <c r="Y13" s="26"/>
      <c r="Z13" s="99"/>
      <c r="AA13" s="26"/>
      <c r="AB13" s="99"/>
      <c r="AC13" s="26"/>
      <c r="AD13" s="99"/>
      <c r="AE13" s="26"/>
      <c r="AF13" s="99"/>
      <c r="AG13" s="26"/>
      <c r="AH13" s="99"/>
      <c r="AI13" s="26"/>
      <c r="AJ13" s="99"/>
      <c r="AK13" s="26"/>
      <c r="AL13" s="99"/>
      <c r="AM13" s="26"/>
      <c r="AN13" s="99"/>
      <c r="AO13" s="100"/>
      <c r="AP13" s="99"/>
      <c r="AQ13" s="26"/>
      <c r="AR13" s="27"/>
      <c r="AS13" s="98"/>
      <c r="AT13" s="99"/>
      <c r="AU13" s="1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97"/>
      <c r="BH13" s="97"/>
      <c r="CA13" s="84" t="str">
        <f t="shared" ref="CA13:CA20" si="2">IF(B13&lt;&gt;(AQ13+ AR13 + AS13 + AT13),"* Total Ingresos debe ser igual que Tipo de Estrategia más Otros. ","")</f>
        <v/>
      </c>
      <c r="CG13" s="88" t="str">
        <f t="shared" ref="CG13:CG20" si="3">IF(B13&lt;&gt;(AQ13+ AR13 + AS13 + AT13),1,"")</f>
        <v/>
      </c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</row>
    <row r="14" spans="1:98" ht="14.45" customHeight="1" x14ac:dyDescent="0.2">
      <c r="A14" s="101" t="s">
        <v>36</v>
      </c>
      <c r="B14" s="102">
        <f t="shared" si="0"/>
        <v>0</v>
      </c>
      <c r="C14" s="103">
        <f t="shared" si="1"/>
        <v>0</v>
      </c>
      <c r="D14" s="104">
        <f t="shared" si="1"/>
        <v>0</v>
      </c>
      <c r="E14" s="6"/>
      <c r="F14" s="10"/>
      <c r="G14" s="6"/>
      <c r="H14" s="8"/>
      <c r="I14" s="6"/>
      <c r="J14" s="8"/>
      <c r="K14" s="6"/>
      <c r="L14" s="8"/>
      <c r="M14" s="6"/>
      <c r="N14" s="8"/>
      <c r="O14" s="6"/>
      <c r="P14" s="8"/>
      <c r="Q14" s="6"/>
      <c r="R14" s="8"/>
      <c r="S14" s="6"/>
      <c r="T14" s="8"/>
      <c r="U14" s="6"/>
      <c r="V14" s="8"/>
      <c r="W14" s="6"/>
      <c r="X14" s="8"/>
      <c r="Y14" s="6"/>
      <c r="Z14" s="8"/>
      <c r="AA14" s="6"/>
      <c r="AB14" s="8"/>
      <c r="AC14" s="6"/>
      <c r="AD14" s="8"/>
      <c r="AE14" s="6"/>
      <c r="AF14" s="8"/>
      <c r="AG14" s="6"/>
      <c r="AH14" s="8"/>
      <c r="AI14" s="6"/>
      <c r="AJ14" s="8"/>
      <c r="AK14" s="6"/>
      <c r="AL14" s="8"/>
      <c r="AM14" s="6"/>
      <c r="AN14" s="8"/>
      <c r="AO14" s="105"/>
      <c r="AP14" s="8"/>
      <c r="AQ14" s="6"/>
      <c r="AR14" s="9"/>
      <c r="AS14" s="10"/>
      <c r="AT14" s="8"/>
      <c r="AU14" s="1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97"/>
      <c r="BH14" s="97"/>
      <c r="CA14" s="84" t="str">
        <f t="shared" si="2"/>
        <v/>
      </c>
      <c r="CG14" s="88" t="str">
        <f t="shared" si="3"/>
        <v/>
      </c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</row>
    <row r="15" spans="1:98" ht="24.6" customHeight="1" x14ac:dyDescent="0.2">
      <c r="A15" s="106" t="s">
        <v>37</v>
      </c>
      <c r="B15" s="107">
        <f t="shared" si="0"/>
        <v>0</v>
      </c>
      <c r="C15" s="108">
        <f t="shared" si="1"/>
        <v>0</v>
      </c>
      <c r="D15" s="109">
        <f t="shared" si="1"/>
        <v>0</v>
      </c>
      <c r="E15" s="16"/>
      <c r="F15" s="15"/>
      <c r="G15" s="16"/>
      <c r="H15" s="110"/>
      <c r="I15" s="16"/>
      <c r="J15" s="110"/>
      <c r="K15" s="16"/>
      <c r="L15" s="110"/>
      <c r="M15" s="16"/>
      <c r="N15" s="110"/>
      <c r="O15" s="16"/>
      <c r="P15" s="110"/>
      <c r="Q15" s="11"/>
      <c r="R15" s="12"/>
      <c r="S15" s="11"/>
      <c r="T15" s="12"/>
      <c r="U15" s="11"/>
      <c r="V15" s="12"/>
      <c r="W15" s="11"/>
      <c r="X15" s="12"/>
      <c r="Y15" s="11"/>
      <c r="Z15" s="12"/>
      <c r="AA15" s="11"/>
      <c r="AB15" s="12"/>
      <c r="AC15" s="11"/>
      <c r="AD15" s="12"/>
      <c r="AE15" s="11"/>
      <c r="AF15" s="12"/>
      <c r="AG15" s="11"/>
      <c r="AH15" s="12"/>
      <c r="AI15" s="11"/>
      <c r="AJ15" s="12"/>
      <c r="AK15" s="11"/>
      <c r="AL15" s="12"/>
      <c r="AM15" s="11"/>
      <c r="AN15" s="12"/>
      <c r="AO15" s="111"/>
      <c r="AP15" s="12"/>
      <c r="AQ15" s="11"/>
      <c r="AR15" s="14"/>
      <c r="AS15" s="17"/>
      <c r="AT15" s="12"/>
      <c r="AU15" s="1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97"/>
      <c r="BH15" s="97"/>
      <c r="CA15" s="84" t="str">
        <f t="shared" si="2"/>
        <v/>
      </c>
      <c r="CG15" s="88" t="str">
        <f t="shared" si="3"/>
        <v/>
      </c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</row>
    <row r="16" spans="1:98" ht="14.45" customHeight="1" x14ac:dyDescent="0.2">
      <c r="A16" s="112" t="s">
        <v>38</v>
      </c>
      <c r="B16" s="113">
        <f t="shared" si="0"/>
        <v>0</v>
      </c>
      <c r="C16" s="114">
        <f t="shared" si="1"/>
        <v>0</v>
      </c>
      <c r="D16" s="115">
        <f t="shared" si="1"/>
        <v>0</v>
      </c>
      <c r="E16" s="11"/>
      <c r="F16" s="17"/>
      <c r="G16" s="11"/>
      <c r="H16" s="12"/>
      <c r="I16" s="11"/>
      <c r="J16" s="12"/>
      <c r="K16" s="11"/>
      <c r="L16" s="12"/>
      <c r="M16" s="11"/>
      <c r="N16" s="12"/>
      <c r="O16" s="11"/>
      <c r="P16" s="12"/>
      <c r="Q16" s="11"/>
      <c r="R16" s="12"/>
      <c r="S16" s="11"/>
      <c r="T16" s="12"/>
      <c r="U16" s="11"/>
      <c r="V16" s="12"/>
      <c r="W16" s="11"/>
      <c r="X16" s="12"/>
      <c r="Y16" s="11"/>
      <c r="Z16" s="12"/>
      <c r="AA16" s="11"/>
      <c r="AB16" s="12"/>
      <c r="AC16" s="11"/>
      <c r="AD16" s="12"/>
      <c r="AE16" s="11"/>
      <c r="AF16" s="12"/>
      <c r="AG16" s="11"/>
      <c r="AH16" s="12"/>
      <c r="AI16" s="11"/>
      <c r="AJ16" s="12"/>
      <c r="AK16" s="11"/>
      <c r="AL16" s="12"/>
      <c r="AM16" s="11"/>
      <c r="AN16" s="12"/>
      <c r="AO16" s="111"/>
      <c r="AP16" s="12"/>
      <c r="AQ16" s="11"/>
      <c r="AR16" s="14"/>
      <c r="AS16" s="17"/>
      <c r="AT16" s="12"/>
      <c r="AU16" s="1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97"/>
      <c r="BH16" s="97"/>
      <c r="CA16" s="84" t="str">
        <f t="shared" si="2"/>
        <v/>
      </c>
      <c r="CG16" s="88" t="str">
        <f t="shared" si="3"/>
        <v/>
      </c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</row>
    <row r="17" spans="1:98" ht="14.45" customHeight="1" x14ac:dyDescent="0.2">
      <c r="A17" s="112" t="s">
        <v>39</v>
      </c>
      <c r="B17" s="116">
        <f t="shared" si="0"/>
        <v>0</v>
      </c>
      <c r="C17" s="114">
        <f t="shared" si="1"/>
        <v>0</v>
      </c>
      <c r="D17" s="115">
        <f t="shared" si="1"/>
        <v>0</v>
      </c>
      <c r="E17" s="34"/>
      <c r="F17" s="58"/>
      <c r="G17" s="34"/>
      <c r="H17" s="35"/>
      <c r="I17" s="34"/>
      <c r="J17" s="35"/>
      <c r="K17" s="34"/>
      <c r="L17" s="35"/>
      <c r="M17" s="34"/>
      <c r="N17" s="35"/>
      <c r="O17" s="34"/>
      <c r="P17" s="35"/>
      <c r="Q17" s="34"/>
      <c r="R17" s="35"/>
      <c r="S17" s="34"/>
      <c r="T17" s="35"/>
      <c r="U17" s="34"/>
      <c r="V17" s="35"/>
      <c r="W17" s="34"/>
      <c r="X17" s="35"/>
      <c r="Y17" s="34"/>
      <c r="Z17" s="35"/>
      <c r="AA17" s="34"/>
      <c r="AB17" s="35"/>
      <c r="AC17" s="34"/>
      <c r="AD17" s="35"/>
      <c r="AE17" s="34"/>
      <c r="AF17" s="35"/>
      <c r="AG17" s="34"/>
      <c r="AH17" s="35"/>
      <c r="AI17" s="34"/>
      <c r="AJ17" s="35"/>
      <c r="AK17" s="34"/>
      <c r="AL17" s="35"/>
      <c r="AM17" s="34"/>
      <c r="AN17" s="35"/>
      <c r="AO17" s="117"/>
      <c r="AP17" s="35"/>
      <c r="AQ17" s="34"/>
      <c r="AR17" s="41"/>
      <c r="AS17" s="17"/>
      <c r="AT17" s="35"/>
      <c r="AU17" s="1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97"/>
      <c r="BH17" s="97"/>
      <c r="CA17" s="84" t="str">
        <f t="shared" si="2"/>
        <v/>
      </c>
      <c r="CG17" s="88" t="str">
        <f t="shared" si="3"/>
        <v/>
      </c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</row>
    <row r="18" spans="1:98" ht="14.45" customHeight="1" x14ac:dyDescent="0.2">
      <c r="A18" s="106" t="s">
        <v>40</v>
      </c>
      <c r="B18" s="118">
        <f t="shared" si="0"/>
        <v>0</v>
      </c>
      <c r="C18" s="114">
        <f t="shared" si="1"/>
        <v>0</v>
      </c>
      <c r="D18" s="109">
        <f t="shared" si="1"/>
        <v>0</v>
      </c>
      <c r="E18" s="13"/>
      <c r="F18" s="17"/>
      <c r="G18" s="11"/>
      <c r="H18" s="12"/>
      <c r="I18" s="11"/>
      <c r="J18" s="12"/>
      <c r="K18" s="11"/>
      <c r="L18" s="12"/>
      <c r="M18" s="11"/>
      <c r="N18" s="12"/>
      <c r="O18" s="11"/>
      <c r="P18" s="12"/>
      <c r="Q18" s="11"/>
      <c r="R18" s="12"/>
      <c r="S18" s="11"/>
      <c r="T18" s="12"/>
      <c r="U18" s="11"/>
      <c r="V18" s="12"/>
      <c r="W18" s="11"/>
      <c r="X18" s="12"/>
      <c r="Y18" s="11"/>
      <c r="Z18" s="12"/>
      <c r="AA18" s="11"/>
      <c r="AB18" s="12"/>
      <c r="AC18" s="11"/>
      <c r="AD18" s="12"/>
      <c r="AE18" s="11"/>
      <c r="AF18" s="12"/>
      <c r="AG18" s="11"/>
      <c r="AH18" s="12"/>
      <c r="AI18" s="11"/>
      <c r="AJ18" s="12"/>
      <c r="AK18" s="11"/>
      <c r="AL18" s="12"/>
      <c r="AM18" s="11"/>
      <c r="AN18" s="12"/>
      <c r="AO18" s="111"/>
      <c r="AP18" s="12"/>
      <c r="AQ18" s="11"/>
      <c r="AR18" s="41"/>
      <c r="AS18" s="119"/>
      <c r="AT18" s="120"/>
      <c r="AU18" s="1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97"/>
      <c r="BH18" s="97"/>
      <c r="CA18" s="84" t="str">
        <f t="shared" si="2"/>
        <v/>
      </c>
      <c r="CG18" s="88" t="str">
        <f t="shared" si="3"/>
        <v/>
      </c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</row>
    <row r="19" spans="1:98" ht="14.45" customHeight="1" x14ac:dyDescent="0.2">
      <c r="A19" s="106" t="s">
        <v>41</v>
      </c>
      <c r="B19" s="118">
        <f t="shared" si="0"/>
        <v>0</v>
      </c>
      <c r="C19" s="121">
        <f t="shared" si="1"/>
        <v>0</v>
      </c>
      <c r="D19" s="122">
        <f t="shared" si="1"/>
        <v>0</v>
      </c>
      <c r="E19" s="123"/>
      <c r="F19" s="12"/>
      <c r="G19" s="11"/>
      <c r="H19" s="12"/>
      <c r="I19" s="11"/>
      <c r="J19" s="12"/>
      <c r="K19" s="11"/>
      <c r="L19" s="12"/>
      <c r="M19" s="11"/>
      <c r="N19" s="12"/>
      <c r="O19" s="11"/>
      <c r="P19" s="12"/>
      <c r="Q19" s="11"/>
      <c r="R19" s="12"/>
      <c r="S19" s="11"/>
      <c r="T19" s="12"/>
      <c r="U19" s="11"/>
      <c r="V19" s="12"/>
      <c r="W19" s="11"/>
      <c r="X19" s="12"/>
      <c r="Y19" s="11"/>
      <c r="Z19" s="12"/>
      <c r="AA19" s="11"/>
      <c r="AB19" s="12"/>
      <c r="AC19" s="11"/>
      <c r="AD19" s="12"/>
      <c r="AE19" s="11"/>
      <c r="AF19" s="12"/>
      <c r="AG19" s="11"/>
      <c r="AH19" s="12"/>
      <c r="AI19" s="11"/>
      <c r="AJ19" s="12"/>
      <c r="AK19" s="11"/>
      <c r="AL19" s="12"/>
      <c r="AM19" s="11"/>
      <c r="AN19" s="12"/>
      <c r="AO19" s="111"/>
      <c r="AP19" s="12"/>
      <c r="AQ19" s="11"/>
      <c r="AR19" s="14"/>
      <c r="AS19" s="17"/>
      <c r="AT19" s="120"/>
      <c r="AU19" s="1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97"/>
      <c r="BH19" s="97"/>
      <c r="CA19" s="84" t="str">
        <f t="shared" si="2"/>
        <v/>
      </c>
      <c r="CG19" s="88" t="str">
        <f t="shared" si="3"/>
        <v/>
      </c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</row>
    <row r="20" spans="1:98" ht="14.45" customHeight="1" x14ac:dyDescent="0.2">
      <c r="A20" s="106" t="s">
        <v>42</v>
      </c>
      <c r="B20" s="124">
        <f t="shared" si="0"/>
        <v>0</v>
      </c>
      <c r="C20" s="125">
        <f>SUM(O20+Q20+S20+U20+W20+Y20+AA20+AC20+AE20+AG20+AI20+AK20+AM20+AO20)</f>
        <v>0</v>
      </c>
      <c r="D20" s="126">
        <f>SUM(P20+R20+T20+V20+X20+Z20+AB20+AD20+AF20+AH20+AJ20+AL20+AN20+AP20)</f>
        <v>0</v>
      </c>
      <c r="E20" s="18"/>
      <c r="F20" s="61"/>
      <c r="G20" s="127"/>
      <c r="H20" s="128"/>
      <c r="I20" s="127"/>
      <c r="J20" s="128"/>
      <c r="K20" s="127"/>
      <c r="L20" s="128"/>
      <c r="M20" s="127"/>
      <c r="N20" s="128"/>
      <c r="O20" s="38"/>
      <c r="P20" s="22"/>
      <c r="Q20" s="38"/>
      <c r="R20" s="22"/>
      <c r="S20" s="38"/>
      <c r="T20" s="22"/>
      <c r="U20" s="38"/>
      <c r="V20" s="22"/>
      <c r="W20" s="38"/>
      <c r="X20" s="22"/>
      <c r="Y20" s="38"/>
      <c r="Z20" s="22"/>
      <c r="AA20" s="38"/>
      <c r="AB20" s="22"/>
      <c r="AC20" s="38"/>
      <c r="AD20" s="22"/>
      <c r="AE20" s="38"/>
      <c r="AF20" s="22"/>
      <c r="AG20" s="38"/>
      <c r="AH20" s="22"/>
      <c r="AI20" s="38"/>
      <c r="AJ20" s="22"/>
      <c r="AK20" s="38"/>
      <c r="AL20" s="22"/>
      <c r="AM20" s="38"/>
      <c r="AN20" s="22"/>
      <c r="AO20" s="129"/>
      <c r="AP20" s="22"/>
      <c r="AQ20" s="38"/>
      <c r="AR20" s="54"/>
      <c r="AS20" s="23"/>
      <c r="AT20" s="130"/>
      <c r="AU20" s="1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97"/>
      <c r="BH20" s="97"/>
      <c r="CA20" s="84" t="str">
        <f t="shared" si="2"/>
        <v/>
      </c>
      <c r="CG20" s="88" t="str">
        <f t="shared" si="3"/>
        <v/>
      </c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</row>
    <row r="21" spans="1:98" ht="14.45" customHeight="1" x14ac:dyDescent="0.2">
      <c r="A21" s="62" t="s">
        <v>43</v>
      </c>
      <c r="B21" s="124">
        <f t="shared" si="0"/>
        <v>0</v>
      </c>
      <c r="C21" s="131">
        <f>SUM(C22+C23+C24+C25)</f>
        <v>0</v>
      </c>
      <c r="D21" s="65">
        <f>SUM(D22+D23+D24+D25)</f>
        <v>0</v>
      </c>
      <c r="E21" s="63">
        <f>SUM(E22:E25)</f>
        <v>0</v>
      </c>
      <c r="F21" s="65">
        <f t="shared" ref="F21:AT21" si="4">SUM(F22:F25)</f>
        <v>0</v>
      </c>
      <c r="G21" s="63">
        <f t="shared" si="4"/>
        <v>0</v>
      </c>
      <c r="H21" s="69">
        <f t="shared" si="4"/>
        <v>0</v>
      </c>
      <c r="I21" s="63">
        <f t="shared" si="4"/>
        <v>0</v>
      </c>
      <c r="J21" s="69">
        <f t="shared" si="4"/>
        <v>0</v>
      </c>
      <c r="K21" s="63">
        <f t="shared" si="4"/>
        <v>0</v>
      </c>
      <c r="L21" s="69">
        <f t="shared" si="4"/>
        <v>0</v>
      </c>
      <c r="M21" s="63">
        <f t="shared" si="4"/>
        <v>0</v>
      </c>
      <c r="N21" s="69">
        <f t="shared" si="4"/>
        <v>0</v>
      </c>
      <c r="O21" s="63">
        <f t="shared" si="4"/>
        <v>0</v>
      </c>
      <c r="P21" s="69">
        <f t="shared" si="4"/>
        <v>0</v>
      </c>
      <c r="Q21" s="63">
        <f t="shared" si="4"/>
        <v>0</v>
      </c>
      <c r="R21" s="69">
        <f t="shared" si="4"/>
        <v>0</v>
      </c>
      <c r="S21" s="63">
        <f t="shared" si="4"/>
        <v>0</v>
      </c>
      <c r="T21" s="69">
        <f t="shared" si="4"/>
        <v>0</v>
      </c>
      <c r="U21" s="63">
        <f t="shared" si="4"/>
        <v>0</v>
      </c>
      <c r="V21" s="69">
        <f t="shared" si="4"/>
        <v>0</v>
      </c>
      <c r="W21" s="63">
        <f t="shared" si="4"/>
        <v>0</v>
      </c>
      <c r="X21" s="69">
        <f t="shared" si="4"/>
        <v>0</v>
      </c>
      <c r="Y21" s="63">
        <f t="shared" si="4"/>
        <v>0</v>
      </c>
      <c r="Z21" s="69">
        <f t="shared" si="4"/>
        <v>0</v>
      </c>
      <c r="AA21" s="63">
        <f>SUM(AA22:AA25)</f>
        <v>0</v>
      </c>
      <c r="AB21" s="69">
        <f t="shared" si="4"/>
        <v>0</v>
      </c>
      <c r="AC21" s="63">
        <f t="shared" si="4"/>
        <v>0</v>
      </c>
      <c r="AD21" s="69">
        <f t="shared" si="4"/>
        <v>0</v>
      </c>
      <c r="AE21" s="63">
        <f t="shared" si="4"/>
        <v>0</v>
      </c>
      <c r="AF21" s="69">
        <f t="shared" si="4"/>
        <v>0</v>
      </c>
      <c r="AG21" s="63">
        <f t="shared" si="4"/>
        <v>0</v>
      </c>
      <c r="AH21" s="69">
        <f t="shared" si="4"/>
        <v>0</v>
      </c>
      <c r="AI21" s="63">
        <f t="shared" si="4"/>
        <v>0</v>
      </c>
      <c r="AJ21" s="69">
        <f t="shared" si="4"/>
        <v>0</v>
      </c>
      <c r="AK21" s="63">
        <f t="shared" si="4"/>
        <v>0</v>
      </c>
      <c r="AL21" s="69">
        <f t="shared" si="4"/>
        <v>0</v>
      </c>
      <c r="AM21" s="63">
        <f t="shared" si="4"/>
        <v>0</v>
      </c>
      <c r="AN21" s="69">
        <f t="shared" si="4"/>
        <v>0</v>
      </c>
      <c r="AO21" s="68">
        <f t="shared" si="4"/>
        <v>0</v>
      </c>
      <c r="AP21" s="69">
        <f t="shared" si="4"/>
        <v>0</v>
      </c>
      <c r="AQ21" s="63">
        <f t="shared" si="4"/>
        <v>0</v>
      </c>
      <c r="AR21" s="64">
        <f t="shared" si="4"/>
        <v>0</v>
      </c>
      <c r="AS21" s="65">
        <f t="shared" si="4"/>
        <v>0</v>
      </c>
      <c r="AT21" s="69">
        <f t="shared" si="4"/>
        <v>0</v>
      </c>
      <c r="AU21" s="96"/>
      <c r="AV21" s="96"/>
      <c r="AW21" s="96"/>
      <c r="AX21" s="96"/>
      <c r="AY21" s="96"/>
      <c r="AZ21" s="96"/>
      <c r="BA21" s="97"/>
      <c r="BB21" s="97"/>
      <c r="BC21" s="97"/>
      <c r="BD21" s="97"/>
      <c r="BE21" s="97"/>
      <c r="BF21" s="97"/>
      <c r="BG21" s="97"/>
      <c r="BH21" s="97"/>
      <c r="CA21" s="84" t="str">
        <f>IF(E21&lt;&gt;(AQ21+ AR21 + AS21 + AT21),"* Total Ingresos debe ser igual que Tipo de Estrategia más Otros. ","")</f>
        <v/>
      </c>
      <c r="CG21" s="88" t="str">
        <f>IF(E21&lt;&gt;(AQ21+ AR21 + AS21 + AT21),1,"")</f>
        <v/>
      </c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</row>
    <row r="22" spans="1:98" ht="14.45" customHeight="1" x14ac:dyDescent="0.2">
      <c r="A22" s="132" t="s">
        <v>44</v>
      </c>
      <c r="B22" s="118">
        <f t="shared" si="0"/>
        <v>0</v>
      </c>
      <c r="C22" s="114">
        <f t="shared" ref="C22:D27" si="5">SUM(E22+G22+I22+K22+M22+O22+Q22+S22+U22+W22+Y22+AA22+AC22+AE22+AG22+AI22+AK22+AM22+AO22)</f>
        <v>0</v>
      </c>
      <c r="D22" s="133">
        <f t="shared" si="5"/>
        <v>0</v>
      </c>
      <c r="E22" s="34"/>
      <c r="F22" s="58"/>
      <c r="G22" s="34"/>
      <c r="H22" s="35"/>
      <c r="I22" s="34"/>
      <c r="J22" s="35"/>
      <c r="K22" s="34"/>
      <c r="L22" s="35"/>
      <c r="M22" s="34"/>
      <c r="N22" s="35"/>
      <c r="O22" s="34"/>
      <c r="P22" s="35"/>
      <c r="Q22" s="34"/>
      <c r="R22" s="35"/>
      <c r="S22" s="34"/>
      <c r="T22" s="35"/>
      <c r="U22" s="34"/>
      <c r="V22" s="35"/>
      <c r="W22" s="34"/>
      <c r="X22" s="35"/>
      <c r="Y22" s="34"/>
      <c r="Z22" s="35"/>
      <c r="AA22" s="34"/>
      <c r="AB22" s="35"/>
      <c r="AC22" s="34"/>
      <c r="AD22" s="35"/>
      <c r="AE22" s="34"/>
      <c r="AF22" s="35"/>
      <c r="AG22" s="34"/>
      <c r="AH22" s="35"/>
      <c r="AI22" s="34"/>
      <c r="AJ22" s="35"/>
      <c r="AK22" s="34"/>
      <c r="AL22" s="35"/>
      <c r="AM22" s="34"/>
      <c r="AN22" s="35"/>
      <c r="AO22" s="117"/>
      <c r="AP22" s="35"/>
      <c r="AQ22" s="34"/>
      <c r="AR22" s="41"/>
      <c r="AS22" s="58"/>
      <c r="AT22" s="134"/>
      <c r="AU22" s="1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97"/>
      <c r="BH22" s="97"/>
      <c r="CA22" s="84" t="str">
        <f t="shared" ref="CA22:CA27" si="6">IF(B22&lt;&gt;(AQ22+ AR22 + AS22 + AT22),"* Total Ingresos debe ser igual que Tipo de Estrategia más Otros. ","")</f>
        <v/>
      </c>
      <c r="CG22" s="88" t="str">
        <f t="shared" ref="CG22:CG27" si="7">IF(B22&lt;&gt;(AQ22+ AR22 + AS22 + AT22),1,"")</f>
        <v/>
      </c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</row>
    <row r="23" spans="1:98" ht="14.45" customHeight="1" x14ac:dyDescent="0.2">
      <c r="A23" s="106" t="s">
        <v>45</v>
      </c>
      <c r="B23" s="113">
        <f t="shared" si="0"/>
        <v>0</v>
      </c>
      <c r="C23" s="121">
        <f t="shared" si="5"/>
        <v>0</v>
      </c>
      <c r="D23" s="109">
        <f t="shared" si="5"/>
        <v>0</v>
      </c>
      <c r="E23" s="11"/>
      <c r="F23" s="17"/>
      <c r="G23" s="11"/>
      <c r="H23" s="12"/>
      <c r="I23" s="11"/>
      <c r="J23" s="12"/>
      <c r="K23" s="11"/>
      <c r="L23" s="12"/>
      <c r="M23" s="11"/>
      <c r="N23" s="12"/>
      <c r="O23" s="11"/>
      <c r="P23" s="12"/>
      <c r="Q23" s="11"/>
      <c r="R23" s="12"/>
      <c r="S23" s="11"/>
      <c r="T23" s="12"/>
      <c r="U23" s="11"/>
      <c r="V23" s="12"/>
      <c r="W23" s="11"/>
      <c r="X23" s="12"/>
      <c r="Y23" s="11"/>
      <c r="Z23" s="12"/>
      <c r="AA23" s="11"/>
      <c r="AB23" s="12"/>
      <c r="AC23" s="11"/>
      <c r="AD23" s="12"/>
      <c r="AE23" s="11"/>
      <c r="AF23" s="12"/>
      <c r="AG23" s="11"/>
      <c r="AH23" s="12"/>
      <c r="AI23" s="11"/>
      <c r="AJ23" s="12"/>
      <c r="AK23" s="11"/>
      <c r="AL23" s="12"/>
      <c r="AM23" s="11"/>
      <c r="AN23" s="12"/>
      <c r="AO23" s="111"/>
      <c r="AP23" s="12"/>
      <c r="AQ23" s="11"/>
      <c r="AR23" s="14"/>
      <c r="AS23" s="17"/>
      <c r="AT23" s="135"/>
      <c r="AU23" s="1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97"/>
      <c r="BH23" s="97"/>
      <c r="CA23" s="84" t="str">
        <f t="shared" si="6"/>
        <v/>
      </c>
      <c r="CG23" s="88" t="str">
        <f t="shared" si="7"/>
        <v/>
      </c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</row>
    <row r="24" spans="1:98" ht="14.45" customHeight="1" x14ac:dyDescent="0.2">
      <c r="A24" s="136" t="s">
        <v>46</v>
      </c>
      <c r="B24" s="116">
        <f t="shared" si="0"/>
        <v>0</v>
      </c>
      <c r="C24" s="137">
        <f t="shared" si="5"/>
        <v>0</v>
      </c>
      <c r="D24" s="122">
        <f t="shared" si="5"/>
        <v>0</v>
      </c>
      <c r="E24" s="123"/>
      <c r="F24" s="119"/>
      <c r="G24" s="123"/>
      <c r="H24" s="138"/>
      <c r="I24" s="123"/>
      <c r="J24" s="138"/>
      <c r="K24" s="123"/>
      <c r="L24" s="138"/>
      <c r="M24" s="123"/>
      <c r="N24" s="138"/>
      <c r="O24" s="123"/>
      <c r="P24" s="138"/>
      <c r="Q24" s="123"/>
      <c r="R24" s="138"/>
      <c r="S24" s="123"/>
      <c r="T24" s="138"/>
      <c r="U24" s="123"/>
      <c r="V24" s="138"/>
      <c r="W24" s="123"/>
      <c r="X24" s="138"/>
      <c r="Y24" s="123"/>
      <c r="Z24" s="138"/>
      <c r="AA24" s="123"/>
      <c r="AB24" s="138"/>
      <c r="AC24" s="123"/>
      <c r="AD24" s="138"/>
      <c r="AE24" s="123"/>
      <c r="AF24" s="138"/>
      <c r="AG24" s="123"/>
      <c r="AH24" s="138"/>
      <c r="AI24" s="123"/>
      <c r="AJ24" s="138"/>
      <c r="AK24" s="123"/>
      <c r="AL24" s="138"/>
      <c r="AM24" s="123"/>
      <c r="AN24" s="138"/>
      <c r="AO24" s="139"/>
      <c r="AP24" s="138"/>
      <c r="AQ24" s="123"/>
      <c r="AR24" s="140"/>
      <c r="AS24" s="119"/>
      <c r="AT24" s="141"/>
      <c r="AU24" s="1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97"/>
      <c r="BH24" s="97"/>
      <c r="CA24" s="84" t="str">
        <f t="shared" si="6"/>
        <v/>
      </c>
      <c r="CG24" s="88" t="str">
        <f t="shared" si="7"/>
        <v/>
      </c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</row>
    <row r="25" spans="1:98" ht="14.45" customHeight="1" x14ac:dyDescent="0.2">
      <c r="A25" s="142" t="s">
        <v>47</v>
      </c>
      <c r="B25" s="113">
        <f t="shared" si="0"/>
        <v>0</v>
      </c>
      <c r="C25" s="121">
        <f t="shared" si="5"/>
        <v>0</v>
      </c>
      <c r="D25" s="109">
        <f t="shared" si="5"/>
        <v>0</v>
      </c>
      <c r="E25" s="11"/>
      <c r="F25" s="17"/>
      <c r="G25" s="11"/>
      <c r="H25" s="12"/>
      <c r="I25" s="11"/>
      <c r="J25" s="12"/>
      <c r="K25" s="11"/>
      <c r="L25" s="12"/>
      <c r="M25" s="11"/>
      <c r="N25" s="12"/>
      <c r="O25" s="11"/>
      <c r="P25" s="12"/>
      <c r="Q25" s="11"/>
      <c r="R25" s="12"/>
      <c r="S25" s="11"/>
      <c r="T25" s="12"/>
      <c r="U25" s="11"/>
      <c r="V25" s="12"/>
      <c r="W25" s="11"/>
      <c r="X25" s="12"/>
      <c r="Y25" s="11"/>
      <c r="Z25" s="12"/>
      <c r="AA25" s="11"/>
      <c r="AB25" s="12"/>
      <c r="AC25" s="11"/>
      <c r="AD25" s="12"/>
      <c r="AE25" s="11"/>
      <c r="AF25" s="12"/>
      <c r="AG25" s="11"/>
      <c r="AH25" s="12"/>
      <c r="AI25" s="11"/>
      <c r="AJ25" s="12"/>
      <c r="AK25" s="11"/>
      <c r="AL25" s="12"/>
      <c r="AM25" s="11"/>
      <c r="AN25" s="12"/>
      <c r="AO25" s="111"/>
      <c r="AP25" s="12"/>
      <c r="AQ25" s="11"/>
      <c r="AR25" s="14"/>
      <c r="AS25" s="17"/>
      <c r="AT25" s="135"/>
      <c r="AU25" s="1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97"/>
      <c r="BH25" s="97"/>
      <c r="CA25" s="84" t="str">
        <f t="shared" si="6"/>
        <v/>
      </c>
      <c r="CG25" s="88" t="str">
        <f t="shared" si="7"/>
        <v/>
      </c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</row>
    <row r="26" spans="1:98" ht="14.45" customHeight="1" x14ac:dyDescent="0.2">
      <c r="A26" s="143" t="s">
        <v>48</v>
      </c>
      <c r="B26" s="113">
        <f t="shared" si="0"/>
        <v>0</v>
      </c>
      <c r="C26" s="121">
        <f t="shared" si="5"/>
        <v>0</v>
      </c>
      <c r="D26" s="109">
        <f t="shared" si="5"/>
        <v>0</v>
      </c>
      <c r="E26" s="11"/>
      <c r="F26" s="17"/>
      <c r="G26" s="11"/>
      <c r="H26" s="12"/>
      <c r="I26" s="11"/>
      <c r="J26" s="12"/>
      <c r="K26" s="11"/>
      <c r="L26" s="12"/>
      <c r="M26" s="11"/>
      <c r="N26" s="12"/>
      <c r="O26" s="11"/>
      <c r="P26" s="12"/>
      <c r="Q26" s="11"/>
      <c r="R26" s="12"/>
      <c r="S26" s="11"/>
      <c r="T26" s="12"/>
      <c r="U26" s="11"/>
      <c r="V26" s="12"/>
      <c r="W26" s="11"/>
      <c r="X26" s="12"/>
      <c r="Y26" s="11"/>
      <c r="Z26" s="12"/>
      <c r="AA26" s="11"/>
      <c r="AB26" s="12"/>
      <c r="AC26" s="11"/>
      <c r="AD26" s="12"/>
      <c r="AE26" s="11"/>
      <c r="AF26" s="12"/>
      <c r="AG26" s="11"/>
      <c r="AH26" s="12"/>
      <c r="AI26" s="11"/>
      <c r="AJ26" s="12"/>
      <c r="AK26" s="11"/>
      <c r="AL26" s="12"/>
      <c r="AM26" s="11"/>
      <c r="AN26" s="12"/>
      <c r="AO26" s="111"/>
      <c r="AP26" s="12"/>
      <c r="AQ26" s="11"/>
      <c r="AR26" s="14"/>
      <c r="AS26" s="17"/>
      <c r="AT26" s="135"/>
      <c r="AU26" s="1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97"/>
      <c r="BH26" s="97"/>
      <c r="CA26" s="84" t="str">
        <f t="shared" si="6"/>
        <v/>
      </c>
      <c r="CG26" s="88" t="str">
        <f t="shared" si="7"/>
        <v/>
      </c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</row>
    <row r="27" spans="1:98" ht="14.45" customHeight="1" x14ac:dyDescent="0.2">
      <c r="A27" s="144" t="s">
        <v>49</v>
      </c>
      <c r="B27" s="124">
        <f t="shared" si="0"/>
        <v>0</v>
      </c>
      <c r="C27" s="131">
        <f t="shared" si="5"/>
        <v>0</v>
      </c>
      <c r="D27" s="145">
        <f t="shared" si="5"/>
        <v>0</v>
      </c>
      <c r="E27" s="38"/>
      <c r="F27" s="39"/>
      <c r="G27" s="38"/>
      <c r="H27" s="22"/>
      <c r="I27" s="38"/>
      <c r="J27" s="22"/>
      <c r="K27" s="38"/>
      <c r="L27" s="22"/>
      <c r="M27" s="38"/>
      <c r="N27" s="22"/>
      <c r="O27" s="38"/>
      <c r="P27" s="22"/>
      <c r="Q27" s="38"/>
      <c r="R27" s="22"/>
      <c r="S27" s="38"/>
      <c r="T27" s="22"/>
      <c r="U27" s="38"/>
      <c r="V27" s="22"/>
      <c r="W27" s="38"/>
      <c r="X27" s="22"/>
      <c r="Y27" s="38"/>
      <c r="Z27" s="22"/>
      <c r="AA27" s="38"/>
      <c r="AB27" s="22"/>
      <c r="AC27" s="38"/>
      <c r="AD27" s="22"/>
      <c r="AE27" s="38"/>
      <c r="AF27" s="22"/>
      <c r="AG27" s="38"/>
      <c r="AH27" s="22"/>
      <c r="AI27" s="38"/>
      <c r="AJ27" s="22"/>
      <c r="AK27" s="38"/>
      <c r="AL27" s="22"/>
      <c r="AM27" s="38"/>
      <c r="AN27" s="22"/>
      <c r="AO27" s="129"/>
      <c r="AP27" s="22"/>
      <c r="AQ27" s="38"/>
      <c r="AR27" s="54"/>
      <c r="AS27" s="39"/>
      <c r="AT27" s="22"/>
      <c r="AU27" s="1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97"/>
      <c r="BH27" s="97"/>
      <c r="CA27" s="84" t="str">
        <f t="shared" si="6"/>
        <v/>
      </c>
      <c r="CG27" s="88" t="str">
        <f t="shared" si="7"/>
        <v/>
      </c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</row>
    <row r="28" spans="1:98" ht="31.9" customHeight="1" x14ac:dyDescent="0.2">
      <c r="A28" s="146" t="s">
        <v>50</v>
      </c>
      <c r="B28" s="147"/>
      <c r="C28" s="148"/>
      <c r="D28" s="147"/>
      <c r="E28" s="147"/>
      <c r="F28" s="148"/>
      <c r="G28" s="148"/>
      <c r="H28" s="148"/>
      <c r="I28" s="148"/>
      <c r="J28" s="96"/>
      <c r="K28" s="96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</row>
    <row r="29" spans="1:98" ht="28.9" customHeight="1" x14ac:dyDescent="0.2">
      <c r="A29" s="150" t="s">
        <v>51</v>
      </c>
      <c r="B29" s="483" t="s">
        <v>52</v>
      </c>
      <c r="C29" s="484"/>
      <c r="D29" s="25" t="s">
        <v>1</v>
      </c>
      <c r="E29" s="151" t="s">
        <v>31</v>
      </c>
      <c r="F29" s="152" t="s">
        <v>53</v>
      </c>
      <c r="G29" s="152" t="s">
        <v>33</v>
      </c>
      <c r="H29" s="48" t="s">
        <v>20</v>
      </c>
      <c r="I29" s="5" t="s">
        <v>54</v>
      </c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</row>
    <row r="30" spans="1:98" ht="15.6" customHeight="1" x14ac:dyDescent="0.2">
      <c r="A30" s="505" t="s">
        <v>55</v>
      </c>
      <c r="B30" s="506"/>
      <c r="C30" s="507"/>
      <c r="D30" s="153">
        <f t="shared" ref="D30:D50" si="8">SUM(E30:H30)</f>
        <v>0</v>
      </c>
      <c r="E30" s="154"/>
      <c r="F30" s="155"/>
      <c r="G30" s="155"/>
      <c r="H30" s="156"/>
      <c r="I30" s="157"/>
      <c r="J30" s="1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CA30" s="84" t="str">
        <f>IF(E30&lt;MAX(E31:E49),"* EN RBC existen patologías que son mayores a los Ingresos-personas. ","")</f>
        <v/>
      </c>
      <c r="CB30" s="84" t="str">
        <f>IF(F30&lt;MAX(F31:F49),"* EN RI existen patologías que son mayores a los Ingresos-personas. ","")</f>
        <v/>
      </c>
      <c r="CC30" s="84" t="str">
        <f>IF(G30&lt;MAX(G31:G49),"* EN RR existen patologías que son mayores a los Ingresos-personas. ","")</f>
        <v/>
      </c>
      <c r="CD30" s="84" t="str">
        <f>IF(H30&lt;MAX(H31:H49),"* EN Otros existen patologías que son mayores a los Ingresos-personas. ","")</f>
        <v/>
      </c>
      <c r="CG30" s="88" t="str">
        <f>IF(E30&lt;MAX(E31:E49),1,"")</f>
        <v/>
      </c>
      <c r="CH30" s="88" t="str">
        <f>IF(F30&lt;MAX(F31:F49),1,"")</f>
        <v/>
      </c>
      <c r="CI30" s="88" t="str">
        <f>IF(G30&lt;MAX(G31:G49),1,"")</f>
        <v/>
      </c>
      <c r="CJ30" s="88" t="str">
        <f>IF(H30&lt;MAX(H31:H49),1,"")</f>
        <v/>
      </c>
      <c r="CK30" s="88"/>
      <c r="CL30" s="88"/>
      <c r="CM30" s="88"/>
      <c r="CN30" s="88"/>
      <c r="CO30" s="88"/>
      <c r="CP30" s="88"/>
      <c r="CQ30" s="88"/>
      <c r="CR30" s="88"/>
      <c r="CS30" s="88"/>
      <c r="CT30" s="88"/>
    </row>
    <row r="31" spans="1:98" ht="15.6" customHeight="1" x14ac:dyDescent="0.2">
      <c r="A31" s="487" t="s">
        <v>56</v>
      </c>
      <c r="B31" s="485" t="s">
        <v>57</v>
      </c>
      <c r="C31" s="486"/>
      <c r="D31" s="158">
        <f t="shared" si="8"/>
        <v>0</v>
      </c>
      <c r="E31" s="159"/>
      <c r="F31" s="160"/>
      <c r="G31" s="160"/>
      <c r="H31" s="161"/>
      <c r="I31" s="162"/>
      <c r="J31" s="24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CA31" s="84" t="str">
        <f>IF(D30&lt;&gt;B13,"* EL NÚMERO DE INGRESOS NO DEBE SER DISTINTO AL TOTAL DE INGRESOS DE LA SECCION A.1. ","")</f>
        <v/>
      </c>
      <c r="CG31" s="88" t="str">
        <f>IF(D30&lt;&gt;B13,1,"")</f>
        <v/>
      </c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</row>
    <row r="32" spans="1:98" ht="15.6" customHeight="1" x14ac:dyDescent="0.2">
      <c r="A32" s="488"/>
      <c r="B32" s="489" t="s">
        <v>58</v>
      </c>
      <c r="C32" s="490"/>
      <c r="D32" s="163">
        <f t="shared" si="8"/>
        <v>0</v>
      </c>
      <c r="E32" s="159"/>
      <c r="F32" s="160"/>
      <c r="G32" s="160"/>
      <c r="H32" s="161"/>
      <c r="I32" s="162"/>
      <c r="J32" s="24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</row>
    <row r="33" spans="1:98" ht="15.6" customHeight="1" x14ac:dyDescent="0.2">
      <c r="A33" s="488"/>
      <c r="B33" s="499" t="s">
        <v>59</v>
      </c>
      <c r="C33" s="500"/>
      <c r="D33" s="163">
        <f t="shared" si="8"/>
        <v>0</v>
      </c>
      <c r="E33" s="159"/>
      <c r="F33" s="160"/>
      <c r="G33" s="160"/>
      <c r="H33" s="161"/>
      <c r="I33" s="162"/>
      <c r="J33" s="24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</row>
    <row r="34" spans="1:98" ht="15.6" customHeight="1" x14ac:dyDescent="0.2">
      <c r="A34" s="488"/>
      <c r="B34" s="489" t="s">
        <v>60</v>
      </c>
      <c r="C34" s="490"/>
      <c r="D34" s="163">
        <f t="shared" si="8"/>
        <v>0</v>
      </c>
      <c r="E34" s="159"/>
      <c r="F34" s="160"/>
      <c r="G34" s="160"/>
      <c r="H34" s="161"/>
      <c r="I34" s="162"/>
      <c r="J34" s="24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</row>
    <row r="35" spans="1:98" ht="15.6" customHeight="1" x14ac:dyDescent="0.2">
      <c r="A35" s="488"/>
      <c r="B35" s="489" t="s">
        <v>61</v>
      </c>
      <c r="C35" s="490"/>
      <c r="D35" s="163">
        <f t="shared" si="8"/>
        <v>0</v>
      </c>
      <c r="E35" s="159"/>
      <c r="F35" s="160"/>
      <c r="G35" s="160"/>
      <c r="H35" s="161"/>
      <c r="I35" s="162"/>
      <c r="J35" s="24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</row>
    <row r="36" spans="1:98" ht="15.6" customHeight="1" x14ac:dyDescent="0.2">
      <c r="A36" s="488"/>
      <c r="B36" s="489" t="s">
        <v>62</v>
      </c>
      <c r="C36" s="490"/>
      <c r="D36" s="163">
        <f t="shared" si="8"/>
        <v>0</v>
      </c>
      <c r="E36" s="159"/>
      <c r="F36" s="160"/>
      <c r="G36" s="160"/>
      <c r="H36" s="161"/>
      <c r="I36" s="162"/>
      <c r="J36" s="2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</row>
    <row r="37" spans="1:98" ht="15.6" customHeight="1" x14ac:dyDescent="0.2">
      <c r="A37" s="488"/>
      <c r="B37" s="489" t="s">
        <v>63</v>
      </c>
      <c r="C37" s="490"/>
      <c r="D37" s="163">
        <f t="shared" si="8"/>
        <v>0</v>
      </c>
      <c r="E37" s="159"/>
      <c r="F37" s="160"/>
      <c r="G37" s="160"/>
      <c r="H37" s="161"/>
      <c r="I37" s="162"/>
      <c r="J37" s="2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</row>
    <row r="38" spans="1:98" ht="15.6" customHeight="1" x14ac:dyDescent="0.2">
      <c r="A38" s="488"/>
      <c r="B38" s="489" t="s">
        <v>64</v>
      </c>
      <c r="C38" s="490"/>
      <c r="D38" s="163">
        <f t="shared" si="8"/>
        <v>0</v>
      </c>
      <c r="E38" s="159"/>
      <c r="F38" s="160"/>
      <c r="G38" s="160"/>
      <c r="H38" s="161"/>
      <c r="I38" s="162"/>
      <c r="J38" s="2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</row>
    <row r="39" spans="1:98" ht="26.45" customHeight="1" x14ac:dyDescent="0.2">
      <c r="A39" s="488"/>
      <c r="B39" s="489" t="s">
        <v>65</v>
      </c>
      <c r="C39" s="490"/>
      <c r="D39" s="163">
        <f t="shared" si="8"/>
        <v>0</v>
      </c>
      <c r="E39" s="159"/>
      <c r="F39" s="160"/>
      <c r="G39" s="160"/>
      <c r="H39" s="161"/>
      <c r="I39" s="162"/>
      <c r="J39" s="2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</row>
    <row r="40" spans="1:98" ht="26.45" customHeight="1" x14ac:dyDescent="0.2">
      <c r="A40" s="488"/>
      <c r="B40" s="489" t="s">
        <v>66</v>
      </c>
      <c r="C40" s="490"/>
      <c r="D40" s="163">
        <f t="shared" si="8"/>
        <v>0</v>
      </c>
      <c r="E40" s="159"/>
      <c r="F40" s="160"/>
      <c r="G40" s="160"/>
      <c r="H40" s="161"/>
      <c r="I40" s="162"/>
      <c r="J40" s="2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</row>
    <row r="41" spans="1:98" ht="26.45" customHeight="1" x14ac:dyDescent="0.2">
      <c r="A41" s="488"/>
      <c r="B41" s="489" t="s">
        <v>67</v>
      </c>
      <c r="C41" s="490"/>
      <c r="D41" s="163">
        <f t="shared" si="8"/>
        <v>0</v>
      </c>
      <c r="E41" s="159"/>
      <c r="F41" s="160"/>
      <c r="G41" s="160"/>
      <c r="H41" s="161"/>
      <c r="I41" s="162"/>
      <c r="J41" s="2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</row>
    <row r="42" spans="1:98" ht="15.6" customHeight="1" x14ac:dyDescent="0.2">
      <c r="A42" s="488"/>
      <c r="B42" s="489" t="s">
        <v>68</v>
      </c>
      <c r="C42" s="490"/>
      <c r="D42" s="163">
        <f t="shared" si="8"/>
        <v>0</v>
      </c>
      <c r="E42" s="159"/>
      <c r="F42" s="160"/>
      <c r="G42" s="160"/>
      <c r="H42" s="161"/>
      <c r="I42" s="162"/>
      <c r="J42" s="2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</row>
    <row r="43" spans="1:98" ht="15.6" customHeight="1" x14ac:dyDescent="0.2">
      <c r="A43" s="493"/>
      <c r="B43" s="501" t="s">
        <v>4</v>
      </c>
      <c r="C43" s="502"/>
      <c r="D43" s="163">
        <f t="shared" si="8"/>
        <v>0</v>
      </c>
      <c r="E43" s="164"/>
      <c r="F43" s="165"/>
      <c r="G43" s="165"/>
      <c r="H43" s="166"/>
      <c r="I43" s="167"/>
      <c r="J43" s="2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</row>
    <row r="44" spans="1:98" ht="15.6" customHeight="1" x14ac:dyDescent="0.2">
      <c r="A44" s="487" t="s">
        <v>69</v>
      </c>
      <c r="B44" s="485" t="s">
        <v>70</v>
      </c>
      <c r="C44" s="486"/>
      <c r="D44" s="158">
        <f t="shared" si="8"/>
        <v>0</v>
      </c>
      <c r="E44" s="168"/>
      <c r="F44" s="169"/>
      <c r="G44" s="169"/>
      <c r="H44" s="170"/>
      <c r="I44" s="171"/>
      <c r="J44" s="2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</row>
    <row r="45" spans="1:98" ht="15.6" customHeight="1" x14ac:dyDescent="0.2">
      <c r="A45" s="488"/>
      <c r="B45" s="489" t="s">
        <v>71</v>
      </c>
      <c r="C45" s="490"/>
      <c r="D45" s="163">
        <f t="shared" si="8"/>
        <v>0</v>
      </c>
      <c r="E45" s="159"/>
      <c r="F45" s="160"/>
      <c r="G45" s="160"/>
      <c r="H45" s="161"/>
      <c r="I45" s="162"/>
      <c r="J45" s="2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</row>
    <row r="46" spans="1:98" ht="15.6" customHeight="1" x14ac:dyDescent="0.2">
      <c r="A46" s="488"/>
      <c r="B46" s="491" t="s">
        <v>4</v>
      </c>
      <c r="C46" s="492"/>
      <c r="D46" s="172">
        <f t="shared" si="8"/>
        <v>0</v>
      </c>
      <c r="E46" s="159"/>
      <c r="F46" s="160"/>
      <c r="G46" s="160"/>
      <c r="H46" s="161"/>
      <c r="I46" s="162"/>
      <c r="J46" s="2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</row>
    <row r="47" spans="1:98" ht="15.6" customHeight="1" x14ac:dyDescent="0.2">
      <c r="A47" s="487" t="s">
        <v>72</v>
      </c>
      <c r="B47" s="485" t="s">
        <v>70</v>
      </c>
      <c r="C47" s="486"/>
      <c r="D47" s="158">
        <f t="shared" si="8"/>
        <v>0</v>
      </c>
      <c r="E47" s="168"/>
      <c r="F47" s="169"/>
      <c r="G47" s="169"/>
      <c r="H47" s="170"/>
      <c r="I47" s="171"/>
      <c r="J47" s="2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</row>
    <row r="48" spans="1:98" ht="15.6" customHeight="1" x14ac:dyDescent="0.2">
      <c r="A48" s="488"/>
      <c r="B48" s="489" t="s">
        <v>71</v>
      </c>
      <c r="C48" s="490"/>
      <c r="D48" s="163">
        <f t="shared" si="8"/>
        <v>0</v>
      </c>
      <c r="E48" s="159"/>
      <c r="F48" s="160"/>
      <c r="G48" s="160"/>
      <c r="H48" s="161"/>
      <c r="I48" s="162"/>
      <c r="J48" s="2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</row>
    <row r="49" spans="1:98" ht="15.6" customHeight="1" x14ac:dyDescent="0.2">
      <c r="A49" s="493"/>
      <c r="B49" s="501" t="s">
        <v>4</v>
      </c>
      <c r="C49" s="502"/>
      <c r="D49" s="172">
        <f t="shared" si="8"/>
        <v>0</v>
      </c>
      <c r="E49" s="173"/>
      <c r="F49" s="174"/>
      <c r="G49" s="174"/>
      <c r="H49" s="175"/>
      <c r="I49" s="176"/>
      <c r="J49" s="2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</row>
    <row r="50" spans="1:98" ht="15.6" customHeight="1" x14ac:dyDescent="0.2">
      <c r="A50" s="52" t="s">
        <v>73</v>
      </c>
      <c r="B50" s="503" t="s">
        <v>74</v>
      </c>
      <c r="C50" s="504"/>
      <c r="D50" s="177">
        <f t="shared" si="8"/>
        <v>0</v>
      </c>
      <c r="E50" s="178"/>
      <c r="F50" s="179"/>
      <c r="G50" s="179"/>
      <c r="H50" s="180"/>
      <c r="I50" s="181"/>
      <c r="J50" s="2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</row>
    <row r="51" spans="1:98" ht="31.9" customHeight="1" x14ac:dyDescent="0.2">
      <c r="A51" s="182" t="s">
        <v>75</v>
      </c>
      <c r="B51" s="183"/>
      <c r="C51" s="183"/>
      <c r="D51" s="183"/>
      <c r="E51" s="183"/>
      <c r="F51" s="183"/>
      <c r="G51" s="183"/>
      <c r="H51" s="184"/>
      <c r="I51" s="184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</row>
    <row r="52" spans="1:98" x14ac:dyDescent="0.2">
      <c r="A52" s="487" t="s">
        <v>76</v>
      </c>
      <c r="B52" s="495" t="s">
        <v>77</v>
      </c>
      <c r="C52" s="496"/>
      <c r="D52" s="496"/>
      <c r="E52" s="514" t="s">
        <v>78</v>
      </c>
      <c r="F52" s="515"/>
      <c r="G52" s="515"/>
      <c r="H52" s="515"/>
      <c r="I52" s="515"/>
      <c r="J52" s="515"/>
      <c r="K52" s="515"/>
      <c r="L52" s="515"/>
      <c r="M52" s="515"/>
      <c r="N52" s="515"/>
      <c r="O52" s="515"/>
      <c r="P52" s="515"/>
      <c r="Q52" s="515"/>
      <c r="R52" s="515"/>
      <c r="S52" s="515"/>
      <c r="T52" s="515"/>
      <c r="U52" s="515"/>
      <c r="V52" s="515"/>
      <c r="W52" s="515"/>
      <c r="X52" s="515"/>
      <c r="Y52" s="515"/>
      <c r="Z52" s="515"/>
      <c r="AA52" s="515"/>
      <c r="AB52" s="515"/>
      <c r="AC52" s="515"/>
      <c r="AD52" s="515"/>
      <c r="AE52" s="515"/>
      <c r="AF52" s="515"/>
      <c r="AG52" s="515"/>
      <c r="AH52" s="515"/>
      <c r="AI52" s="515"/>
      <c r="AJ52" s="515"/>
      <c r="AK52" s="515"/>
      <c r="AL52" s="515"/>
      <c r="AM52" s="515"/>
      <c r="AN52" s="515"/>
      <c r="AO52" s="515"/>
      <c r="AP52" s="516"/>
      <c r="AQ52" s="471" t="s">
        <v>79</v>
      </c>
      <c r="AR52" s="480" t="s">
        <v>19</v>
      </c>
      <c r="AS52" s="481"/>
      <c r="AT52" s="482"/>
      <c r="AU52" s="476" t="s">
        <v>20</v>
      </c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7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</row>
    <row r="53" spans="1:98" x14ac:dyDescent="0.2">
      <c r="A53" s="488"/>
      <c r="B53" s="497"/>
      <c r="C53" s="498"/>
      <c r="D53" s="498"/>
      <c r="E53" s="483" t="s">
        <v>21</v>
      </c>
      <c r="F53" s="484"/>
      <c r="G53" s="483" t="s">
        <v>22</v>
      </c>
      <c r="H53" s="484"/>
      <c r="I53" s="483" t="s">
        <v>23</v>
      </c>
      <c r="J53" s="484"/>
      <c r="K53" s="483" t="s">
        <v>24</v>
      </c>
      <c r="L53" s="484"/>
      <c r="M53" s="483" t="s">
        <v>25</v>
      </c>
      <c r="N53" s="484"/>
      <c r="O53" s="483" t="s">
        <v>26</v>
      </c>
      <c r="P53" s="484"/>
      <c r="Q53" s="483" t="s">
        <v>27</v>
      </c>
      <c r="R53" s="484"/>
      <c r="S53" s="483" t="s">
        <v>28</v>
      </c>
      <c r="T53" s="484"/>
      <c r="U53" s="483" t="s">
        <v>29</v>
      </c>
      <c r="V53" s="484"/>
      <c r="W53" s="483" t="s">
        <v>5</v>
      </c>
      <c r="X53" s="484"/>
      <c r="Y53" s="483" t="s">
        <v>6</v>
      </c>
      <c r="Z53" s="484"/>
      <c r="AA53" s="483" t="s">
        <v>30</v>
      </c>
      <c r="AB53" s="518"/>
      <c r="AC53" s="483" t="s">
        <v>7</v>
      </c>
      <c r="AD53" s="484"/>
      <c r="AE53" s="483" t="s">
        <v>8</v>
      </c>
      <c r="AF53" s="484"/>
      <c r="AG53" s="483" t="s">
        <v>9</v>
      </c>
      <c r="AH53" s="484"/>
      <c r="AI53" s="483" t="s">
        <v>10</v>
      </c>
      <c r="AJ53" s="484"/>
      <c r="AK53" s="483" t="s">
        <v>11</v>
      </c>
      <c r="AL53" s="484"/>
      <c r="AM53" s="483" t="s">
        <v>12</v>
      </c>
      <c r="AN53" s="484"/>
      <c r="AO53" s="481" t="s">
        <v>13</v>
      </c>
      <c r="AP53" s="482"/>
      <c r="AQ53" s="472"/>
      <c r="AR53" s="508" t="s">
        <v>31</v>
      </c>
      <c r="AS53" s="510" t="s">
        <v>32</v>
      </c>
      <c r="AT53" s="519" t="s">
        <v>33</v>
      </c>
      <c r="AU53" s="479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7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</row>
    <row r="54" spans="1:98" ht="29.25" customHeight="1" x14ac:dyDescent="0.2">
      <c r="A54" s="494"/>
      <c r="B54" s="185" t="s">
        <v>34</v>
      </c>
      <c r="C54" s="186" t="s">
        <v>2</v>
      </c>
      <c r="D54" s="187" t="s">
        <v>3</v>
      </c>
      <c r="E54" s="37" t="s">
        <v>2</v>
      </c>
      <c r="F54" s="40" t="s">
        <v>3</v>
      </c>
      <c r="G54" s="37" t="s">
        <v>2</v>
      </c>
      <c r="H54" s="40" t="s">
        <v>3</v>
      </c>
      <c r="I54" s="37" t="s">
        <v>2</v>
      </c>
      <c r="J54" s="40" t="s">
        <v>3</v>
      </c>
      <c r="K54" s="37" t="s">
        <v>2</v>
      </c>
      <c r="L54" s="40" t="s">
        <v>3</v>
      </c>
      <c r="M54" s="70" t="s">
        <v>2</v>
      </c>
      <c r="N54" s="33" t="s">
        <v>3</v>
      </c>
      <c r="O54" s="37" t="s">
        <v>2</v>
      </c>
      <c r="P54" s="40" t="s">
        <v>3</v>
      </c>
      <c r="Q54" s="70" t="s">
        <v>2</v>
      </c>
      <c r="R54" s="33" t="s">
        <v>3</v>
      </c>
      <c r="S54" s="70" t="s">
        <v>2</v>
      </c>
      <c r="T54" s="33" t="s">
        <v>3</v>
      </c>
      <c r="U54" s="37" t="s">
        <v>2</v>
      </c>
      <c r="V54" s="33" t="s">
        <v>3</v>
      </c>
      <c r="W54" s="37" t="s">
        <v>2</v>
      </c>
      <c r="X54" s="40" t="s">
        <v>3</v>
      </c>
      <c r="Y54" s="70" t="s">
        <v>2</v>
      </c>
      <c r="Z54" s="33" t="s">
        <v>3</v>
      </c>
      <c r="AA54" s="37" t="s">
        <v>2</v>
      </c>
      <c r="AB54" s="72" t="s">
        <v>3</v>
      </c>
      <c r="AC54" s="37" t="s">
        <v>2</v>
      </c>
      <c r="AD54" s="40" t="s">
        <v>3</v>
      </c>
      <c r="AE54" s="37" t="s">
        <v>2</v>
      </c>
      <c r="AF54" s="40" t="s">
        <v>3</v>
      </c>
      <c r="AG54" s="37" t="s">
        <v>2</v>
      </c>
      <c r="AH54" s="40" t="s">
        <v>3</v>
      </c>
      <c r="AI54" s="70" t="s">
        <v>2</v>
      </c>
      <c r="AJ54" s="33" t="s">
        <v>3</v>
      </c>
      <c r="AK54" s="37" t="s">
        <v>2</v>
      </c>
      <c r="AL54" s="40" t="s">
        <v>3</v>
      </c>
      <c r="AM54" s="70" t="s">
        <v>2</v>
      </c>
      <c r="AN54" s="33" t="s">
        <v>3</v>
      </c>
      <c r="AO54" s="46" t="s">
        <v>2</v>
      </c>
      <c r="AP54" s="33" t="s">
        <v>3</v>
      </c>
      <c r="AQ54" s="473"/>
      <c r="AR54" s="509"/>
      <c r="AS54" s="511"/>
      <c r="AT54" s="520"/>
      <c r="AU54" s="517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7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</row>
    <row r="55" spans="1:98" ht="15" customHeight="1" x14ac:dyDescent="0.2">
      <c r="A55" s="143" t="s">
        <v>80</v>
      </c>
      <c r="B55" s="188">
        <f>SUM(C55+D55)</f>
        <v>0</v>
      </c>
      <c r="C55" s="189">
        <f t="shared" ref="C55:D59" si="9">SUM(E55+G55+I55+K55+M55+O55+Q55+S55+U55+W55+Y55+AA55+AC55+AE55+AG55+AI55+AK55+AM55+AO55)</f>
        <v>0</v>
      </c>
      <c r="D55" s="190">
        <f t="shared" si="9"/>
        <v>0</v>
      </c>
      <c r="E55" s="6"/>
      <c r="F55" s="10"/>
      <c r="G55" s="6"/>
      <c r="H55" s="8"/>
      <c r="I55" s="6"/>
      <c r="J55" s="8"/>
      <c r="K55" s="6"/>
      <c r="L55" s="8"/>
      <c r="M55" s="6"/>
      <c r="N55" s="8"/>
      <c r="O55" s="6"/>
      <c r="P55" s="8"/>
      <c r="Q55" s="6"/>
      <c r="R55" s="8"/>
      <c r="S55" s="6"/>
      <c r="T55" s="8"/>
      <c r="U55" s="6"/>
      <c r="V55" s="8"/>
      <c r="W55" s="6"/>
      <c r="X55" s="8"/>
      <c r="Y55" s="105"/>
      <c r="Z55" s="8"/>
      <c r="AA55" s="105"/>
      <c r="AB55" s="56"/>
      <c r="AC55" s="105"/>
      <c r="AD55" s="8"/>
      <c r="AE55" s="105"/>
      <c r="AF55" s="8"/>
      <c r="AG55" s="105"/>
      <c r="AH55" s="8"/>
      <c r="AI55" s="105"/>
      <c r="AJ55" s="8"/>
      <c r="AK55" s="105"/>
      <c r="AL55" s="8"/>
      <c r="AM55" s="105"/>
      <c r="AN55" s="8"/>
      <c r="AO55" s="191"/>
      <c r="AP55" s="56"/>
      <c r="AQ55" s="192"/>
      <c r="AR55" s="193"/>
      <c r="AS55" s="194"/>
      <c r="AT55" s="195"/>
      <c r="AU55" s="196"/>
      <c r="AV55" s="1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97"/>
      <c r="BI55" s="97"/>
      <c r="CA55" s="84" t="str">
        <f>IF(B55=0,"",IF(AQ55="",IF(B55="","","* No olvide digitar la columna Beneficiarios. "),""))</f>
        <v/>
      </c>
      <c r="CB55" s="84" t="str">
        <f>IF(B55&lt;AQ55,"* El número de Beneficiarios NO DEBE ser mayor que el Total. ","")</f>
        <v/>
      </c>
      <c r="CC55" s="84" t="str">
        <f>IF(B55&lt;&gt;(AR55+ AS55 + AT55 + AU55),"* Total Ingresos debe ser igual que Tipo de Estrategia más Otros. ","")</f>
        <v/>
      </c>
      <c r="CG55" s="88">
        <f>IF(B55&lt;AQ55,1,0)</f>
        <v>0</v>
      </c>
      <c r="CH55" s="88" t="str">
        <f>IF(B55=0,"",IF(AQ55="",IF(B55="","",1),0))</f>
        <v/>
      </c>
      <c r="CI55" s="88" t="str">
        <f>IF(B55&lt;&gt;(AR55+ AS55 + AT55 + AU55),1,"")</f>
        <v/>
      </c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</row>
    <row r="56" spans="1:98" ht="15" customHeight="1" x14ac:dyDescent="0.2">
      <c r="A56" s="143" t="s">
        <v>81</v>
      </c>
      <c r="B56" s="197">
        <f>SUM(C56+D56)</f>
        <v>0</v>
      </c>
      <c r="C56" s="198">
        <f t="shared" si="9"/>
        <v>0</v>
      </c>
      <c r="D56" s="199">
        <f t="shared" si="9"/>
        <v>0</v>
      </c>
      <c r="E56" s="11"/>
      <c r="F56" s="17"/>
      <c r="G56" s="11"/>
      <c r="H56" s="12"/>
      <c r="I56" s="11"/>
      <c r="J56" s="12"/>
      <c r="K56" s="11"/>
      <c r="L56" s="12"/>
      <c r="M56" s="11"/>
      <c r="N56" s="12"/>
      <c r="O56" s="11"/>
      <c r="P56" s="12"/>
      <c r="Q56" s="11"/>
      <c r="R56" s="12"/>
      <c r="S56" s="11"/>
      <c r="T56" s="12"/>
      <c r="U56" s="11"/>
      <c r="V56" s="12"/>
      <c r="W56" s="11"/>
      <c r="X56" s="12"/>
      <c r="Y56" s="111"/>
      <c r="Z56" s="12"/>
      <c r="AA56" s="111"/>
      <c r="AB56" s="43"/>
      <c r="AC56" s="111"/>
      <c r="AD56" s="12"/>
      <c r="AE56" s="111"/>
      <c r="AF56" s="12"/>
      <c r="AG56" s="111"/>
      <c r="AH56" s="12"/>
      <c r="AI56" s="111"/>
      <c r="AJ56" s="12"/>
      <c r="AK56" s="111"/>
      <c r="AL56" s="12"/>
      <c r="AM56" s="111"/>
      <c r="AN56" s="12"/>
      <c r="AO56" s="200"/>
      <c r="AP56" s="43"/>
      <c r="AQ56" s="196"/>
      <c r="AR56" s="193"/>
      <c r="AS56" s="194"/>
      <c r="AT56" s="195"/>
      <c r="AU56" s="196"/>
      <c r="AV56" s="1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97"/>
      <c r="BI56" s="97"/>
      <c r="CA56" s="84" t="str">
        <f>IF(B56=0,"",IF(AQ56="",IF(B56="","","* No olvide digitar la columna Beneficiarios. "),""))</f>
        <v/>
      </c>
      <c r="CB56" s="84" t="str">
        <f>IF(B56&lt;AQ56,"* El número de Beneficiarios NO DEBE ser mayor que el Total. ","")</f>
        <v/>
      </c>
      <c r="CC56" s="84" t="str">
        <f>IF(B56&lt;&gt;(AR56+ AS56 + AT56 + AU56),"* Total Ingresos debe ser igual que Tipo de Estrategia más Otros. ","")</f>
        <v/>
      </c>
      <c r="CG56" s="88">
        <f>IF(B56&lt;AQ56,1,0)</f>
        <v>0</v>
      </c>
      <c r="CH56" s="88" t="str">
        <f>IF(B56=0,"",IF(AQ56="",IF(B56="","",1),0))</f>
        <v/>
      </c>
      <c r="CI56" s="88" t="str">
        <f>IF(B56&lt;&gt;(AR56+ AS56 + AT56 + AU56),1,"")</f>
        <v/>
      </c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</row>
    <row r="57" spans="1:98" ht="15" customHeight="1" x14ac:dyDescent="0.2">
      <c r="A57" s="143" t="s">
        <v>82</v>
      </c>
      <c r="B57" s="197">
        <f>SUM(C57+D57)</f>
        <v>0</v>
      </c>
      <c r="C57" s="198">
        <f t="shared" si="9"/>
        <v>0</v>
      </c>
      <c r="D57" s="199">
        <f t="shared" si="9"/>
        <v>0</v>
      </c>
      <c r="E57" s="11"/>
      <c r="F57" s="17"/>
      <c r="G57" s="11"/>
      <c r="H57" s="12"/>
      <c r="I57" s="11"/>
      <c r="J57" s="12"/>
      <c r="K57" s="11"/>
      <c r="L57" s="12"/>
      <c r="M57" s="11"/>
      <c r="N57" s="12"/>
      <c r="O57" s="11"/>
      <c r="P57" s="12"/>
      <c r="Q57" s="11"/>
      <c r="R57" s="12"/>
      <c r="S57" s="11"/>
      <c r="T57" s="12"/>
      <c r="U57" s="11"/>
      <c r="V57" s="12"/>
      <c r="W57" s="11"/>
      <c r="X57" s="12"/>
      <c r="Y57" s="111"/>
      <c r="Z57" s="12"/>
      <c r="AA57" s="111"/>
      <c r="AB57" s="43"/>
      <c r="AC57" s="111"/>
      <c r="AD57" s="12"/>
      <c r="AE57" s="111"/>
      <c r="AF57" s="12"/>
      <c r="AG57" s="111"/>
      <c r="AH57" s="12"/>
      <c r="AI57" s="111"/>
      <c r="AJ57" s="12"/>
      <c r="AK57" s="111"/>
      <c r="AL57" s="12"/>
      <c r="AM57" s="111"/>
      <c r="AN57" s="12"/>
      <c r="AO57" s="200"/>
      <c r="AP57" s="43"/>
      <c r="AQ57" s="196"/>
      <c r="AR57" s="193"/>
      <c r="AS57" s="194"/>
      <c r="AT57" s="195"/>
      <c r="AU57" s="196"/>
      <c r="AV57" s="1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97"/>
      <c r="BI57" s="97"/>
      <c r="CA57" s="84" t="str">
        <f>IF(B57=0,"",IF(AQ57="",IF(B57="","","* No olvide digitar la columna Beneficiarios. "),""))</f>
        <v/>
      </c>
      <c r="CB57" s="84" t="str">
        <f>IF(B57&lt;AQ57,"* El número de Beneficiarios NO DEBE ser mayor que el Total. ","")</f>
        <v/>
      </c>
      <c r="CC57" s="84" t="str">
        <f>IF(B57&lt;&gt;(AR57+ AS57 + AT57 + AU57),"* Total Ingresos debe ser igual que Tipo de Estrategia más Otros. ","")</f>
        <v/>
      </c>
      <c r="CG57" s="88">
        <f>IF(B57&lt;AQ57,1,0)</f>
        <v>0</v>
      </c>
      <c r="CH57" s="88" t="str">
        <f>IF(B57=0,"",IF(AQ57="",IF(B57="","",1),0))</f>
        <v/>
      </c>
      <c r="CI57" s="88" t="str">
        <f>IF(B57&lt;&gt;(AR57+ AS57 + AT57 + AU57),1,"")</f>
        <v/>
      </c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</row>
    <row r="58" spans="1:98" ht="15" customHeight="1" x14ac:dyDescent="0.2">
      <c r="A58" s="143" t="s">
        <v>83</v>
      </c>
      <c r="B58" s="197">
        <f>SUM(C58+D58)</f>
        <v>0</v>
      </c>
      <c r="C58" s="198">
        <f t="shared" si="9"/>
        <v>0</v>
      </c>
      <c r="D58" s="199">
        <f t="shared" si="9"/>
        <v>0</v>
      </c>
      <c r="E58" s="11"/>
      <c r="F58" s="17"/>
      <c r="G58" s="11"/>
      <c r="H58" s="12"/>
      <c r="I58" s="11"/>
      <c r="J58" s="12"/>
      <c r="K58" s="11"/>
      <c r="L58" s="12"/>
      <c r="M58" s="11"/>
      <c r="N58" s="12"/>
      <c r="O58" s="11"/>
      <c r="P58" s="12"/>
      <c r="Q58" s="11"/>
      <c r="R58" s="12"/>
      <c r="S58" s="11"/>
      <c r="T58" s="12"/>
      <c r="U58" s="11"/>
      <c r="V58" s="12"/>
      <c r="W58" s="11"/>
      <c r="X58" s="12"/>
      <c r="Y58" s="111"/>
      <c r="Z58" s="12"/>
      <c r="AA58" s="111"/>
      <c r="AB58" s="43"/>
      <c r="AC58" s="111"/>
      <c r="AD58" s="12"/>
      <c r="AE58" s="111"/>
      <c r="AF58" s="12"/>
      <c r="AG58" s="111"/>
      <c r="AH58" s="12"/>
      <c r="AI58" s="111"/>
      <c r="AJ58" s="12"/>
      <c r="AK58" s="111"/>
      <c r="AL58" s="12"/>
      <c r="AM58" s="111"/>
      <c r="AN58" s="12"/>
      <c r="AO58" s="200"/>
      <c r="AP58" s="43"/>
      <c r="AQ58" s="196"/>
      <c r="AR58" s="193"/>
      <c r="AS58" s="194"/>
      <c r="AT58" s="195"/>
      <c r="AU58" s="196"/>
      <c r="AV58" s="1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97"/>
      <c r="BI58" s="97"/>
      <c r="CA58" s="84" t="str">
        <f>IF(B58=0,"",IF(AQ58="",IF(B58="","","* No olvide digitar la columna Beneficiarios. "),""))</f>
        <v/>
      </c>
      <c r="CB58" s="84" t="str">
        <f>IF(B58&lt;AQ58,"* El número de Beneficiarios NO DEBE ser mayor que el Total. ","")</f>
        <v/>
      </c>
      <c r="CC58" s="84" t="str">
        <f>IF(B58&lt;&gt;(AR58+ AS58 + AT58 + AU58),"* Total Ingresos debe ser igual que Tipo de Estrategia más Otros. ","")</f>
        <v/>
      </c>
      <c r="CG58" s="88">
        <f>IF(B58&lt;AQ58,1,0)</f>
        <v>0</v>
      </c>
      <c r="CH58" s="88" t="str">
        <f>IF(B58=0,"",IF(AQ58="",IF(B58="","",1),0))</f>
        <v/>
      </c>
      <c r="CI58" s="88" t="str">
        <f>IF(B58&lt;&gt;(AR58+ AS58 + AT58 + AU58),1,"")</f>
        <v/>
      </c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</row>
    <row r="59" spans="1:98" ht="15" customHeight="1" x14ac:dyDescent="0.2">
      <c r="A59" s="201" t="s">
        <v>84</v>
      </c>
      <c r="B59" s="202">
        <f>SUM(C59+D59)</f>
        <v>0</v>
      </c>
      <c r="C59" s="203">
        <f t="shared" si="9"/>
        <v>0</v>
      </c>
      <c r="D59" s="204">
        <f t="shared" si="9"/>
        <v>0</v>
      </c>
      <c r="E59" s="30"/>
      <c r="F59" s="23"/>
      <c r="G59" s="30"/>
      <c r="H59" s="205"/>
      <c r="I59" s="30"/>
      <c r="J59" s="205"/>
      <c r="K59" s="30"/>
      <c r="L59" s="205"/>
      <c r="M59" s="30"/>
      <c r="N59" s="205"/>
      <c r="O59" s="30"/>
      <c r="P59" s="205"/>
      <c r="Q59" s="30"/>
      <c r="R59" s="205"/>
      <c r="S59" s="30"/>
      <c r="T59" s="205"/>
      <c r="U59" s="30"/>
      <c r="V59" s="205"/>
      <c r="W59" s="30"/>
      <c r="X59" s="205"/>
      <c r="Y59" s="206"/>
      <c r="Z59" s="205"/>
      <c r="AA59" s="206"/>
      <c r="AB59" s="60"/>
      <c r="AC59" s="206"/>
      <c r="AD59" s="205"/>
      <c r="AE59" s="206"/>
      <c r="AF59" s="205"/>
      <c r="AG59" s="206"/>
      <c r="AH59" s="205"/>
      <c r="AI59" s="206"/>
      <c r="AJ59" s="205"/>
      <c r="AK59" s="206"/>
      <c r="AL59" s="205"/>
      <c r="AM59" s="206"/>
      <c r="AN59" s="205"/>
      <c r="AO59" s="207"/>
      <c r="AP59" s="60"/>
      <c r="AQ59" s="208"/>
      <c r="AR59" s="209"/>
      <c r="AS59" s="210"/>
      <c r="AT59" s="211"/>
      <c r="AU59" s="208"/>
      <c r="AV59" s="1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97"/>
      <c r="BI59" s="97"/>
      <c r="CA59" s="84" t="str">
        <f>IF(B59=0,"",IF(AQ59="",IF(B59="","","* No olvide digitar la columna Beneficiarios. "),""))</f>
        <v/>
      </c>
      <c r="CB59" s="84" t="str">
        <f>IF(B59&lt;AQ59,"* El número de Beneficiarios NO DEBE ser mayor que el Total. ","")</f>
        <v/>
      </c>
      <c r="CC59" s="84" t="str">
        <f>IF(B59&lt;&gt;(AR59+ AS59 + AT59 + AU59),"* Total Ingresos debe ser igual que Tipo de Estrategia más Otros. ","")</f>
        <v/>
      </c>
      <c r="CG59" s="88">
        <f>IF(B59&lt;AQ59,1,0)</f>
        <v>0</v>
      </c>
      <c r="CH59" s="88" t="str">
        <f>IF(B59=0,"",IF(AQ59="",IF(B59="","",1),0))</f>
        <v/>
      </c>
      <c r="CI59" s="88" t="str">
        <f>IF(B59&lt;&gt;(AR59+ AS59 + AT58 + AU59),1,"")</f>
        <v/>
      </c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</row>
    <row r="60" spans="1:98" ht="15" customHeight="1" x14ac:dyDescent="0.2">
      <c r="A60" s="212" t="s">
        <v>1</v>
      </c>
      <c r="B60" s="213">
        <f t="shared" ref="B60:AU60" si="10">SUM(B55:B59)</f>
        <v>0</v>
      </c>
      <c r="C60" s="214">
        <f t="shared" si="10"/>
        <v>0</v>
      </c>
      <c r="D60" s="215">
        <f t="shared" si="10"/>
        <v>0</v>
      </c>
      <c r="E60" s="216">
        <f t="shared" si="10"/>
        <v>0</v>
      </c>
      <c r="F60" s="126">
        <f t="shared" si="10"/>
        <v>0</v>
      </c>
      <c r="G60" s="216">
        <f t="shared" si="10"/>
        <v>0</v>
      </c>
      <c r="H60" s="217">
        <f t="shared" si="10"/>
        <v>0</v>
      </c>
      <c r="I60" s="216">
        <f t="shared" si="10"/>
        <v>0</v>
      </c>
      <c r="J60" s="217">
        <f t="shared" si="10"/>
        <v>0</v>
      </c>
      <c r="K60" s="216">
        <f t="shared" si="10"/>
        <v>0</v>
      </c>
      <c r="L60" s="217">
        <f t="shared" si="10"/>
        <v>0</v>
      </c>
      <c r="M60" s="216">
        <f t="shared" si="10"/>
        <v>0</v>
      </c>
      <c r="N60" s="217">
        <f t="shared" si="10"/>
        <v>0</v>
      </c>
      <c r="O60" s="216">
        <f t="shared" si="10"/>
        <v>0</v>
      </c>
      <c r="P60" s="217">
        <f t="shared" si="10"/>
        <v>0</v>
      </c>
      <c r="Q60" s="216">
        <f t="shared" si="10"/>
        <v>0</v>
      </c>
      <c r="R60" s="217">
        <f t="shared" si="10"/>
        <v>0</v>
      </c>
      <c r="S60" s="216">
        <f t="shared" si="10"/>
        <v>0</v>
      </c>
      <c r="T60" s="217">
        <f t="shared" si="10"/>
        <v>0</v>
      </c>
      <c r="U60" s="216">
        <f t="shared" si="10"/>
        <v>0</v>
      </c>
      <c r="V60" s="217">
        <f t="shared" si="10"/>
        <v>0</v>
      </c>
      <c r="W60" s="216">
        <f t="shared" si="10"/>
        <v>0</v>
      </c>
      <c r="X60" s="217">
        <f t="shared" si="10"/>
        <v>0</v>
      </c>
      <c r="Y60" s="218">
        <f t="shared" si="10"/>
        <v>0</v>
      </c>
      <c r="Z60" s="217">
        <f t="shared" si="10"/>
        <v>0</v>
      </c>
      <c r="AA60" s="219">
        <f t="shared" si="10"/>
        <v>0</v>
      </c>
      <c r="AB60" s="220">
        <f t="shared" si="10"/>
        <v>0</v>
      </c>
      <c r="AC60" s="218">
        <f t="shared" si="10"/>
        <v>0</v>
      </c>
      <c r="AD60" s="217">
        <f t="shared" si="10"/>
        <v>0</v>
      </c>
      <c r="AE60" s="218">
        <f t="shared" si="10"/>
        <v>0</v>
      </c>
      <c r="AF60" s="217">
        <f t="shared" si="10"/>
        <v>0</v>
      </c>
      <c r="AG60" s="218">
        <f t="shared" si="10"/>
        <v>0</v>
      </c>
      <c r="AH60" s="217">
        <f t="shared" si="10"/>
        <v>0</v>
      </c>
      <c r="AI60" s="218">
        <f t="shared" si="10"/>
        <v>0</v>
      </c>
      <c r="AJ60" s="217">
        <f t="shared" si="10"/>
        <v>0</v>
      </c>
      <c r="AK60" s="218">
        <f t="shared" si="10"/>
        <v>0</v>
      </c>
      <c r="AL60" s="217">
        <f t="shared" si="10"/>
        <v>0</v>
      </c>
      <c r="AM60" s="218">
        <f t="shared" si="10"/>
        <v>0</v>
      </c>
      <c r="AN60" s="217">
        <f t="shared" si="10"/>
        <v>0</v>
      </c>
      <c r="AO60" s="219">
        <f t="shared" si="10"/>
        <v>0</v>
      </c>
      <c r="AP60" s="220">
        <f t="shared" si="10"/>
        <v>0</v>
      </c>
      <c r="AQ60" s="221">
        <f t="shared" si="10"/>
        <v>0</v>
      </c>
      <c r="AR60" s="222">
        <f t="shared" si="10"/>
        <v>0</v>
      </c>
      <c r="AS60" s="223">
        <f t="shared" si="10"/>
        <v>0</v>
      </c>
      <c r="AT60" s="224">
        <f t="shared" si="10"/>
        <v>0</v>
      </c>
      <c r="AU60" s="221">
        <f t="shared" si="10"/>
        <v>0</v>
      </c>
      <c r="AV60" s="24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7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</row>
    <row r="61" spans="1:98" ht="31.9" customHeight="1" x14ac:dyDescent="0.2">
      <c r="A61" s="225" t="s">
        <v>85</v>
      </c>
      <c r="B61" s="92"/>
      <c r="C61" s="183"/>
      <c r="D61" s="183"/>
      <c r="E61" s="183"/>
      <c r="F61" s="183"/>
      <c r="G61" s="183"/>
      <c r="H61" s="183"/>
      <c r="I61" s="183"/>
      <c r="J61" s="183"/>
      <c r="K61" s="183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</row>
    <row r="62" spans="1:98" x14ac:dyDescent="0.2">
      <c r="A62" s="150" t="s">
        <v>76</v>
      </c>
      <c r="B62" s="226" t="s">
        <v>77</v>
      </c>
      <c r="C62" s="227"/>
      <c r="D62" s="227"/>
      <c r="E62" s="227"/>
      <c r="F62" s="227"/>
      <c r="G62" s="227"/>
      <c r="H62" s="227"/>
      <c r="I62" s="227"/>
      <c r="J62" s="227"/>
      <c r="K62" s="22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</row>
    <row r="63" spans="1:98" ht="15" customHeight="1" x14ac:dyDescent="0.2">
      <c r="A63" s="228" t="s">
        <v>81</v>
      </c>
      <c r="B63" s="229"/>
      <c r="C63" s="227"/>
      <c r="D63" s="227"/>
      <c r="E63" s="227"/>
      <c r="F63" s="227"/>
      <c r="G63" s="227"/>
      <c r="H63" s="227"/>
      <c r="I63" s="227"/>
      <c r="J63" s="227"/>
      <c r="K63" s="22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</row>
    <row r="64" spans="1:98" ht="15" customHeight="1" x14ac:dyDescent="0.2">
      <c r="A64" s="143" t="s">
        <v>82</v>
      </c>
      <c r="B64" s="135"/>
      <c r="C64" s="227"/>
      <c r="D64" s="227"/>
      <c r="E64" s="227"/>
      <c r="F64" s="227"/>
      <c r="G64" s="227"/>
      <c r="H64" s="227"/>
      <c r="I64" s="227"/>
      <c r="J64" s="227"/>
      <c r="K64" s="22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</row>
    <row r="65" spans="1:98" ht="15" customHeight="1" x14ac:dyDescent="0.2">
      <c r="A65" s="143" t="s">
        <v>83</v>
      </c>
      <c r="B65" s="135"/>
      <c r="C65" s="227"/>
      <c r="D65" s="227"/>
      <c r="E65" s="227"/>
      <c r="F65" s="227"/>
      <c r="G65" s="227"/>
      <c r="H65" s="227"/>
      <c r="I65" s="227"/>
      <c r="J65" s="227"/>
      <c r="K65" s="22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</row>
    <row r="66" spans="1:98" ht="15" customHeight="1" x14ac:dyDescent="0.2">
      <c r="A66" s="201" t="s">
        <v>84</v>
      </c>
      <c r="B66" s="130"/>
      <c r="C66" s="227"/>
      <c r="D66" s="227"/>
      <c r="E66" s="227"/>
      <c r="F66" s="227"/>
      <c r="G66" s="227"/>
      <c r="H66" s="227"/>
      <c r="I66" s="227"/>
      <c r="J66" s="227"/>
      <c r="K66" s="227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</row>
    <row r="67" spans="1:98" ht="15" customHeight="1" x14ac:dyDescent="0.2">
      <c r="A67" s="212" t="s">
        <v>1</v>
      </c>
      <c r="B67" s="230">
        <f>SUM(B63:B66)</f>
        <v>0</v>
      </c>
      <c r="C67" s="227"/>
      <c r="D67" s="227"/>
      <c r="E67" s="227"/>
      <c r="F67" s="227"/>
      <c r="G67" s="227"/>
      <c r="H67" s="227"/>
      <c r="I67" s="227"/>
      <c r="J67" s="227"/>
      <c r="K67" s="227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</row>
    <row r="68" spans="1:98" ht="31.9" customHeight="1" x14ac:dyDescent="0.2">
      <c r="A68" s="225" t="s">
        <v>86</v>
      </c>
      <c r="B68" s="225"/>
      <c r="C68" s="227"/>
      <c r="D68" s="227"/>
      <c r="E68" s="227"/>
      <c r="F68" s="227"/>
      <c r="G68" s="227"/>
      <c r="H68" s="227"/>
      <c r="I68" s="227"/>
      <c r="J68" s="227"/>
      <c r="K68" s="227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</row>
    <row r="69" spans="1:98" x14ac:dyDescent="0.2">
      <c r="A69" s="150" t="s">
        <v>76</v>
      </c>
      <c r="B69" s="226" t="s">
        <v>77</v>
      </c>
      <c r="C69" s="227"/>
      <c r="D69" s="227"/>
      <c r="E69" s="227"/>
      <c r="F69" s="227"/>
      <c r="G69" s="227"/>
      <c r="H69" s="227"/>
      <c r="I69" s="227"/>
      <c r="J69" s="227"/>
      <c r="K69" s="227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</row>
    <row r="70" spans="1:98" ht="15.6" customHeight="1" x14ac:dyDescent="0.2">
      <c r="A70" s="228" t="s">
        <v>81</v>
      </c>
      <c r="B70" s="229"/>
      <c r="C70" s="227"/>
      <c r="D70" s="227"/>
      <c r="E70" s="227"/>
      <c r="F70" s="227"/>
      <c r="G70" s="227"/>
      <c r="H70" s="227"/>
      <c r="I70" s="227"/>
      <c r="J70" s="227"/>
      <c r="K70" s="227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</row>
    <row r="71" spans="1:98" ht="15.6" customHeight="1" x14ac:dyDescent="0.2">
      <c r="A71" s="143" t="s">
        <v>82</v>
      </c>
      <c r="B71" s="135"/>
      <c r="C71" s="227"/>
      <c r="D71" s="227"/>
      <c r="E71" s="227"/>
      <c r="F71" s="227"/>
      <c r="G71" s="227"/>
      <c r="H71" s="227"/>
      <c r="I71" s="227"/>
      <c r="J71" s="227"/>
      <c r="K71" s="227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</row>
    <row r="72" spans="1:98" ht="15.6" customHeight="1" x14ac:dyDescent="0.2">
      <c r="A72" s="143" t="s">
        <v>83</v>
      </c>
      <c r="B72" s="135"/>
      <c r="C72" s="227"/>
      <c r="D72" s="227"/>
      <c r="E72" s="227"/>
      <c r="F72" s="227"/>
      <c r="G72" s="227"/>
      <c r="H72" s="227"/>
      <c r="I72" s="227"/>
      <c r="J72" s="227"/>
      <c r="K72" s="227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</row>
    <row r="73" spans="1:98" ht="15.6" customHeight="1" x14ac:dyDescent="0.2">
      <c r="A73" s="201" t="s">
        <v>84</v>
      </c>
      <c r="B73" s="130"/>
      <c r="C73" s="227"/>
      <c r="D73" s="227"/>
      <c r="E73" s="227"/>
      <c r="F73" s="227"/>
      <c r="G73" s="227"/>
      <c r="H73" s="227"/>
      <c r="I73" s="227"/>
      <c r="J73" s="227"/>
      <c r="K73" s="227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</row>
    <row r="74" spans="1:98" ht="15.6" customHeight="1" x14ac:dyDescent="0.2">
      <c r="A74" s="212" t="s">
        <v>1</v>
      </c>
      <c r="B74" s="230">
        <f>SUM(B70:B73)</f>
        <v>0</v>
      </c>
      <c r="C74" s="227"/>
      <c r="D74" s="227"/>
      <c r="E74" s="227"/>
      <c r="F74" s="227"/>
      <c r="G74" s="227"/>
      <c r="H74" s="227"/>
      <c r="I74" s="227"/>
      <c r="J74" s="227"/>
      <c r="K74" s="227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</row>
    <row r="75" spans="1:98" ht="31.9" customHeight="1" x14ac:dyDescent="0.2">
      <c r="A75" s="231" t="s">
        <v>87</v>
      </c>
      <c r="B75" s="232"/>
      <c r="C75" s="45"/>
      <c r="D75" s="233"/>
      <c r="E75" s="149"/>
      <c r="F75" s="149"/>
      <c r="G75" s="149"/>
      <c r="H75" s="149"/>
      <c r="I75" s="149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</row>
    <row r="76" spans="1:98" ht="28.9" customHeight="1" x14ac:dyDescent="0.2">
      <c r="A76" s="47" t="s">
        <v>88</v>
      </c>
      <c r="B76" s="234" t="s">
        <v>89</v>
      </c>
      <c r="C76" s="235" t="s">
        <v>90</v>
      </c>
      <c r="D76" s="235" t="s">
        <v>91</v>
      </c>
      <c r="E76" s="236" t="s">
        <v>20</v>
      </c>
      <c r="F76" s="149"/>
      <c r="G76" s="149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</row>
    <row r="77" spans="1:98" ht="15.6" customHeight="1" x14ac:dyDescent="0.2">
      <c r="A77" s="237" t="s">
        <v>92</v>
      </c>
      <c r="B77" s="6"/>
      <c r="C77" s="9"/>
      <c r="D77" s="9"/>
      <c r="E77" s="10"/>
      <c r="F77" s="149"/>
      <c r="G77" s="149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</row>
    <row r="78" spans="1:98" ht="15.6" customHeight="1" x14ac:dyDescent="0.2">
      <c r="A78" s="238" t="s">
        <v>93</v>
      </c>
      <c r="B78" s="11"/>
      <c r="C78" s="14"/>
      <c r="D78" s="14"/>
      <c r="E78" s="17"/>
      <c r="F78" s="149"/>
      <c r="G78" s="149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</row>
    <row r="79" spans="1:98" ht="15.6" customHeight="1" x14ac:dyDescent="0.2">
      <c r="A79" s="238" t="s">
        <v>94</v>
      </c>
      <c r="B79" s="11"/>
      <c r="C79" s="14"/>
      <c r="D79" s="14"/>
      <c r="E79" s="17"/>
      <c r="F79" s="149"/>
      <c r="G79" s="149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</row>
    <row r="80" spans="1:98" ht="15.6" customHeight="1" x14ac:dyDescent="0.2">
      <c r="A80" s="238" t="s">
        <v>95</v>
      </c>
      <c r="B80" s="11"/>
      <c r="C80" s="14"/>
      <c r="D80" s="14"/>
      <c r="E80" s="17"/>
      <c r="F80" s="149"/>
      <c r="G80" s="149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</row>
    <row r="81" spans="1:98" ht="15.6" customHeight="1" x14ac:dyDescent="0.2">
      <c r="A81" s="238" t="s">
        <v>96</v>
      </c>
      <c r="B81" s="11"/>
      <c r="C81" s="14"/>
      <c r="D81" s="14"/>
      <c r="E81" s="17"/>
      <c r="F81" s="149"/>
      <c r="G81" s="149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</row>
    <row r="82" spans="1:98" ht="15.6" customHeight="1" x14ac:dyDescent="0.2">
      <c r="A82" s="239" t="s">
        <v>97</v>
      </c>
      <c r="B82" s="11"/>
      <c r="C82" s="14"/>
      <c r="D82" s="14"/>
      <c r="E82" s="17"/>
      <c r="F82" s="149"/>
      <c r="G82" s="149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</row>
    <row r="83" spans="1:98" ht="15.6" customHeight="1" x14ac:dyDescent="0.2">
      <c r="A83" s="238" t="s">
        <v>98</v>
      </c>
      <c r="B83" s="11"/>
      <c r="C83" s="14"/>
      <c r="D83" s="14"/>
      <c r="E83" s="17"/>
      <c r="F83" s="149"/>
      <c r="G83" s="149"/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</row>
    <row r="84" spans="1:98" ht="15.6" customHeight="1" x14ac:dyDescent="0.2">
      <c r="A84" s="238" t="s">
        <v>99</v>
      </c>
      <c r="B84" s="11"/>
      <c r="C84" s="14"/>
      <c r="D84" s="14"/>
      <c r="E84" s="17"/>
      <c r="F84" s="149"/>
      <c r="G84" s="149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</row>
    <row r="85" spans="1:98" ht="15.6" customHeight="1" x14ac:dyDescent="0.2">
      <c r="A85" s="238" t="s">
        <v>100</v>
      </c>
      <c r="B85" s="11"/>
      <c r="C85" s="14"/>
      <c r="D85" s="14"/>
      <c r="E85" s="17"/>
      <c r="F85" s="149"/>
      <c r="G85" s="149"/>
      <c r="CG85" s="88"/>
      <c r="CH85" s="88"/>
      <c r="CI85" s="88"/>
      <c r="CJ85" s="88"/>
      <c r="CK85" s="88"/>
      <c r="CL85" s="88"/>
      <c r="CM85" s="88"/>
      <c r="CN85" s="88"/>
      <c r="CO85" s="88"/>
      <c r="CP85" s="88"/>
      <c r="CQ85" s="88"/>
      <c r="CR85" s="88"/>
      <c r="CS85" s="88"/>
      <c r="CT85" s="88"/>
    </row>
    <row r="86" spans="1:98" ht="15.6" customHeight="1" x14ac:dyDescent="0.2">
      <c r="A86" s="238" t="s">
        <v>101</v>
      </c>
      <c r="B86" s="11"/>
      <c r="C86" s="14"/>
      <c r="D86" s="14"/>
      <c r="E86" s="17"/>
      <c r="F86" s="149"/>
      <c r="G86" s="149"/>
      <c r="CG86" s="88"/>
      <c r="CH86" s="88"/>
      <c r="CI86" s="88"/>
      <c r="CJ86" s="88"/>
      <c r="CK86" s="88"/>
      <c r="CL86" s="88"/>
      <c r="CM86" s="88"/>
      <c r="CN86" s="88"/>
      <c r="CO86" s="88"/>
      <c r="CP86" s="88"/>
      <c r="CQ86" s="88"/>
      <c r="CR86" s="88"/>
      <c r="CS86" s="88"/>
      <c r="CT86" s="88"/>
    </row>
    <row r="87" spans="1:98" ht="15.6" customHeight="1" x14ac:dyDescent="0.2">
      <c r="A87" s="240" t="s">
        <v>102</v>
      </c>
      <c r="B87" s="11"/>
      <c r="C87" s="41"/>
      <c r="D87" s="41"/>
      <c r="E87" s="58"/>
      <c r="F87" s="149"/>
      <c r="G87" s="149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</row>
    <row r="88" spans="1:98" ht="15.6" customHeight="1" x14ac:dyDescent="0.2">
      <c r="A88" s="241" t="s">
        <v>103</v>
      </c>
      <c r="B88" s="11"/>
      <c r="C88" s="41"/>
      <c r="D88" s="41"/>
      <c r="E88" s="58"/>
      <c r="F88" s="149"/>
      <c r="G88" s="149"/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88"/>
      <c r="CT88" s="88"/>
    </row>
    <row r="89" spans="1:98" ht="15.6" customHeight="1" x14ac:dyDescent="0.2">
      <c r="A89" s="242" t="s">
        <v>104</v>
      </c>
      <c r="B89" s="123"/>
      <c r="C89" s="41"/>
      <c r="D89" s="41"/>
      <c r="E89" s="58"/>
      <c r="F89" s="149"/>
      <c r="G89" s="149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</row>
    <row r="90" spans="1:98" ht="15.6" customHeight="1" x14ac:dyDescent="0.2">
      <c r="A90" s="242" t="s">
        <v>105</v>
      </c>
      <c r="B90" s="11"/>
      <c r="C90" s="41"/>
      <c r="D90" s="41"/>
      <c r="E90" s="58"/>
      <c r="F90" s="149"/>
      <c r="G90" s="149"/>
      <c r="CG90" s="88"/>
      <c r="CH90" s="88"/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88"/>
      <c r="CT90" s="88"/>
    </row>
    <row r="91" spans="1:98" ht="15.6" customHeight="1" x14ac:dyDescent="0.2">
      <c r="A91" s="243" t="s">
        <v>106</v>
      </c>
      <c r="B91" s="38"/>
      <c r="C91" s="31"/>
      <c r="D91" s="31"/>
      <c r="E91" s="23"/>
      <c r="F91" s="149"/>
      <c r="G91" s="149"/>
      <c r="H91" s="149"/>
      <c r="I91" s="149"/>
      <c r="J91" s="149"/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</row>
    <row r="92" spans="1:98" ht="15.6" customHeight="1" x14ac:dyDescent="0.2">
      <c r="A92" s="244" t="s">
        <v>1</v>
      </c>
      <c r="B92" s="245">
        <f>SUM(B77:B91)</f>
        <v>0</v>
      </c>
      <c r="C92" s="246">
        <f>SUM(C77:C91)</f>
        <v>0</v>
      </c>
      <c r="D92" s="246">
        <f>SUM(D77:D91)</f>
        <v>0</v>
      </c>
      <c r="E92" s="247">
        <f>SUM(E77:E91)</f>
        <v>0</v>
      </c>
      <c r="F92" s="149"/>
      <c r="G92" s="149"/>
      <c r="H92" s="149"/>
      <c r="I92" s="149"/>
      <c r="J92" s="149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</row>
    <row r="93" spans="1:98" ht="31.9" customHeight="1" x14ac:dyDescent="0.2">
      <c r="A93" s="248" t="s">
        <v>107</v>
      </c>
      <c r="B93" s="249"/>
      <c r="C93" s="249"/>
      <c r="D93" s="89"/>
      <c r="E93" s="89"/>
      <c r="F93" s="32"/>
      <c r="G93" s="32"/>
      <c r="H93" s="32"/>
      <c r="I93" s="32"/>
      <c r="J93" s="32"/>
      <c r="K93" s="89"/>
      <c r="L93" s="89"/>
      <c r="M93" s="89"/>
      <c r="N93" s="89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7"/>
      <c r="AT93" s="87"/>
      <c r="AU93" s="87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</row>
    <row r="94" spans="1:98" ht="26.45" customHeight="1" x14ac:dyDescent="0.3">
      <c r="A94" s="250" t="s">
        <v>76</v>
      </c>
      <c r="B94" s="234" t="s">
        <v>89</v>
      </c>
      <c r="C94" s="235" t="s">
        <v>90</v>
      </c>
      <c r="D94" s="235" t="s">
        <v>91</v>
      </c>
      <c r="E94" s="236" t="s">
        <v>20</v>
      </c>
      <c r="F94" s="251"/>
      <c r="G94" s="251"/>
      <c r="H94" s="32"/>
      <c r="I94" s="32"/>
      <c r="J94" s="32"/>
      <c r="K94" s="32"/>
      <c r="L94" s="32"/>
      <c r="M94" s="32"/>
      <c r="N94" s="32"/>
      <c r="O94" s="252"/>
      <c r="P94" s="252"/>
      <c r="Q94" s="252"/>
      <c r="R94" s="252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7"/>
      <c r="AT94" s="87"/>
      <c r="AU94" s="87"/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8"/>
    </row>
    <row r="95" spans="1:98" ht="15" customHeight="1" x14ac:dyDescent="0.2">
      <c r="A95" s="253" t="s">
        <v>81</v>
      </c>
      <c r="B95" s="11"/>
      <c r="C95" s="14"/>
      <c r="D95" s="14"/>
      <c r="E95" s="17"/>
      <c r="F95" s="32"/>
      <c r="G95" s="32"/>
      <c r="H95" s="32"/>
      <c r="I95" s="32"/>
      <c r="J95" s="32"/>
      <c r="K95" s="32"/>
      <c r="L95" s="32"/>
      <c r="M95" s="32"/>
      <c r="N95" s="32"/>
      <c r="O95" s="252"/>
      <c r="P95" s="252"/>
      <c r="Q95" s="252"/>
      <c r="R95" s="252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7"/>
      <c r="AT95" s="87"/>
      <c r="AU95" s="87"/>
      <c r="CG95" s="88"/>
      <c r="CH95" s="88"/>
      <c r="CI95" s="88"/>
      <c r="CJ95" s="88"/>
      <c r="CK95" s="88"/>
      <c r="CL95" s="88"/>
      <c r="CM95" s="88"/>
      <c r="CN95" s="88"/>
      <c r="CO95" s="88"/>
      <c r="CP95" s="88"/>
      <c r="CQ95" s="88"/>
      <c r="CR95" s="88"/>
      <c r="CS95" s="88"/>
      <c r="CT95" s="88"/>
    </row>
    <row r="96" spans="1:98" ht="15" customHeight="1" x14ac:dyDescent="0.2">
      <c r="A96" s="254" t="s">
        <v>82</v>
      </c>
      <c r="B96" s="11"/>
      <c r="C96" s="14"/>
      <c r="D96" s="14"/>
      <c r="E96" s="17"/>
      <c r="F96" s="32"/>
      <c r="G96" s="32"/>
      <c r="H96" s="32"/>
      <c r="I96" s="32"/>
      <c r="J96" s="32"/>
      <c r="K96" s="32"/>
      <c r="L96" s="32"/>
      <c r="M96" s="32"/>
      <c r="N96" s="32"/>
      <c r="O96" s="252"/>
      <c r="P96" s="252"/>
      <c r="Q96" s="252"/>
      <c r="R96" s="252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7"/>
      <c r="AT96" s="87"/>
      <c r="AU96" s="87"/>
      <c r="CG96" s="88"/>
      <c r="CH96" s="88"/>
      <c r="CI96" s="88"/>
      <c r="CJ96" s="88"/>
      <c r="CK96" s="88"/>
      <c r="CL96" s="88"/>
      <c r="CM96" s="88"/>
      <c r="CN96" s="88"/>
      <c r="CO96" s="88"/>
      <c r="CP96" s="88"/>
      <c r="CQ96" s="88"/>
      <c r="CR96" s="88"/>
      <c r="CS96" s="88"/>
      <c r="CT96" s="88"/>
    </row>
    <row r="97" spans="1:98" ht="15" customHeight="1" x14ac:dyDescent="0.2">
      <c r="A97" s="254" t="s">
        <v>83</v>
      </c>
      <c r="B97" s="11"/>
      <c r="C97" s="14"/>
      <c r="D97" s="14"/>
      <c r="E97" s="17"/>
      <c r="F97" s="32"/>
      <c r="G97" s="32"/>
      <c r="H97" s="32"/>
      <c r="I97" s="32"/>
      <c r="J97" s="32"/>
      <c r="K97" s="32"/>
      <c r="L97" s="32"/>
      <c r="M97" s="32"/>
      <c r="N97" s="32"/>
      <c r="O97" s="252"/>
      <c r="P97" s="252"/>
      <c r="Q97" s="252"/>
      <c r="R97" s="252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7"/>
      <c r="AT97" s="87"/>
      <c r="AU97" s="87"/>
      <c r="CG97" s="88"/>
      <c r="CH97" s="88"/>
      <c r="CI97" s="88"/>
      <c r="CJ97" s="88"/>
      <c r="CK97" s="88"/>
      <c r="CL97" s="88"/>
      <c r="CM97" s="88"/>
      <c r="CN97" s="88"/>
      <c r="CO97" s="88"/>
      <c r="CP97" s="88"/>
      <c r="CQ97" s="88"/>
      <c r="CR97" s="88"/>
      <c r="CS97" s="88"/>
      <c r="CT97" s="88"/>
    </row>
    <row r="98" spans="1:98" ht="15" customHeight="1" x14ac:dyDescent="0.2">
      <c r="A98" s="254" t="s">
        <v>84</v>
      </c>
      <c r="B98" s="11"/>
      <c r="C98" s="14"/>
      <c r="D98" s="14"/>
      <c r="E98" s="17"/>
      <c r="F98" s="32"/>
      <c r="G98" s="32"/>
      <c r="H98" s="32"/>
      <c r="I98" s="32"/>
      <c r="J98" s="32"/>
      <c r="K98" s="32"/>
      <c r="L98" s="32"/>
      <c r="M98" s="32"/>
      <c r="N98" s="32"/>
      <c r="O98" s="252"/>
      <c r="P98" s="252"/>
      <c r="Q98" s="252"/>
      <c r="R98" s="252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7"/>
      <c r="AT98" s="87"/>
      <c r="AU98" s="87"/>
      <c r="CG98" s="88"/>
      <c r="CH98" s="88"/>
      <c r="CI98" s="88"/>
      <c r="CJ98" s="88"/>
      <c r="CK98" s="88"/>
      <c r="CL98" s="88"/>
      <c r="CM98" s="88"/>
      <c r="CN98" s="88"/>
      <c r="CO98" s="88"/>
      <c r="CP98" s="88"/>
      <c r="CQ98" s="88"/>
      <c r="CR98" s="88"/>
      <c r="CS98" s="88"/>
      <c r="CT98" s="88"/>
    </row>
    <row r="99" spans="1:98" ht="15" customHeight="1" x14ac:dyDescent="0.2">
      <c r="A99" s="255" t="s">
        <v>108</v>
      </c>
      <c r="B99" s="30"/>
      <c r="C99" s="31"/>
      <c r="D99" s="31"/>
      <c r="E99" s="23"/>
      <c r="F99" s="32"/>
      <c r="G99" s="32"/>
      <c r="H99" s="32"/>
      <c r="I99" s="32"/>
      <c r="J99" s="32"/>
      <c r="K99" s="32"/>
      <c r="L99" s="32"/>
      <c r="M99" s="32"/>
      <c r="N99" s="32"/>
      <c r="O99" s="252"/>
      <c r="P99" s="252"/>
      <c r="Q99" s="252"/>
      <c r="R99" s="252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7"/>
      <c r="AT99" s="87"/>
      <c r="AU99" s="87"/>
      <c r="CG99" s="88"/>
      <c r="CH99" s="88"/>
      <c r="CI99" s="88"/>
      <c r="CJ99" s="88"/>
      <c r="CK99" s="88"/>
      <c r="CL99" s="88"/>
      <c r="CM99" s="88"/>
      <c r="CN99" s="88"/>
      <c r="CO99" s="88"/>
      <c r="CP99" s="88"/>
      <c r="CQ99" s="88"/>
      <c r="CR99" s="88"/>
      <c r="CS99" s="88"/>
      <c r="CT99" s="88"/>
    </row>
    <row r="100" spans="1:98" ht="15" customHeight="1" x14ac:dyDescent="0.2">
      <c r="A100" s="212" t="s">
        <v>1</v>
      </c>
      <c r="B100" s="230">
        <f>SUM(B95:B99)</f>
        <v>0</v>
      </c>
      <c r="C100" s="230">
        <f>SUM(C95:C99)</f>
        <v>0</v>
      </c>
      <c r="D100" s="230">
        <f>SUM(D95:D99)</f>
        <v>0</v>
      </c>
      <c r="E100" s="230">
        <f>SUM(E95:E99)</f>
        <v>0</v>
      </c>
      <c r="F100" s="32"/>
      <c r="G100" s="32"/>
      <c r="H100" s="32"/>
      <c r="I100" s="32"/>
      <c r="J100" s="32"/>
      <c r="K100" s="32"/>
      <c r="L100" s="32"/>
      <c r="M100" s="32"/>
      <c r="N100" s="32"/>
      <c r="O100" s="252"/>
      <c r="P100" s="252"/>
      <c r="Q100" s="252"/>
      <c r="R100" s="252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7"/>
      <c r="AT100" s="87"/>
      <c r="AU100" s="87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88"/>
      <c r="CR100" s="88"/>
      <c r="CS100" s="88"/>
      <c r="CT100" s="88"/>
    </row>
    <row r="101" spans="1:98" ht="31.9" customHeight="1" x14ac:dyDescent="0.2">
      <c r="A101" s="248" t="s">
        <v>109</v>
      </c>
      <c r="B101" s="256"/>
      <c r="C101" s="257"/>
      <c r="D101" s="89"/>
      <c r="E101" s="89"/>
      <c r="F101" s="32"/>
      <c r="G101" s="32"/>
      <c r="H101" s="32"/>
      <c r="I101" s="32"/>
      <c r="J101" s="32"/>
      <c r="K101" s="32"/>
      <c r="L101" s="32"/>
      <c r="M101" s="32"/>
      <c r="N101" s="32"/>
      <c r="O101" s="252"/>
      <c r="P101" s="252"/>
      <c r="Q101" s="252"/>
      <c r="R101" s="252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7"/>
      <c r="AT101" s="87"/>
      <c r="AU101" s="87"/>
      <c r="CG101" s="88"/>
      <c r="CH101" s="88"/>
      <c r="CI101" s="88"/>
      <c r="CJ101" s="88"/>
      <c r="CK101" s="88"/>
      <c r="CL101" s="88"/>
      <c r="CM101" s="88"/>
      <c r="CN101" s="88"/>
      <c r="CO101" s="88"/>
      <c r="CP101" s="88"/>
      <c r="CQ101" s="88"/>
      <c r="CR101" s="88"/>
      <c r="CS101" s="88"/>
      <c r="CT101" s="88"/>
    </row>
    <row r="102" spans="1:98" ht="26.45" customHeight="1" x14ac:dyDescent="0.2">
      <c r="A102" s="250" t="s">
        <v>76</v>
      </c>
      <c r="B102" s="234" t="s">
        <v>89</v>
      </c>
      <c r="C102" s="235" t="s">
        <v>90</v>
      </c>
      <c r="D102" s="235" t="s">
        <v>91</v>
      </c>
      <c r="E102" s="236" t="s">
        <v>20</v>
      </c>
      <c r="F102" s="32"/>
      <c r="G102" s="32"/>
      <c r="H102" s="32"/>
      <c r="I102" s="32"/>
      <c r="J102" s="32"/>
      <c r="K102" s="32"/>
      <c r="L102" s="32"/>
      <c r="M102" s="32"/>
      <c r="N102" s="32"/>
      <c r="O102" s="252"/>
      <c r="P102" s="252"/>
      <c r="Q102" s="252"/>
      <c r="R102" s="252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7"/>
      <c r="AT102" s="87"/>
      <c r="AU102" s="87"/>
      <c r="CG102" s="88"/>
      <c r="CH102" s="88"/>
      <c r="CI102" s="88"/>
      <c r="CJ102" s="88"/>
      <c r="CK102" s="88"/>
      <c r="CL102" s="88"/>
      <c r="CM102" s="88"/>
      <c r="CN102" s="88"/>
      <c r="CO102" s="88"/>
      <c r="CP102" s="88"/>
      <c r="CQ102" s="88"/>
      <c r="CR102" s="88"/>
      <c r="CS102" s="88"/>
      <c r="CT102" s="88"/>
    </row>
    <row r="103" spans="1:98" x14ac:dyDescent="0.2">
      <c r="A103" s="253" t="s">
        <v>81</v>
      </c>
      <c r="B103" s="11"/>
      <c r="C103" s="14"/>
      <c r="D103" s="14"/>
      <c r="E103" s="17"/>
      <c r="F103" s="32"/>
      <c r="G103" s="32"/>
      <c r="H103" s="32"/>
      <c r="I103" s="32"/>
      <c r="J103" s="32"/>
      <c r="K103" s="32"/>
      <c r="L103" s="32"/>
      <c r="M103" s="32"/>
      <c r="N103" s="32"/>
      <c r="O103" s="252"/>
      <c r="P103" s="252"/>
      <c r="Q103" s="252"/>
      <c r="R103" s="252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7"/>
      <c r="AT103" s="87"/>
      <c r="AU103" s="87"/>
      <c r="CG103" s="88"/>
      <c r="CH103" s="88"/>
      <c r="CI103" s="88"/>
      <c r="CJ103" s="88"/>
      <c r="CK103" s="88"/>
      <c r="CL103" s="88"/>
      <c r="CM103" s="88"/>
      <c r="CN103" s="88"/>
      <c r="CO103" s="88"/>
      <c r="CP103" s="88"/>
      <c r="CQ103" s="88"/>
      <c r="CR103" s="88"/>
      <c r="CS103" s="88"/>
      <c r="CT103" s="88"/>
    </row>
    <row r="104" spans="1:98" x14ac:dyDescent="0.2">
      <c r="A104" s="254" t="s">
        <v>82</v>
      </c>
      <c r="B104" s="11"/>
      <c r="C104" s="14"/>
      <c r="D104" s="14"/>
      <c r="E104" s="17"/>
      <c r="F104" s="32"/>
      <c r="G104" s="32"/>
      <c r="H104" s="32"/>
      <c r="I104" s="32"/>
      <c r="J104" s="32"/>
      <c r="K104" s="32"/>
      <c r="L104" s="32"/>
      <c r="M104" s="32"/>
      <c r="N104" s="32"/>
      <c r="O104" s="252"/>
      <c r="P104" s="252"/>
      <c r="Q104" s="252"/>
      <c r="R104" s="252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7"/>
      <c r="AT104" s="87"/>
      <c r="AU104" s="87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</row>
    <row r="105" spans="1:98" x14ac:dyDescent="0.2">
      <c r="A105" s="254" t="s">
        <v>83</v>
      </c>
      <c r="B105" s="11"/>
      <c r="C105" s="14"/>
      <c r="D105" s="14"/>
      <c r="E105" s="17"/>
      <c r="F105" s="32"/>
      <c r="G105" s="32"/>
      <c r="H105" s="32"/>
      <c r="I105" s="32"/>
      <c r="J105" s="32"/>
      <c r="K105" s="32"/>
      <c r="L105" s="32"/>
      <c r="M105" s="32"/>
      <c r="N105" s="32"/>
      <c r="O105" s="252"/>
      <c r="P105" s="252"/>
      <c r="Q105" s="252"/>
      <c r="R105" s="252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7"/>
      <c r="AT105" s="87"/>
      <c r="AU105" s="87"/>
      <c r="CG105" s="88"/>
      <c r="CH105" s="88"/>
      <c r="CI105" s="88"/>
      <c r="CJ105" s="88"/>
      <c r="CK105" s="88"/>
      <c r="CL105" s="88"/>
      <c r="CM105" s="88"/>
      <c r="CN105" s="88"/>
      <c r="CO105" s="88"/>
      <c r="CP105" s="88"/>
      <c r="CQ105" s="88"/>
      <c r="CR105" s="88"/>
      <c r="CS105" s="88"/>
      <c r="CT105" s="88"/>
    </row>
    <row r="106" spans="1:98" x14ac:dyDescent="0.2">
      <c r="A106" s="254" t="s">
        <v>84</v>
      </c>
      <c r="B106" s="11"/>
      <c r="C106" s="14"/>
      <c r="D106" s="14"/>
      <c r="E106" s="17"/>
      <c r="F106" s="32"/>
      <c r="G106" s="32"/>
      <c r="H106" s="32"/>
      <c r="I106" s="32"/>
      <c r="J106" s="32"/>
      <c r="K106" s="32"/>
      <c r="L106" s="32"/>
      <c r="M106" s="32"/>
      <c r="N106" s="32"/>
      <c r="O106" s="252"/>
      <c r="P106" s="252"/>
      <c r="Q106" s="252"/>
      <c r="R106" s="252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7"/>
      <c r="AT106" s="87"/>
      <c r="AU106" s="87"/>
      <c r="CG106" s="88"/>
      <c r="CH106" s="88"/>
      <c r="CI106" s="88"/>
      <c r="CJ106" s="88"/>
      <c r="CK106" s="88"/>
      <c r="CL106" s="88"/>
      <c r="CM106" s="88"/>
      <c r="CN106" s="88"/>
      <c r="CO106" s="88"/>
      <c r="CP106" s="88"/>
      <c r="CQ106" s="88"/>
      <c r="CR106" s="88"/>
      <c r="CS106" s="88"/>
      <c r="CT106" s="88"/>
    </row>
    <row r="107" spans="1:98" x14ac:dyDescent="0.2">
      <c r="A107" s="255" t="s">
        <v>108</v>
      </c>
      <c r="B107" s="30"/>
      <c r="C107" s="31"/>
      <c r="D107" s="31"/>
      <c r="E107" s="23"/>
      <c r="F107" s="32"/>
      <c r="G107" s="32"/>
      <c r="H107" s="32"/>
      <c r="I107" s="32"/>
      <c r="J107" s="32"/>
      <c r="K107" s="32"/>
      <c r="L107" s="32"/>
      <c r="M107" s="32"/>
      <c r="N107" s="32"/>
      <c r="O107" s="252"/>
      <c r="P107" s="252"/>
      <c r="Q107" s="252"/>
      <c r="R107" s="252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7"/>
      <c r="AT107" s="87"/>
      <c r="AU107" s="87"/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88"/>
      <c r="CR107" s="88"/>
      <c r="CS107" s="88"/>
      <c r="CT107" s="88"/>
    </row>
    <row r="108" spans="1:98" x14ac:dyDescent="0.2">
      <c r="A108" s="212" t="s">
        <v>1</v>
      </c>
      <c r="B108" s="245">
        <f>SUM(B103:B107)</f>
        <v>0</v>
      </c>
      <c r="C108" s="246">
        <f>SUM(C103:C107)</f>
        <v>0</v>
      </c>
      <c r="D108" s="246">
        <f>SUM(D103:D107)</f>
        <v>0</v>
      </c>
      <c r="E108" s="247">
        <f>SUM(E103:E107)</f>
        <v>0</v>
      </c>
      <c r="F108" s="32"/>
      <c r="G108" s="32"/>
      <c r="H108" s="32"/>
      <c r="I108" s="32"/>
      <c r="J108" s="32"/>
      <c r="K108" s="32"/>
      <c r="L108" s="32"/>
      <c r="M108" s="32"/>
      <c r="N108" s="32"/>
      <c r="O108" s="252"/>
      <c r="P108" s="252"/>
      <c r="Q108" s="252"/>
      <c r="R108" s="252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7"/>
      <c r="AT108" s="87"/>
      <c r="AU108" s="87"/>
      <c r="CG108" s="88"/>
      <c r="CH108" s="88"/>
      <c r="CI108" s="88"/>
      <c r="CJ108" s="88"/>
      <c r="CK108" s="88"/>
      <c r="CL108" s="88"/>
      <c r="CM108" s="88"/>
      <c r="CN108" s="88"/>
      <c r="CO108" s="88"/>
      <c r="CP108" s="88"/>
      <c r="CQ108" s="88"/>
      <c r="CR108" s="88"/>
      <c r="CS108" s="88"/>
      <c r="CT108" s="88"/>
    </row>
    <row r="109" spans="1:98" ht="31.9" customHeight="1" x14ac:dyDescent="0.2">
      <c r="A109" s="248" t="s">
        <v>110</v>
      </c>
      <c r="B109" s="256"/>
      <c r="C109" s="257"/>
      <c r="D109" s="89"/>
      <c r="E109" s="89"/>
      <c r="F109" s="32"/>
      <c r="G109" s="252"/>
      <c r="H109" s="252"/>
      <c r="I109" s="252"/>
      <c r="J109" s="252"/>
      <c r="K109" s="32"/>
      <c r="L109" s="32"/>
      <c r="M109" s="32"/>
      <c r="N109" s="32"/>
      <c r="O109" s="252"/>
      <c r="P109" s="252"/>
      <c r="Q109" s="252"/>
      <c r="R109" s="252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7"/>
      <c r="AT109" s="87"/>
      <c r="AU109" s="87"/>
      <c r="CG109" s="88"/>
      <c r="CH109" s="88"/>
      <c r="CI109" s="88"/>
      <c r="CJ109" s="88"/>
      <c r="CK109" s="88"/>
      <c r="CL109" s="88"/>
      <c r="CM109" s="88"/>
      <c r="CN109" s="88"/>
      <c r="CO109" s="88"/>
      <c r="CP109" s="88"/>
      <c r="CQ109" s="88"/>
      <c r="CR109" s="88"/>
      <c r="CS109" s="88"/>
      <c r="CT109" s="88"/>
    </row>
    <row r="110" spans="1:98" x14ac:dyDescent="0.2">
      <c r="A110" s="523" t="s">
        <v>111</v>
      </c>
      <c r="B110" s="525"/>
      <c r="C110" s="529" t="s">
        <v>1</v>
      </c>
      <c r="D110" s="480" t="s">
        <v>19</v>
      </c>
      <c r="E110" s="481"/>
      <c r="F110" s="481"/>
      <c r="G110" s="471" t="s">
        <v>20</v>
      </c>
      <c r="H110" s="252"/>
      <c r="I110" s="252"/>
      <c r="J110" s="252"/>
      <c r="K110" s="32"/>
      <c r="L110" s="32"/>
      <c r="M110" s="32"/>
      <c r="N110" s="32"/>
      <c r="O110" s="252"/>
      <c r="P110" s="252"/>
      <c r="Q110" s="252"/>
      <c r="R110" s="252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7"/>
      <c r="AT110" s="87"/>
      <c r="AU110" s="87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88"/>
      <c r="CR110" s="88"/>
      <c r="CS110" s="88"/>
      <c r="CT110" s="88"/>
    </row>
    <row r="111" spans="1:98" ht="27" customHeight="1" x14ac:dyDescent="0.2">
      <c r="A111" s="526"/>
      <c r="B111" s="528"/>
      <c r="C111" s="530"/>
      <c r="D111" s="70" t="s">
        <v>31</v>
      </c>
      <c r="E111" s="46" t="s">
        <v>32</v>
      </c>
      <c r="F111" s="33" t="s">
        <v>33</v>
      </c>
      <c r="G111" s="473"/>
      <c r="H111" s="32"/>
      <c r="I111" s="32"/>
      <c r="J111" s="32"/>
      <c r="K111" s="32"/>
      <c r="L111" s="32"/>
      <c r="M111" s="32"/>
      <c r="N111" s="32"/>
      <c r="O111" s="252"/>
      <c r="P111" s="252"/>
      <c r="Q111" s="252"/>
      <c r="R111" s="252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7"/>
      <c r="AT111" s="87"/>
      <c r="AU111" s="87"/>
      <c r="CG111" s="88"/>
      <c r="CH111" s="88"/>
      <c r="CI111" s="88"/>
      <c r="CJ111" s="88"/>
      <c r="CK111" s="88"/>
      <c r="CL111" s="88"/>
      <c r="CM111" s="88"/>
      <c r="CN111" s="88"/>
      <c r="CO111" s="88"/>
      <c r="CP111" s="88"/>
      <c r="CQ111" s="88"/>
      <c r="CR111" s="88"/>
      <c r="CS111" s="88"/>
      <c r="CT111" s="88"/>
    </row>
    <row r="112" spans="1:98" ht="16.149999999999999" customHeight="1" x14ac:dyDescent="0.2">
      <c r="A112" s="531" t="s">
        <v>112</v>
      </c>
      <c r="B112" s="532"/>
      <c r="C112" s="258">
        <f>SUM(D112:G112)</f>
        <v>0</v>
      </c>
      <c r="D112" s="19"/>
      <c r="E112" s="20"/>
      <c r="F112" s="7"/>
      <c r="G112" s="7"/>
      <c r="H112" s="32"/>
      <c r="I112" s="32"/>
      <c r="J112" s="32"/>
      <c r="K112" s="32"/>
      <c r="L112" s="32"/>
      <c r="M112" s="32"/>
      <c r="N112" s="32"/>
      <c r="O112" s="252"/>
      <c r="P112" s="252"/>
      <c r="Q112" s="252"/>
      <c r="R112" s="252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7"/>
      <c r="AT112" s="87"/>
      <c r="AU112" s="87"/>
      <c r="CG112" s="88"/>
      <c r="CH112" s="88"/>
      <c r="CI112" s="88"/>
      <c r="CJ112" s="88"/>
      <c r="CK112" s="88"/>
      <c r="CL112" s="88"/>
      <c r="CM112" s="88"/>
      <c r="CN112" s="88"/>
      <c r="CO112" s="88"/>
      <c r="CP112" s="88"/>
      <c r="CQ112" s="88"/>
      <c r="CR112" s="88"/>
      <c r="CS112" s="88"/>
      <c r="CT112" s="88"/>
    </row>
    <row r="113" spans="1:98" ht="16.149999999999999" customHeight="1" x14ac:dyDescent="0.2">
      <c r="A113" s="521" t="s">
        <v>113</v>
      </c>
      <c r="B113" s="522"/>
      <c r="C113" s="53">
        <f>SUM(D113:G113)</f>
        <v>0</v>
      </c>
      <c r="D113" s="38"/>
      <c r="E113" s="54"/>
      <c r="F113" s="22"/>
      <c r="G113" s="22"/>
      <c r="H113" s="32"/>
      <c r="I113" s="32"/>
      <c r="J113" s="32"/>
      <c r="K113" s="32"/>
      <c r="L113" s="32"/>
      <c r="M113" s="32"/>
      <c r="N113" s="32"/>
      <c r="O113" s="252"/>
      <c r="P113" s="252"/>
      <c r="Q113" s="252"/>
      <c r="R113" s="252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7"/>
      <c r="AT113" s="87"/>
      <c r="AU113" s="87"/>
      <c r="CG113" s="88"/>
      <c r="CH113" s="88"/>
      <c r="CI113" s="88"/>
      <c r="CJ113" s="88"/>
      <c r="CK113" s="88"/>
      <c r="CL113" s="88"/>
      <c r="CM113" s="88"/>
      <c r="CN113" s="88"/>
      <c r="CO113" s="88"/>
      <c r="CP113" s="88"/>
      <c r="CQ113" s="88"/>
      <c r="CR113" s="88"/>
      <c r="CS113" s="88"/>
      <c r="CT113" s="88"/>
    </row>
    <row r="114" spans="1:98" ht="31.9" customHeight="1" x14ac:dyDescent="0.2">
      <c r="A114" s="231" t="s">
        <v>114</v>
      </c>
      <c r="B114" s="3"/>
      <c r="C114" s="3"/>
      <c r="D114" s="3"/>
      <c r="E114" s="89"/>
      <c r="F114" s="89"/>
      <c r="G114" s="89"/>
      <c r="H114" s="32"/>
      <c r="I114" s="32"/>
      <c r="J114" s="32"/>
      <c r="K114" s="32"/>
      <c r="L114" s="32"/>
      <c r="M114" s="32"/>
      <c r="N114" s="32"/>
      <c r="O114" s="252"/>
      <c r="P114" s="252"/>
      <c r="Q114" s="252"/>
      <c r="R114" s="252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7"/>
      <c r="AT114" s="87"/>
      <c r="AU114" s="87"/>
      <c r="CG114" s="88"/>
      <c r="CH114" s="88"/>
      <c r="CI114" s="88"/>
      <c r="CJ114" s="88"/>
      <c r="CK114" s="88"/>
      <c r="CL114" s="88"/>
      <c r="CM114" s="88"/>
      <c r="CN114" s="88"/>
      <c r="CO114" s="88"/>
      <c r="CP114" s="88"/>
      <c r="CQ114" s="88"/>
      <c r="CR114" s="88"/>
      <c r="CS114" s="88"/>
      <c r="CT114" s="88"/>
    </row>
    <row r="115" spans="1:98" x14ac:dyDescent="0.2">
      <c r="A115" s="523" t="s">
        <v>115</v>
      </c>
      <c r="B115" s="524"/>
      <c r="C115" s="525"/>
      <c r="D115" s="529" t="s">
        <v>1</v>
      </c>
      <c r="E115" s="480" t="s">
        <v>19</v>
      </c>
      <c r="F115" s="481"/>
      <c r="G115" s="481"/>
      <c r="H115" s="471" t="s">
        <v>20</v>
      </c>
      <c r="I115" s="32"/>
      <c r="J115" s="32"/>
      <c r="K115" s="32"/>
      <c r="L115" s="32"/>
      <c r="M115" s="32"/>
      <c r="N115" s="32"/>
      <c r="O115" s="252"/>
      <c r="P115" s="252"/>
      <c r="Q115" s="252"/>
      <c r="R115" s="252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7"/>
      <c r="AT115" s="87"/>
      <c r="AU115" s="87"/>
      <c r="CG115" s="88"/>
      <c r="CH115" s="88"/>
      <c r="CI115" s="88"/>
      <c r="CJ115" s="88"/>
      <c r="CK115" s="88"/>
      <c r="CL115" s="88"/>
      <c r="CM115" s="88"/>
      <c r="CN115" s="88"/>
      <c r="CO115" s="88"/>
      <c r="CP115" s="88"/>
      <c r="CQ115" s="88"/>
      <c r="CR115" s="88"/>
      <c r="CS115" s="88"/>
      <c r="CT115" s="88"/>
    </row>
    <row r="116" spans="1:98" ht="36" customHeight="1" x14ac:dyDescent="0.2">
      <c r="A116" s="526"/>
      <c r="B116" s="527"/>
      <c r="C116" s="528"/>
      <c r="D116" s="530"/>
      <c r="E116" s="70" t="s">
        <v>31</v>
      </c>
      <c r="F116" s="71" t="s">
        <v>32</v>
      </c>
      <c r="G116" s="33" t="s">
        <v>33</v>
      </c>
      <c r="H116" s="473"/>
      <c r="I116" s="32"/>
      <c r="J116" s="32"/>
      <c r="K116" s="32"/>
      <c r="L116" s="32"/>
      <c r="M116" s="32"/>
      <c r="N116" s="32"/>
      <c r="O116" s="252"/>
      <c r="P116" s="252"/>
      <c r="Q116" s="252"/>
      <c r="R116" s="252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7"/>
      <c r="AT116" s="87"/>
      <c r="AU116" s="87"/>
      <c r="CG116" s="88"/>
      <c r="CH116" s="88"/>
      <c r="CI116" s="88"/>
      <c r="CJ116" s="88"/>
      <c r="CK116" s="88"/>
      <c r="CL116" s="88"/>
      <c r="CM116" s="88"/>
      <c r="CN116" s="88"/>
      <c r="CO116" s="88"/>
      <c r="CP116" s="88"/>
      <c r="CQ116" s="88"/>
      <c r="CR116" s="88"/>
      <c r="CS116" s="88"/>
      <c r="CT116" s="88"/>
    </row>
    <row r="117" spans="1:98" ht="15.6" customHeight="1" x14ac:dyDescent="0.2">
      <c r="A117" s="259" t="s">
        <v>116</v>
      </c>
      <c r="B117" s="260"/>
      <c r="C117" s="261"/>
      <c r="D117" s="258">
        <f>SUM(E117:H117)</f>
        <v>0</v>
      </c>
      <c r="E117" s="19"/>
      <c r="F117" s="20"/>
      <c r="G117" s="7"/>
      <c r="H117" s="7"/>
      <c r="I117" s="32"/>
      <c r="J117" s="32"/>
      <c r="K117" s="32"/>
      <c r="L117" s="32"/>
      <c r="M117" s="32"/>
      <c r="N117" s="32"/>
      <c r="O117" s="252"/>
      <c r="P117" s="252"/>
      <c r="Q117" s="252"/>
      <c r="R117" s="252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7"/>
      <c r="AT117" s="87"/>
      <c r="AU117" s="87"/>
      <c r="CG117" s="88"/>
      <c r="CH117" s="88"/>
      <c r="CI117" s="88"/>
      <c r="CJ117" s="88"/>
      <c r="CK117" s="88"/>
      <c r="CL117" s="88"/>
      <c r="CM117" s="88"/>
      <c r="CN117" s="88"/>
      <c r="CO117" s="88"/>
      <c r="CP117" s="88"/>
      <c r="CQ117" s="88"/>
      <c r="CR117" s="88"/>
      <c r="CS117" s="88"/>
      <c r="CT117" s="88"/>
    </row>
    <row r="118" spans="1:98" ht="15.6" customHeight="1" x14ac:dyDescent="0.2">
      <c r="A118" s="262" t="s">
        <v>117</v>
      </c>
      <c r="B118" s="263"/>
      <c r="C118" s="264"/>
      <c r="D118" s="265">
        <f>SUM(E118:H118)</f>
        <v>0</v>
      </c>
      <c r="E118" s="38"/>
      <c r="F118" s="54"/>
      <c r="G118" s="22"/>
      <c r="H118" s="22"/>
      <c r="I118" s="32"/>
      <c r="J118" s="32"/>
      <c r="K118" s="32"/>
      <c r="L118" s="32"/>
      <c r="M118" s="266"/>
      <c r="N118" s="266"/>
      <c r="O118" s="267"/>
      <c r="P118" s="267"/>
      <c r="Q118" s="267"/>
      <c r="R118" s="267"/>
      <c r="S118" s="268"/>
      <c r="T118" s="268"/>
      <c r="U118" s="268"/>
      <c r="V118" s="268"/>
      <c r="W118" s="268"/>
      <c r="X118" s="268"/>
      <c r="Y118" s="268"/>
      <c r="Z118" s="268"/>
      <c r="AA118" s="268"/>
      <c r="AB118" s="268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7"/>
      <c r="AT118" s="87"/>
      <c r="AU118" s="87"/>
      <c r="CG118" s="88"/>
      <c r="CH118" s="88"/>
      <c r="CI118" s="88"/>
      <c r="CJ118" s="88"/>
      <c r="CK118" s="88"/>
      <c r="CL118" s="88"/>
      <c r="CM118" s="88"/>
      <c r="CN118" s="88"/>
      <c r="CO118" s="88"/>
      <c r="CP118" s="88"/>
      <c r="CQ118" s="88"/>
      <c r="CR118" s="88"/>
      <c r="CS118" s="88"/>
      <c r="CT118" s="88"/>
    </row>
    <row r="119" spans="1:98" ht="31.9" customHeight="1" x14ac:dyDescent="0.2">
      <c r="A119" s="91" t="s">
        <v>118</v>
      </c>
      <c r="B119" s="269"/>
      <c r="C119" s="270"/>
      <c r="D119" s="271"/>
      <c r="E119" s="272"/>
      <c r="F119" s="273"/>
      <c r="G119" s="274"/>
      <c r="H119" s="275"/>
      <c r="I119" s="276"/>
      <c r="J119" s="276"/>
      <c r="K119" s="276"/>
      <c r="L119" s="277"/>
      <c r="M119" s="96"/>
      <c r="N119" s="96"/>
      <c r="O119" s="96"/>
      <c r="P119" s="96"/>
      <c r="Q119" s="96"/>
      <c r="R119" s="96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CG119" s="88"/>
      <c r="CH119" s="88"/>
      <c r="CI119" s="88"/>
      <c r="CJ119" s="88"/>
      <c r="CK119" s="88"/>
      <c r="CL119" s="88"/>
      <c r="CM119" s="88"/>
      <c r="CN119" s="88"/>
      <c r="CO119" s="88"/>
      <c r="CP119" s="88"/>
      <c r="CQ119" s="88"/>
      <c r="CR119" s="88"/>
      <c r="CS119" s="88"/>
      <c r="CT119" s="88"/>
    </row>
    <row r="120" spans="1:98" ht="16.899999999999999" customHeight="1" x14ac:dyDescent="0.2">
      <c r="A120" s="487" t="s">
        <v>119</v>
      </c>
      <c r="B120" s="471" t="s">
        <v>1</v>
      </c>
      <c r="C120" s="534" t="s">
        <v>120</v>
      </c>
      <c r="D120" s="534"/>
      <c r="E120" s="534"/>
      <c r="F120" s="534" t="s">
        <v>121</v>
      </c>
      <c r="G120" s="537" t="s">
        <v>122</v>
      </c>
      <c r="H120" s="482" t="s">
        <v>19</v>
      </c>
      <c r="I120" s="533"/>
      <c r="J120" s="533"/>
      <c r="K120" s="534" t="s">
        <v>20</v>
      </c>
      <c r="L120" s="535" t="s">
        <v>123</v>
      </c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CG120" s="88"/>
      <c r="CH120" s="88"/>
      <c r="CI120" s="88"/>
      <c r="CJ120" s="88"/>
      <c r="CK120" s="88"/>
      <c r="CL120" s="88"/>
      <c r="CM120" s="88"/>
      <c r="CN120" s="88"/>
      <c r="CO120" s="88"/>
      <c r="CP120" s="88"/>
      <c r="CQ120" s="88"/>
      <c r="CR120" s="88"/>
      <c r="CS120" s="88"/>
      <c r="CT120" s="88"/>
    </row>
    <row r="121" spans="1:98" ht="60.75" customHeight="1" x14ac:dyDescent="0.2">
      <c r="A121" s="493"/>
      <c r="B121" s="473"/>
      <c r="C121" s="234" t="s">
        <v>124</v>
      </c>
      <c r="D121" s="279" t="s">
        <v>125</v>
      </c>
      <c r="E121" s="33" t="s">
        <v>126</v>
      </c>
      <c r="F121" s="534"/>
      <c r="G121" s="537"/>
      <c r="H121" s="33" t="s">
        <v>31</v>
      </c>
      <c r="I121" s="44" t="s">
        <v>32</v>
      </c>
      <c r="J121" s="44" t="s">
        <v>33</v>
      </c>
      <c r="K121" s="534"/>
      <c r="L121" s="536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CG121" s="88"/>
      <c r="CH121" s="88"/>
      <c r="CI121" s="88"/>
      <c r="CJ121" s="88"/>
      <c r="CK121" s="88"/>
      <c r="CL121" s="88"/>
      <c r="CM121" s="88"/>
      <c r="CN121" s="88"/>
      <c r="CO121" s="88"/>
      <c r="CP121" s="88"/>
      <c r="CQ121" s="88"/>
      <c r="CR121" s="88"/>
      <c r="CS121" s="88"/>
      <c r="CT121" s="88"/>
    </row>
    <row r="122" spans="1:98" ht="15.6" customHeight="1" x14ac:dyDescent="0.2">
      <c r="A122" s="280" t="s">
        <v>56</v>
      </c>
      <c r="B122" s="28">
        <f>SUM(C122:G122)</f>
        <v>0</v>
      </c>
      <c r="C122" s="19"/>
      <c r="D122" s="281"/>
      <c r="E122" s="21"/>
      <c r="F122" s="281"/>
      <c r="G122" s="282"/>
      <c r="H122" s="21"/>
      <c r="I122" s="281"/>
      <c r="J122" s="281"/>
      <c r="K122" s="281"/>
      <c r="L122" s="21"/>
      <c r="M122" s="1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97"/>
      <c r="Z122" s="97"/>
      <c r="AA122" s="97"/>
      <c r="AB122" s="97"/>
      <c r="CA122" s="84" t="str">
        <f>IF(B122&lt;&gt;SUM(H122:K122),"* Total personas  debe ser igual que según Tipo estrategia + otros. ","")</f>
        <v/>
      </c>
      <c r="CG122" s="88">
        <f>IF(B122&lt;&gt;SUM(H122:K122),1,0)</f>
        <v>0</v>
      </c>
      <c r="CH122" s="88"/>
      <c r="CI122" s="88"/>
      <c r="CJ122" s="88"/>
      <c r="CK122" s="88"/>
      <c r="CL122" s="88"/>
      <c r="CM122" s="88"/>
      <c r="CN122" s="88"/>
      <c r="CO122" s="88"/>
      <c r="CP122" s="88"/>
      <c r="CQ122" s="88"/>
      <c r="CR122" s="88"/>
      <c r="CS122" s="88"/>
      <c r="CT122" s="88"/>
    </row>
    <row r="123" spans="1:98" ht="15.6" customHeight="1" x14ac:dyDescent="0.2">
      <c r="A123" s="283" t="s">
        <v>69</v>
      </c>
      <c r="B123" s="50">
        <f>SUM(C123:G123)</f>
        <v>0</v>
      </c>
      <c r="C123" s="11"/>
      <c r="D123" s="135"/>
      <c r="E123" s="17"/>
      <c r="F123" s="135"/>
      <c r="G123" s="284"/>
      <c r="H123" s="17"/>
      <c r="I123" s="135"/>
      <c r="J123" s="135"/>
      <c r="K123" s="135"/>
      <c r="L123" s="17"/>
      <c r="M123" s="1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97"/>
      <c r="Z123" s="97"/>
      <c r="AA123" s="97"/>
      <c r="AB123" s="97"/>
      <c r="CA123" s="84" t="str">
        <f>IF(B123&lt;&gt;SUM(H123:K123),"* Total personas  debe ser igual que según Tipo estrategia + otros. ","")</f>
        <v/>
      </c>
      <c r="CG123" s="88">
        <f>IF(B123&lt;&gt;SUM(H123:K123),1,0)</f>
        <v>0</v>
      </c>
      <c r="CH123" s="88"/>
      <c r="CI123" s="88"/>
      <c r="CJ123" s="88"/>
      <c r="CK123" s="88"/>
      <c r="CL123" s="88"/>
      <c r="CM123" s="88"/>
      <c r="CN123" s="88"/>
      <c r="CO123" s="88"/>
      <c r="CP123" s="88"/>
      <c r="CQ123" s="88"/>
      <c r="CR123" s="88"/>
      <c r="CS123" s="88"/>
      <c r="CT123" s="88"/>
    </row>
    <row r="124" spans="1:98" ht="15.6" customHeight="1" x14ac:dyDescent="0.2">
      <c r="A124" s="285" t="s">
        <v>72</v>
      </c>
      <c r="B124" s="29">
        <f>SUM(C124:G124)</f>
        <v>0</v>
      </c>
      <c r="C124" s="30"/>
      <c r="D124" s="130"/>
      <c r="E124" s="23"/>
      <c r="F124" s="130"/>
      <c r="G124" s="286"/>
      <c r="H124" s="23"/>
      <c r="I124" s="130"/>
      <c r="J124" s="130"/>
      <c r="K124" s="130"/>
      <c r="L124" s="23"/>
      <c r="M124" s="1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97"/>
      <c r="Z124" s="97"/>
      <c r="AA124" s="97"/>
      <c r="AB124" s="97"/>
      <c r="CA124" s="84" t="str">
        <f>IF(B124&lt;&gt;SUM(H124:K124),"* Total personas  debe ser igual que según Tipo estrategia + otros. ","")</f>
        <v/>
      </c>
      <c r="CG124" s="88">
        <f>IF(B124&lt;&gt;SUM(H124:K124),1,0)</f>
        <v>0</v>
      </c>
      <c r="CH124" s="88"/>
      <c r="CI124" s="88"/>
      <c r="CJ124" s="88"/>
      <c r="CK124" s="88"/>
      <c r="CL124" s="88"/>
      <c r="CM124" s="88"/>
      <c r="CN124" s="88"/>
      <c r="CO124" s="88"/>
      <c r="CP124" s="88"/>
      <c r="CQ124" s="88"/>
      <c r="CR124" s="88"/>
      <c r="CS124" s="88"/>
      <c r="CT124" s="88"/>
    </row>
    <row r="125" spans="1:98" ht="31.9" customHeight="1" x14ac:dyDescent="0.2">
      <c r="A125" s="248" t="s">
        <v>127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CG125" s="88"/>
      <c r="CH125" s="88"/>
      <c r="CI125" s="88"/>
      <c r="CJ125" s="88"/>
      <c r="CK125" s="88"/>
      <c r="CL125" s="88"/>
      <c r="CM125" s="88"/>
      <c r="CN125" s="88"/>
      <c r="CO125" s="88"/>
      <c r="CP125" s="88"/>
      <c r="CQ125" s="88"/>
      <c r="CR125" s="88"/>
      <c r="CS125" s="88"/>
      <c r="CT125" s="88"/>
    </row>
    <row r="126" spans="1:98" ht="15" x14ac:dyDescent="0.2">
      <c r="A126" s="487" t="s">
        <v>128</v>
      </c>
      <c r="B126" s="471" t="s">
        <v>129</v>
      </c>
      <c r="C126" s="483" t="s">
        <v>130</v>
      </c>
      <c r="D126" s="484"/>
      <c r="E126" s="518" t="s">
        <v>131</v>
      </c>
      <c r="F126" s="484"/>
      <c r="G126" s="518" t="s">
        <v>132</v>
      </c>
      <c r="H126" s="484"/>
      <c r="I126" s="483" t="s">
        <v>133</v>
      </c>
      <c r="J126" s="484"/>
      <c r="K126" s="3"/>
      <c r="L126" s="3"/>
      <c r="M126" s="287"/>
      <c r="N126" s="288"/>
      <c r="O126" s="268"/>
      <c r="P126" s="268"/>
      <c r="Q126" s="268"/>
      <c r="R126" s="268"/>
      <c r="S126" s="268"/>
      <c r="T126" s="268"/>
      <c r="U126" s="268"/>
      <c r="V126" s="268"/>
      <c r="W126" s="268"/>
      <c r="X126" s="268"/>
      <c r="Y126" s="268"/>
      <c r="Z126" s="268"/>
      <c r="AA126" s="268"/>
      <c r="AB126" s="268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7"/>
      <c r="AT126" s="87"/>
      <c r="AU126" s="87"/>
      <c r="CG126" s="88"/>
      <c r="CH126" s="88"/>
      <c r="CI126" s="88"/>
      <c r="CJ126" s="88"/>
      <c r="CK126" s="88"/>
      <c r="CL126" s="88"/>
      <c r="CM126" s="88"/>
      <c r="CN126" s="88"/>
      <c r="CO126" s="88"/>
      <c r="CP126" s="88"/>
      <c r="CQ126" s="88"/>
      <c r="CR126" s="88"/>
      <c r="CS126" s="88"/>
      <c r="CT126" s="88"/>
    </row>
    <row r="127" spans="1:98" ht="15" x14ac:dyDescent="0.2">
      <c r="A127" s="493"/>
      <c r="B127" s="473"/>
      <c r="C127" s="70" t="s">
        <v>134</v>
      </c>
      <c r="D127" s="33" t="s">
        <v>135</v>
      </c>
      <c r="E127" s="70" t="s">
        <v>134</v>
      </c>
      <c r="F127" s="5" t="s">
        <v>135</v>
      </c>
      <c r="G127" s="70" t="s">
        <v>134</v>
      </c>
      <c r="H127" s="33" t="s">
        <v>135</v>
      </c>
      <c r="I127" s="70" t="s">
        <v>134</v>
      </c>
      <c r="J127" s="33" t="s">
        <v>135</v>
      </c>
      <c r="K127" s="3"/>
      <c r="L127" s="3"/>
      <c r="M127" s="3"/>
      <c r="N127" s="32"/>
      <c r="O127" s="252"/>
      <c r="P127" s="252"/>
      <c r="Q127" s="252"/>
      <c r="R127" s="252"/>
      <c r="S127" s="252"/>
      <c r="T127" s="252"/>
      <c r="U127" s="252"/>
      <c r="V127" s="252"/>
      <c r="W127" s="252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7"/>
      <c r="AT127" s="87"/>
      <c r="AU127" s="87"/>
      <c r="CG127" s="88"/>
      <c r="CH127" s="88"/>
      <c r="CI127" s="88"/>
      <c r="CJ127" s="88"/>
      <c r="CK127" s="88"/>
      <c r="CL127" s="88"/>
      <c r="CM127" s="88"/>
      <c r="CN127" s="88"/>
      <c r="CO127" s="88"/>
      <c r="CP127" s="88"/>
      <c r="CQ127" s="88"/>
      <c r="CR127" s="88"/>
      <c r="CS127" s="88"/>
      <c r="CT127" s="88"/>
    </row>
    <row r="128" spans="1:98" ht="18.75" customHeight="1" x14ac:dyDescent="0.2">
      <c r="A128" s="471" t="s">
        <v>136</v>
      </c>
      <c r="B128" s="280" t="s">
        <v>137</v>
      </c>
      <c r="C128" s="19"/>
      <c r="D128" s="21"/>
      <c r="E128" s="19"/>
      <c r="F128" s="21"/>
      <c r="G128" s="19"/>
      <c r="H128" s="21"/>
      <c r="I128" s="19"/>
      <c r="J128" s="21"/>
      <c r="K128" s="3"/>
      <c r="L128" s="3"/>
      <c r="M128" s="3"/>
      <c r="N128" s="32"/>
      <c r="O128" s="252"/>
      <c r="P128" s="252"/>
      <c r="Q128" s="252"/>
      <c r="R128" s="252"/>
      <c r="S128" s="252"/>
      <c r="T128" s="252"/>
      <c r="U128" s="252"/>
      <c r="V128" s="252"/>
      <c r="W128" s="252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7"/>
      <c r="AT128" s="87"/>
      <c r="AU128" s="87"/>
      <c r="CG128" s="88"/>
      <c r="CH128" s="88"/>
      <c r="CI128" s="88"/>
      <c r="CJ128" s="88"/>
      <c r="CK128" s="88"/>
      <c r="CL128" s="88"/>
      <c r="CM128" s="88"/>
      <c r="CN128" s="88"/>
      <c r="CO128" s="88"/>
      <c r="CP128" s="88"/>
      <c r="CQ128" s="88"/>
      <c r="CR128" s="88"/>
      <c r="CS128" s="88"/>
      <c r="CT128" s="88"/>
    </row>
    <row r="129" spans="1:98" ht="24" customHeight="1" x14ac:dyDescent="0.2">
      <c r="A129" s="472"/>
      <c r="B129" s="283" t="s">
        <v>138</v>
      </c>
      <c r="C129" s="11"/>
      <c r="D129" s="17"/>
      <c r="E129" s="11"/>
      <c r="F129" s="17"/>
      <c r="G129" s="11"/>
      <c r="H129" s="17"/>
      <c r="I129" s="11"/>
      <c r="J129" s="17"/>
      <c r="K129" s="3"/>
      <c r="L129" s="3"/>
      <c r="M129" s="3"/>
      <c r="N129" s="32"/>
      <c r="O129" s="252"/>
      <c r="P129" s="252"/>
      <c r="Q129" s="252"/>
      <c r="R129" s="252"/>
      <c r="S129" s="252"/>
      <c r="T129" s="252"/>
      <c r="U129" s="252"/>
      <c r="V129" s="252"/>
      <c r="W129" s="252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7"/>
      <c r="AT129" s="87"/>
      <c r="AU129" s="87"/>
      <c r="CG129" s="88"/>
      <c r="CH129" s="88"/>
      <c r="CI129" s="88"/>
      <c r="CJ129" s="88"/>
      <c r="CK129" s="88"/>
      <c r="CL129" s="88"/>
      <c r="CM129" s="88"/>
      <c r="CN129" s="88"/>
      <c r="CO129" s="88"/>
      <c r="CP129" s="88"/>
      <c r="CQ129" s="88"/>
      <c r="CR129" s="88"/>
      <c r="CS129" s="88"/>
      <c r="CT129" s="88"/>
    </row>
    <row r="130" spans="1:98" ht="18.75" customHeight="1" x14ac:dyDescent="0.2">
      <c r="A130" s="472"/>
      <c r="B130" s="283" t="s">
        <v>139</v>
      </c>
      <c r="C130" s="11"/>
      <c r="D130" s="17"/>
      <c r="E130" s="11"/>
      <c r="F130" s="17"/>
      <c r="G130" s="11"/>
      <c r="H130" s="17"/>
      <c r="I130" s="11"/>
      <c r="J130" s="17"/>
      <c r="K130" s="3"/>
      <c r="L130" s="3"/>
      <c r="M130" s="3"/>
      <c r="N130" s="32"/>
      <c r="O130" s="252"/>
      <c r="P130" s="252"/>
      <c r="Q130" s="252"/>
      <c r="R130" s="252"/>
      <c r="S130" s="252"/>
      <c r="T130" s="252"/>
      <c r="U130" s="252"/>
      <c r="V130" s="252"/>
      <c r="W130" s="252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7"/>
      <c r="AT130" s="87"/>
      <c r="AU130" s="87"/>
      <c r="CG130" s="88"/>
      <c r="CH130" s="88"/>
      <c r="CI130" s="88"/>
      <c r="CJ130" s="88"/>
      <c r="CK130" s="88"/>
      <c r="CL130" s="88"/>
      <c r="CM130" s="88"/>
      <c r="CN130" s="88"/>
      <c r="CO130" s="88"/>
      <c r="CP130" s="88"/>
      <c r="CQ130" s="88"/>
      <c r="CR130" s="88"/>
      <c r="CS130" s="88"/>
      <c r="CT130" s="88"/>
    </row>
    <row r="131" spans="1:98" ht="18.75" customHeight="1" x14ac:dyDescent="0.2">
      <c r="A131" s="473"/>
      <c r="B131" s="283" t="s">
        <v>140</v>
      </c>
      <c r="C131" s="30"/>
      <c r="D131" s="23"/>
      <c r="E131" s="30"/>
      <c r="F131" s="23"/>
      <c r="G131" s="30"/>
      <c r="H131" s="23"/>
      <c r="I131" s="30"/>
      <c r="J131" s="23"/>
      <c r="K131" s="3"/>
      <c r="L131" s="3"/>
      <c r="M131" s="3"/>
      <c r="N131" s="32"/>
      <c r="O131" s="252"/>
      <c r="P131" s="252"/>
      <c r="Q131" s="252"/>
      <c r="R131" s="252"/>
      <c r="S131" s="252"/>
      <c r="T131" s="252"/>
      <c r="U131" s="252"/>
      <c r="V131" s="252"/>
      <c r="W131" s="252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7"/>
      <c r="AT131" s="87"/>
      <c r="AU131" s="87"/>
      <c r="CG131" s="88"/>
      <c r="CH131" s="88"/>
      <c r="CI131" s="88"/>
      <c r="CJ131" s="88"/>
      <c r="CK131" s="88"/>
      <c r="CL131" s="88"/>
      <c r="CM131" s="88"/>
      <c r="CN131" s="88"/>
      <c r="CO131" s="88"/>
      <c r="CP131" s="88"/>
      <c r="CQ131" s="88"/>
      <c r="CR131" s="88"/>
      <c r="CS131" s="88"/>
      <c r="CT131" s="88"/>
    </row>
    <row r="132" spans="1:98" ht="15" x14ac:dyDescent="0.2">
      <c r="A132" s="534" t="s">
        <v>141</v>
      </c>
      <c r="B132" s="280" t="s">
        <v>142</v>
      </c>
      <c r="C132" s="19"/>
      <c r="D132" s="21"/>
      <c r="E132" s="19"/>
      <c r="F132" s="21"/>
      <c r="G132" s="19"/>
      <c r="H132" s="21"/>
      <c r="I132" s="19"/>
      <c r="J132" s="21"/>
      <c r="K132" s="3"/>
      <c r="L132" s="3"/>
      <c r="M132" s="3"/>
      <c r="N132" s="32"/>
      <c r="O132" s="252"/>
      <c r="P132" s="252"/>
      <c r="Q132" s="252"/>
      <c r="R132" s="252"/>
      <c r="S132" s="252"/>
      <c r="T132" s="252"/>
      <c r="U132" s="252"/>
      <c r="V132" s="252"/>
      <c r="W132" s="252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7"/>
      <c r="AT132" s="87"/>
      <c r="AU132" s="87"/>
      <c r="CG132" s="88"/>
      <c r="CH132" s="88"/>
      <c r="CI132" s="88"/>
      <c r="CJ132" s="88"/>
      <c r="CK132" s="88"/>
      <c r="CL132" s="88"/>
      <c r="CM132" s="88"/>
      <c r="CN132" s="88"/>
      <c r="CO132" s="88"/>
      <c r="CP132" s="88"/>
      <c r="CQ132" s="88"/>
      <c r="CR132" s="88"/>
      <c r="CS132" s="88"/>
      <c r="CT132" s="88"/>
    </row>
    <row r="133" spans="1:98" ht="27" customHeight="1" x14ac:dyDescent="0.2">
      <c r="A133" s="533"/>
      <c r="B133" s="283" t="s">
        <v>143</v>
      </c>
      <c r="C133" s="11"/>
      <c r="D133" s="17"/>
      <c r="E133" s="11"/>
      <c r="F133" s="17"/>
      <c r="G133" s="11"/>
      <c r="H133" s="17"/>
      <c r="I133" s="11"/>
      <c r="J133" s="17"/>
      <c r="K133" s="3"/>
      <c r="L133" s="3"/>
      <c r="M133" s="3"/>
      <c r="N133" s="32"/>
      <c r="O133" s="252"/>
      <c r="P133" s="252"/>
      <c r="Q133" s="252"/>
      <c r="R133" s="252"/>
      <c r="S133" s="252"/>
      <c r="T133" s="252"/>
      <c r="U133" s="252"/>
      <c r="V133" s="252"/>
      <c r="W133" s="252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7"/>
      <c r="AT133" s="87"/>
      <c r="AU133" s="87"/>
      <c r="CG133" s="88"/>
      <c r="CH133" s="88"/>
      <c r="CI133" s="88"/>
      <c r="CJ133" s="88"/>
      <c r="CK133" s="88"/>
      <c r="CL133" s="88"/>
      <c r="CM133" s="88"/>
      <c r="CN133" s="88"/>
      <c r="CO133" s="88"/>
      <c r="CP133" s="88"/>
      <c r="CQ133" s="88"/>
      <c r="CR133" s="88"/>
      <c r="CS133" s="88"/>
      <c r="CT133" s="88"/>
    </row>
    <row r="134" spans="1:98" ht="15" x14ac:dyDescent="0.2">
      <c r="A134" s="533"/>
      <c r="B134" s="283" t="s">
        <v>140</v>
      </c>
      <c r="C134" s="11"/>
      <c r="D134" s="17"/>
      <c r="E134" s="11"/>
      <c r="F134" s="17"/>
      <c r="G134" s="11"/>
      <c r="H134" s="17"/>
      <c r="I134" s="11"/>
      <c r="J134" s="17"/>
      <c r="K134" s="3"/>
      <c r="L134" s="3"/>
      <c r="M134" s="3"/>
      <c r="N134" s="32"/>
      <c r="O134" s="252"/>
      <c r="P134" s="252"/>
      <c r="Q134" s="252"/>
      <c r="R134" s="252"/>
      <c r="S134" s="252"/>
      <c r="T134" s="252"/>
      <c r="U134" s="252"/>
      <c r="V134" s="252"/>
      <c r="W134" s="252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7"/>
      <c r="AT134" s="87"/>
      <c r="AU134" s="87"/>
      <c r="CG134" s="88"/>
      <c r="CH134" s="88"/>
      <c r="CI134" s="88"/>
      <c r="CJ134" s="88"/>
      <c r="CK134" s="88"/>
      <c r="CL134" s="88"/>
      <c r="CM134" s="88"/>
      <c r="CN134" s="88"/>
      <c r="CO134" s="88"/>
      <c r="CP134" s="88"/>
      <c r="CQ134" s="88"/>
      <c r="CR134" s="88"/>
      <c r="CS134" s="88"/>
      <c r="CT134" s="88"/>
    </row>
    <row r="135" spans="1:98" ht="15" x14ac:dyDescent="0.2">
      <c r="A135" s="533"/>
      <c r="B135" s="289" t="s">
        <v>144</v>
      </c>
      <c r="C135" s="34"/>
      <c r="D135" s="58"/>
      <c r="E135" s="34"/>
      <c r="F135" s="58"/>
      <c r="G135" s="34"/>
      <c r="H135" s="58"/>
      <c r="I135" s="34"/>
      <c r="J135" s="58"/>
      <c r="K135" s="3"/>
      <c r="L135" s="3"/>
      <c r="M135" s="3"/>
      <c r="N135" s="32"/>
      <c r="O135" s="252"/>
      <c r="P135" s="252"/>
      <c r="Q135" s="252"/>
      <c r="R135" s="252"/>
      <c r="S135" s="252"/>
      <c r="T135" s="252"/>
      <c r="U135" s="252"/>
      <c r="V135" s="252"/>
      <c r="W135" s="252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7"/>
      <c r="AT135" s="87"/>
      <c r="AU135" s="87"/>
      <c r="CG135" s="88"/>
      <c r="CH135" s="88"/>
      <c r="CI135" s="88"/>
      <c r="CJ135" s="88"/>
      <c r="CK135" s="88"/>
      <c r="CL135" s="88"/>
      <c r="CM135" s="88"/>
      <c r="CN135" s="88"/>
      <c r="CO135" s="88"/>
      <c r="CP135" s="88"/>
      <c r="CQ135" s="88"/>
      <c r="CR135" s="88"/>
      <c r="CS135" s="88"/>
      <c r="CT135" s="88"/>
    </row>
    <row r="136" spans="1:98" ht="15" x14ac:dyDescent="0.2">
      <c r="A136" s="533"/>
      <c r="B136" s="285" t="s">
        <v>74</v>
      </c>
      <c r="C136" s="30"/>
      <c r="D136" s="23"/>
      <c r="E136" s="30"/>
      <c r="F136" s="23"/>
      <c r="G136" s="30"/>
      <c r="H136" s="23"/>
      <c r="I136" s="30"/>
      <c r="J136" s="23"/>
      <c r="K136" s="3"/>
      <c r="L136" s="3"/>
      <c r="M136" s="3"/>
      <c r="N136" s="32"/>
      <c r="O136" s="252"/>
      <c r="P136" s="252"/>
      <c r="Q136" s="252"/>
      <c r="R136" s="252"/>
      <c r="S136" s="252"/>
      <c r="T136" s="252"/>
      <c r="U136" s="252"/>
      <c r="V136" s="252"/>
      <c r="W136" s="252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7"/>
      <c r="AT136" s="87"/>
      <c r="AU136" s="87"/>
      <c r="CG136" s="88"/>
      <c r="CH136" s="88"/>
      <c r="CI136" s="88"/>
      <c r="CJ136" s="88"/>
      <c r="CK136" s="88"/>
      <c r="CL136" s="88"/>
      <c r="CM136" s="88"/>
      <c r="CN136" s="88"/>
      <c r="CO136" s="88"/>
      <c r="CP136" s="88"/>
      <c r="CQ136" s="88"/>
      <c r="CR136" s="88"/>
      <c r="CS136" s="88"/>
      <c r="CT136" s="88"/>
    </row>
    <row r="137" spans="1:98" ht="15" x14ac:dyDescent="0.2">
      <c r="A137" s="471" t="s">
        <v>145</v>
      </c>
      <c r="B137" s="280" t="s">
        <v>146</v>
      </c>
      <c r="C137" s="19"/>
      <c r="D137" s="21"/>
      <c r="E137" s="19"/>
      <c r="F137" s="21"/>
      <c r="G137" s="19"/>
      <c r="H137" s="21"/>
      <c r="I137" s="19"/>
      <c r="J137" s="21"/>
      <c r="K137" s="3"/>
      <c r="L137" s="3"/>
      <c r="M137" s="3"/>
      <c r="N137" s="32"/>
      <c r="O137" s="252"/>
      <c r="P137" s="252"/>
      <c r="Q137" s="252"/>
      <c r="R137" s="252"/>
      <c r="S137" s="252"/>
      <c r="T137" s="252"/>
      <c r="U137" s="252"/>
      <c r="V137" s="252"/>
      <c r="W137" s="252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7"/>
      <c r="AT137" s="87"/>
      <c r="AU137" s="87"/>
      <c r="CG137" s="88"/>
      <c r="CH137" s="88"/>
      <c r="CI137" s="88"/>
      <c r="CJ137" s="88"/>
      <c r="CK137" s="88"/>
      <c r="CL137" s="88"/>
      <c r="CM137" s="88"/>
      <c r="CN137" s="88"/>
      <c r="CO137" s="88"/>
      <c r="CP137" s="88"/>
      <c r="CQ137" s="88"/>
      <c r="CR137" s="88"/>
      <c r="CS137" s="88"/>
      <c r="CT137" s="88"/>
    </row>
    <row r="138" spans="1:98" ht="27.6" customHeight="1" x14ac:dyDescent="0.2">
      <c r="A138" s="472"/>
      <c r="B138" s="283" t="s">
        <v>143</v>
      </c>
      <c r="C138" s="11"/>
      <c r="D138" s="17"/>
      <c r="E138" s="11"/>
      <c r="F138" s="17"/>
      <c r="G138" s="11"/>
      <c r="H138" s="17"/>
      <c r="I138" s="11"/>
      <c r="J138" s="17"/>
      <c r="K138" s="3"/>
      <c r="L138" s="3"/>
      <c r="M138" s="3"/>
      <c r="N138" s="32"/>
      <c r="O138" s="252"/>
      <c r="P138" s="252"/>
      <c r="Q138" s="252"/>
      <c r="R138" s="252"/>
      <c r="S138" s="252"/>
      <c r="T138" s="252"/>
      <c r="U138" s="252"/>
      <c r="V138" s="252"/>
      <c r="W138" s="252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7"/>
      <c r="AT138" s="87"/>
      <c r="AU138" s="87"/>
      <c r="CG138" s="88"/>
      <c r="CH138" s="88"/>
      <c r="CI138" s="88"/>
      <c r="CJ138" s="88"/>
      <c r="CK138" s="88"/>
      <c r="CL138" s="88"/>
      <c r="CM138" s="88"/>
      <c r="CN138" s="88"/>
      <c r="CO138" s="88"/>
      <c r="CP138" s="88"/>
      <c r="CQ138" s="88"/>
      <c r="CR138" s="88"/>
      <c r="CS138" s="88"/>
      <c r="CT138" s="88"/>
    </row>
    <row r="139" spans="1:98" x14ac:dyDescent="0.2">
      <c r="A139" s="472"/>
      <c r="B139" s="283" t="s">
        <v>140</v>
      </c>
      <c r="C139" s="11"/>
      <c r="D139" s="17"/>
      <c r="E139" s="11"/>
      <c r="F139" s="17"/>
      <c r="G139" s="11"/>
      <c r="H139" s="17"/>
      <c r="I139" s="11"/>
      <c r="J139" s="17"/>
      <c r="K139" s="32"/>
      <c r="L139" s="32"/>
      <c r="M139" s="32"/>
      <c r="N139" s="32"/>
      <c r="O139" s="252"/>
      <c r="P139" s="252"/>
      <c r="Q139" s="252"/>
      <c r="R139" s="252"/>
      <c r="S139" s="252"/>
      <c r="T139" s="252"/>
      <c r="U139" s="252"/>
      <c r="V139" s="252"/>
      <c r="W139" s="252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7"/>
      <c r="AT139" s="87"/>
      <c r="AU139" s="87"/>
      <c r="CG139" s="88"/>
      <c r="CH139" s="88"/>
      <c r="CI139" s="88"/>
      <c r="CJ139" s="88"/>
      <c r="CK139" s="88"/>
      <c r="CL139" s="88"/>
      <c r="CM139" s="88"/>
      <c r="CN139" s="88"/>
      <c r="CO139" s="88"/>
      <c r="CP139" s="88"/>
      <c r="CQ139" s="88"/>
      <c r="CR139" s="88"/>
      <c r="CS139" s="88"/>
      <c r="CT139" s="88"/>
    </row>
    <row r="140" spans="1:98" ht="15.6" customHeight="1" x14ac:dyDescent="0.2">
      <c r="A140" s="472"/>
      <c r="B140" s="289" t="s">
        <v>147</v>
      </c>
      <c r="C140" s="11"/>
      <c r="D140" s="17"/>
      <c r="E140" s="11"/>
      <c r="F140" s="17"/>
      <c r="G140" s="11"/>
      <c r="H140" s="17"/>
      <c r="I140" s="11"/>
      <c r="J140" s="17"/>
      <c r="K140" s="32"/>
      <c r="L140" s="32"/>
      <c r="M140" s="32"/>
      <c r="N140" s="32"/>
      <c r="O140" s="252"/>
      <c r="P140" s="252"/>
      <c r="Q140" s="252"/>
      <c r="R140" s="252"/>
      <c r="S140" s="252"/>
      <c r="T140" s="252"/>
      <c r="U140" s="252"/>
      <c r="V140" s="252"/>
      <c r="W140" s="252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7"/>
      <c r="AT140" s="87"/>
      <c r="AU140" s="87"/>
      <c r="CG140" s="88"/>
      <c r="CH140" s="88"/>
      <c r="CI140" s="88"/>
      <c r="CJ140" s="88"/>
      <c r="CK140" s="88"/>
      <c r="CL140" s="88"/>
      <c r="CM140" s="88"/>
      <c r="CN140" s="88"/>
      <c r="CO140" s="88"/>
      <c r="CP140" s="88"/>
      <c r="CQ140" s="88"/>
      <c r="CR140" s="88"/>
      <c r="CS140" s="88"/>
      <c r="CT140" s="88"/>
    </row>
    <row r="141" spans="1:98" ht="15.6" customHeight="1" x14ac:dyDescent="0.2">
      <c r="A141" s="472"/>
      <c r="B141" s="289" t="s">
        <v>144</v>
      </c>
      <c r="C141" s="11"/>
      <c r="D141" s="17"/>
      <c r="E141" s="11"/>
      <c r="F141" s="17"/>
      <c r="G141" s="11"/>
      <c r="H141" s="17"/>
      <c r="I141" s="11"/>
      <c r="J141" s="17"/>
      <c r="K141" s="32"/>
      <c r="L141" s="32"/>
      <c r="M141" s="32"/>
      <c r="N141" s="32"/>
      <c r="O141" s="252"/>
      <c r="P141" s="252"/>
      <c r="Q141" s="252"/>
      <c r="R141" s="252"/>
      <c r="S141" s="252"/>
      <c r="T141" s="252"/>
      <c r="U141" s="252"/>
      <c r="V141" s="252"/>
      <c r="W141" s="252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7"/>
      <c r="AT141" s="87"/>
      <c r="AU141" s="87"/>
      <c r="CG141" s="88"/>
      <c r="CH141" s="88"/>
      <c r="CI141" s="88"/>
      <c r="CJ141" s="88"/>
      <c r="CK141" s="88"/>
      <c r="CL141" s="88"/>
      <c r="CM141" s="88"/>
      <c r="CN141" s="88"/>
      <c r="CO141" s="88"/>
      <c r="CP141" s="88"/>
      <c r="CQ141" s="88"/>
      <c r="CR141" s="88"/>
      <c r="CS141" s="88"/>
      <c r="CT141" s="88"/>
    </row>
    <row r="142" spans="1:98" ht="15.6" customHeight="1" x14ac:dyDescent="0.2">
      <c r="A142" s="473"/>
      <c r="B142" s="285" t="s">
        <v>74</v>
      </c>
      <c r="C142" s="123"/>
      <c r="D142" s="119"/>
      <c r="E142" s="123"/>
      <c r="F142" s="119"/>
      <c r="G142" s="123"/>
      <c r="H142" s="119"/>
      <c r="I142" s="123"/>
      <c r="J142" s="119"/>
      <c r="K142" s="32"/>
      <c r="L142" s="32"/>
      <c r="M142" s="32"/>
      <c r="N142" s="32"/>
      <c r="O142" s="252"/>
      <c r="P142" s="252"/>
      <c r="Q142" s="252"/>
      <c r="R142" s="252"/>
      <c r="S142" s="252"/>
      <c r="T142" s="252"/>
      <c r="U142" s="252"/>
      <c r="V142" s="252"/>
      <c r="W142" s="252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7"/>
      <c r="AT142" s="87"/>
      <c r="AU142" s="87"/>
      <c r="CG142" s="88"/>
      <c r="CH142" s="88"/>
      <c r="CI142" s="88"/>
      <c r="CJ142" s="88"/>
      <c r="CK142" s="88"/>
      <c r="CL142" s="88"/>
      <c r="CM142" s="88"/>
      <c r="CN142" s="88"/>
      <c r="CO142" s="88"/>
      <c r="CP142" s="88"/>
      <c r="CQ142" s="88"/>
      <c r="CR142" s="88"/>
      <c r="CS142" s="88"/>
      <c r="CT142" s="88"/>
    </row>
    <row r="143" spans="1:98" ht="15.6" customHeight="1" x14ac:dyDescent="0.2">
      <c r="A143" s="534" t="s">
        <v>148</v>
      </c>
      <c r="B143" s="280" t="s">
        <v>149</v>
      </c>
      <c r="C143" s="19"/>
      <c r="D143" s="21"/>
      <c r="E143" s="19"/>
      <c r="F143" s="21"/>
      <c r="G143" s="19"/>
      <c r="H143" s="21"/>
      <c r="I143" s="19"/>
      <c r="J143" s="21"/>
      <c r="K143" s="32"/>
      <c r="L143" s="32"/>
      <c r="M143" s="32"/>
      <c r="N143" s="32"/>
      <c r="O143" s="252"/>
      <c r="P143" s="252"/>
      <c r="Q143" s="252"/>
      <c r="R143" s="252"/>
      <c r="S143" s="252"/>
      <c r="T143" s="252"/>
      <c r="U143" s="252"/>
      <c r="V143" s="252"/>
      <c r="W143" s="252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7"/>
      <c r="AT143" s="87"/>
      <c r="AU143" s="87"/>
      <c r="CG143" s="88"/>
      <c r="CH143" s="88"/>
      <c r="CI143" s="88"/>
      <c r="CJ143" s="88"/>
      <c r="CK143" s="88"/>
      <c r="CL143" s="88"/>
      <c r="CM143" s="88"/>
      <c r="CN143" s="88"/>
      <c r="CO143" s="88"/>
      <c r="CP143" s="88"/>
      <c r="CQ143" s="88"/>
      <c r="CR143" s="88"/>
      <c r="CS143" s="88"/>
      <c r="CT143" s="88"/>
    </row>
    <row r="144" spans="1:98" ht="15.6" customHeight="1" x14ac:dyDescent="0.2">
      <c r="A144" s="533"/>
      <c r="B144" s="285" t="s">
        <v>150</v>
      </c>
      <c r="C144" s="30"/>
      <c r="D144" s="23"/>
      <c r="E144" s="30"/>
      <c r="F144" s="23"/>
      <c r="G144" s="30"/>
      <c r="H144" s="23"/>
      <c r="I144" s="30"/>
      <c r="J144" s="23"/>
      <c r="K144" s="32"/>
      <c r="L144" s="32"/>
      <c r="M144" s="32"/>
      <c r="N144" s="32"/>
      <c r="O144" s="252"/>
      <c r="P144" s="252"/>
      <c r="Q144" s="252"/>
      <c r="R144" s="252"/>
      <c r="S144" s="252"/>
      <c r="T144" s="252"/>
      <c r="U144" s="252"/>
      <c r="V144" s="252"/>
      <c r="W144" s="252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7"/>
      <c r="AT144" s="87"/>
      <c r="AU144" s="87"/>
      <c r="CG144" s="88"/>
      <c r="CH144" s="88"/>
      <c r="CI144" s="88"/>
      <c r="CJ144" s="88"/>
      <c r="CK144" s="88"/>
      <c r="CL144" s="88"/>
      <c r="CM144" s="88"/>
      <c r="CN144" s="88"/>
      <c r="CO144" s="88"/>
      <c r="CP144" s="88"/>
      <c r="CQ144" s="88"/>
      <c r="CR144" s="88"/>
      <c r="CS144" s="88"/>
      <c r="CT144" s="88"/>
    </row>
    <row r="145" spans="1:104" ht="31.9" customHeight="1" x14ac:dyDescent="0.2">
      <c r="A145" s="290" t="s">
        <v>151</v>
      </c>
      <c r="B145" s="291"/>
      <c r="C145" s="292"/>
      <c r="D145" s="292"/>
      <c r="E145" s="292"/>
      <c r="F145" s="292"/>
      <c r="G145" s="292"/>
      <c r="H145" s="292"/>
      <c r="I145" s="292"/>
      <c r="J145" s="292"/>
      <c r="K145" s="293"/>
      <c r="L145" s="293"/>
      <c r="M145" s="293"/>
      <c r="N145" s="293"/>
      <c r="O145" s="294"/>
      <c r="P145" s="294"/>
      <c r="Q145" s="294"/>
      <c r="R145" s="294"/>
      <c r="S145" s="294"/>
      <c r="T145" s="294"/>
      <c r="U145" s="294"/>
      <c r="V145" s="294"/>
      <c r="W145" s="294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BY145" s="82"/>
      <c r="BZ145" s="82"/>
      <c r="CG145" s="88"/>
      <c r="CH145" s="88"/>
      <c r="CI145" s="88"/>
      <c r="CJ145" s="88"/>
      <c r="CK145" s="88"/>
      <c r="CL145" s="88"/>
      <c r="CM145" s="88"/>
      <c r="CN145" s="88"/>
      <c r="CO145" s="88"/>
      <c r="CP145" s="88"/>
      <c r="CQ145" s="88"/>
      <c r="CR145" s="88"/>
      <c r="CS145" s="88"/>
      <c r="CT145" s="88"/>
    </row>
    <row r="146" spans="1:104" s="309" customFormat="1" ht="31.9" customHeight="1" x14ac:dyDescent="0.2">
      <c r="A146" s="91" t="s">
        <v>152</v>
      </c>
      <c r="B146" s="295"/>
      <c r="C146" s="296"/>
      <c r="D146" s="296"/>
      <c r="E146" s="297"/>
      <c r="F146" s="296"/>
      <c r="G146" s="297"/>
      <c r="H146" s="297"/>
      <c r="I146" s="296"/>
      <c r="J146" s="298"/>
      <c r="K146" s="299"/>
      <c r="L146" s="299"/>
      <c r="M146" s="299"/>
      <c r="N146" s="299"/>
      <c r="O146" s="300"/>
      <c r="P146" s="300"/>
      <c r="Q146" s="300"/>
      <c r="R146" s="301"/>
      <c r="S146" s="302"/>
      <c r="T146" s="300"/>
      <c r="U146" s="300"/>
      <c r="V146" s="301"/>
      <c r="W146" s="301"/>
      <c r="X146" s="303"/>
      <c r="Y146" s="304"/>
      <c r="Z146" s="305"/>
      <c r="AA146" s="305"/>
      <c r="AB146" s="303"/>
      <c r="AC146" s="304"/>
      <c r="AD146" s="304"/>
      <c r="AE146" s="304"/>
      <c r="AF146" s="304"/>
      <c r="AG146" s="305"/>
      <c r="AH146" s="306"/>
      <c r="AI146" s="303"/>
      <c r="AJ146" s="305"/>
      <c r="AK146" s="305"/>
      <c r="AL146" s="305"/>
      <c r="AM146" s="305"/>
      <c r="AN146" s="305"/>
      <c r="AO146" s="306"/>
      <c r="AP146" s="303"/>
      <c r="AQ146" s="305"/>
      <c r="AR146" s="305"/>
      <c r="AS146" s="305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82"/>
      <c r="BI146" s="82"/>
      <c r="BJ146" s="82"/>
      <c r="BK146" s="82"/>
      <c r="BL146" s="82"/>
      <c r="BM146" s="82"/>
      <c r="BN146" s="8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4"/>
      <c r="CB146" s="84"/>
      <c r="CC146" s="84"/>
      <c r="CD146" s="84"/>
      <c r="CE146" s="84"/>
      <c r="CF146" s="84"/>
      <c r="CG146" s="88"/>
      <c r="CH146" s="307"/>
      <c r="CI146" s="307"/>
      <c r="CJ146" s="307"/>
      <c r="CK146" s="307"/>
      <c r="CL146" s="307"/>
      <c r="CM146" s="307"/>
      <c r="CN146" s="307"/>
      <c r="CO146" s="307"/>
      <c r="CP146" s="307"/>
      <c r="CQ146" s="307"/>
      <c r="CR146" s="307"/>
      <c r="CS146" s="307"/>
      <c r="CT146" s="307"/>
      <c r="CU146" s="308"/>
      <c r="CV146" s="308"/>
      <c r="CW146" s="308"/>
      <c r="CX146" s="308"/>
      <c r="CY146" s="308"/>
      <c r="CZ146" s="308"/>
    </row>
    <row r="147" spans="1:104" x14ac:dyDescent="0.2">
      <c r="A147" s="538" t="s">
        <v>35</v>
      </c>
      <c r="B147" s="474" t="s">
        <v>1</v>
      </c>
      <c r="C147" s="475"/>
      <c r="D147" s="476"/>
      <c r="E147" s="514" t="s">
        <v>78</v>
      </c>
      <c r="F147" s="515"/>
      <c r="G147" s="515"/>
      <c r="H147" s="515"/>
      <c r="I147" s="515"/>
      <c r="J147" s="515"/>
      <c r="K147" s="515"/>
      <c r="L147" s="515"/>
      <c r="M147" s="515"/>
      <c r="N147" s="515"/>
      <c r="O147" s="515"/>
      <c r="P147" s="515"/>
      <c r="Q147" s="515"/>
      <c r="R147" s="515"/>
      <c r="S147" s="515"/>
      <c r="T147" s="515"/>
      <c r="U147" s="515"/>
      <c r="V147" s="515"/>
      <c r="W147" s="515"/>
      <c r="X147" s="515"/>
      <c r="Y147" s="515"/>
      <c r="Z147" s="515"/>
      <c r="AA147" s="515"/>
      <c r="AB147" s="515"/>
      <c r="AC147" s="515"/>
      <c r="AD147" s="515"/>
      <c r="AE147" s="515"/>
      <c r="AF147" s="515"/>
      <c r="AG147" s="515"/>
      <c r="AH147" s="515"/>
      <c r="AI147" s="515"/>
      <c r="AJ147" s="515"/>
      <c r="AK147" s="515"/>
      <c r="AL147" s="515"/>
      <c r="AM147" s="515"/>
      <c r="AN147" s="515"/>
      <c r="AO147" s="515"/>
      <c r="AP147" s="551"/>
      <c r="AQ147" s="552" t="s">
        <v>153</v>
      </c>
      <c r="AR147" s="552"/>
      <c r="AS147" s="553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Y147" s="82"/>
      <c r="BZ147" s="82"/>
      <c r="CG147" s="88"/>
      <c r="CH147" s="88"/>
      <c r="CI147" s="88"/>
      <c r="CJ147" s="88"/>
      <c r="CK147" s="88"/>
      <c r="CL147" s="88"/>
      <c r="CM147" s="88"/>
      <c r="CN147" s="88"/>
      <c r="CO147" s="88"/>
      <c r="CP147" s="88"/>
      <c r="CQ147" s="88"/>
      <c r="CR147" s="88"/>
      <c r="CS147" s="88"/>
      <c r="CT147" s="88"/>
    </row>
    <row r="148" spans="1:104" x14ac:dyDescent="0.2">
      <c r="A148" s="539"/>
      <c r="B148" s="549"/>
      <c r="C148" s="550"/>
      <c r="D148" s="517"/>
      <c r="E148" s="483" t="s">
        <v>21</v>
      </c>
      <c r="F148" s="484"/>
      <c r="G148" s="483" t="s">
        <v>22</v>
      </c>
      <c r="H148" s="484"/>
      <c r="I148" s="483" t="s">
        <v>23</v>
      </c>
      <c r="J148" s="484"/>
      <c r="K148" s="483" t="s">
        <v>24</v>
      </c>
      <c r="L148" s="484"/>
      <c r="M148" s="483" t="s">
        <v>25</v>
      </c>
      <c r="N148" s="484"/>
      <c r="O148" s="483" t="s">
        <v>26</v>
      </c>
      <c r="P148" s="484"/>
      <c r="Q148" s="483" t="s">
        <v>27</v>
      </c>
      <c r="R148" s="484"/>
      <c r="S148" s="483" t="s">
        <v>28</v>
      </c>
      <c r="T148" s="484"/>
      <c r="U148" s="483" t="s">
        <v>29</v>
      </c>
      <c r="V148" s="484"/>
      <c r="W148" s="483" t="s">
        <v>5</v>
      </c>
      <c r="X148" s="484"/>
      <c r="Y148" s="483" t="s">
        <v>6</v>
      </c>
      <c r="Z148" s="484"/>
      <c r="AA148" s="483" t="s">
        <v>30</v>
      </c>
      <c r="AB148" s="484"/>
      <c r="AC148" s="483" t="s">
        <v>7</v>
      </c>
      <c r="AD148" s="484"/>
      <c r="AE148" s="483" t="s">
        <v>8</v>
      </c>
      <c r="AF148" s="484"/>
      <c r="AG148" s="483" t="s">
        <v>9</v>
      </c>
      <c r="AH148" s="484"/>
      <c r="AI148" s="483" t="s">
        <v>10</v>
      </c>
      <c r="AJ148" s="484"/>
      <c r="AK148" s="483" t="s">
        <v>11</v>
      </c>
      <c r="AL148" s="484"/>
      <c r="AM148" s="483" t="s">
        <v>12</v>
      </c>
      <c r="AN148" s="484"/>
      <c r="AO148" s="480" t="s">
        <v>13</v>
      </c>
      <c r="AP148" s="541"/>
      <c r="AQ148" s="542" t="s">
        <v>154</v>
      </c>
      <c r="AR148" s="480" t="s">
        <v>155</v>
      </c>
      <c r="AS148" s="481"/>
      <c r="AT148" s="310"/>
      <c r="AU148" s="311"/>
      <c r="AV148" s="97"/>
      <c r="AW148" s="97"/>
      <c r="AX148" s="97"/>
      <c r="AY148" s="97"/>
      <c r="AZ148" s="97"/>
      <c r="BA148" s="97"/>
      <c r="BB148" s="97"/>
      <c r="BC148" s="97"/>
      <c r="BD148" s="97"/>
      <c r="BE148" s="97"/>
      <c r="BF148" s="97"/>
      <c r="BG148" s="97"/>
      <c r="CG148" s="88"/>
      <c r="CH148" s="88"/>
      <c r="CI148" s="88"/>
      <c r="CJ148" s="88"/>
      <c r="CK148" s="88"/>
      <c r="CL148" s="88"/>
      <c r="CM148" s="88"/>
      <c r="CN148" s="88"/>
      <c r="CO148" s="88"/>
      <c r="CP148" s="88"/>
      <c r="CQ148" s="88"/>
      <c r="CR148" s="88"/>
      <c r="CS148" s="88"/>
      <c r="CT148" s="88"/>
    </row>
    <row r="149" spans="1:104" ht="31.5" x14ac:dyDescent="0.2">
      <c r="A149" s="540"/>
      <c r="B149" s="312" t="s">
        <v>34</v>
      </c>
      <c r="C149" s="313" t="s">
        <v>2</v>
      </c>
      <c r="D149" s="314" t="s">
        <v>3</v>
      </c>
      <c r="E149" s="36" t="s">
        <v>2</v>
      </c>
      <c r="F149" s="5" t="s">
        <v>3</v>
      </c>
      <c r="G149" s="36" t="s">
        <v>2</v>
      </c>
      <c r="H149" s="5" t="s">
        <v>3</v>
      </c>
      <c r="I149" s="36" t="s">
        <v>2</v>
      </c>
      <c r="J149" s="5" t="s">
        <v>3</v>
      </c>
      <c r="K149" s="36" t="s">
        <v>2</v>
      </c>
      <c r="L149" s="5" t="s">
        <v>3</v>
      </c>
      <c r="M149" s="36" t="s">
        <v>2</v>
      </c>
      <c r="N149" s="5" t="s">
        <v>3</v>
      </c>
      <c r="O149" s="36" t="s">
        <v>2</v>
      </c>
      <c r="P149" s="5" t="s">
        <v>3</v>
      </c>
      <c r="Q149" s="36" t="s">
        <v>2</v>
      </c>
      <c r="R149" s="5" t="s">
        <v>3</v>
      </c>
      <c r="S149" s="36" t="s">
        <v>2</v>
      </c>
      <c r="T149" s="5" t="s">
        <v>3</v>
      </c>
      <c r="U149" s="36" t="s">
        <v>2</v>
      </c>
      <c r="V149" s="5" t="s">
        <v>3</v>
      </c>
      <c r="W149" s="36" t="s">
        <v>2</v>
      </c>
      <c r="X149" s="5" t="s">
        <v>3</v>
      </c>
      <c r="Y149" s="36" t="s">
        <v>2</v>
      </c>
      <c r="Z149" s="5" t="s">
        <v>3</v>
      </c>
      <c r="AA149" s="36" t="s">
        <v>2</v>
      </c>
      <c r="AB149" s="5" t="s">
        <v>3</v>
      </c>
      <c r="AC149" s="36" t="s">
        <v>2</v>
      </c>
      <c r="AD149" s="5" t="s">
        <v>3</v>
      </c>
      <c r="AE149" s="36" t="s">
        <v>2</v>
      </c>
      <c r="AF149" s="5" t="s">
        <v>3</v>
      </c>
      <c r="AG149" s="36" t="s">
        <v>2</v>
      </c>
      <c r="AH149" s="5" t="s">
        <v>3</v>
      </c>
      <c r="AI149" s="36" t="s">
        <v>2</v>
      </c>
      <c r="AJ149" s="5" t="s">
        <v>3</v>
      </c>
      <c r="AK149" s="36" t="s">
        <v>2</v>
      </c>
      <c r="AL149" s="5" t="s">
        <v>3</v>
      </c>
      <c r="AM149" s="36" t="s">
        <v>2</v>
      </c>
      <c r="AN149" s="5" t="s">
        <v>3</v>
      </c>
      <c r="AO149" s="36" t="s">
        <v>2</v>
      </c>
      <c r="AP149" s="315" t="s">
        <v>3</v>
      </c>
      <c r="AQ149" s="543"/>
      <c r="AR149" s="44" t="s">
        <v>156</v>
      </c>
      <c r="AS149" s="33" t="s">
        <v>157</v>
      </c>
      <c r="AT149" s="148"/>
      <c r="AU149" s="148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CG149" s="88"/>
      <c r="CH149" s="88"/>
      <c r="CI149" s="88"/>
      <c r="CJ149" s="88"/>
      <c r="CK149" s="88"/>
      <c r="CL149" s="88"/>
      <c r="CM149" s="88"/>
      <c r="CN149" s="88"/>
      <c r="CO149" s="88"/>
      <c r="CP149" s="88"/>
      <c r="CQ149" s="88"/>
      <c r="CR149" s="88"/>
      <c r="CS149" s="88"/>
      <c r="CT149" s="88"/>
    </row>
    <row r="150" spans="1:104" ht="15" customHeight="1" x14ac:dyDescent="0.2">
      <c r="A150" s="316" t="s">
        <v>55</v>
      </c>
      <c r="B150" s="213">
        <f t="shared" ref="B150:B168" si="11">SUM(C150+D150)</f>
        <v>255</v>
      </c>
      <c r="C150" s="214">
        <f t="shared" ref="C150:C168" si="12">SUM(E150+G150+I150+K150+M150+O150+Q150+S150+U150+W150+Y150+AA150+AC150+AE150+AG150+AI150+AK150+AM150+AO150)</f>
        <v>128</v>
      </c>
      <c r="D150" s="317">
        <f t="shared" ref="D150:D168" si="13">SUM(F150+H150+J150+L150+N150+P150+R150+T150+V150+X150+Z150+AB150+AD150+AF150+AH150+AJ150+AL150+AN150+AP150)</f>
        <v>127</v>
      </c>
      <c r="E150" s="26">
        <v>3</v>
      </c>
      <c r="F150" s="98">
        <v>1</v>
      </c>
      <c r="G150" s="26"/>
      <c r="H150" s="99"/>
      <c r="I150" s="26"/>
      <c r="J150" s="99">
        <v>1</v>
      </c>
      <c r="K150" s="26">
        <v>3</v>
      </c>
      <c r="L150" s="99">
        <v>1</v>
      </c>
      <c r="M150" s="26">
        <v>2</v>
      </c>
      <c r="N150" s="99"/>
      <c r="O150" s="26">
        <v>3</v>
      </c>
      <c r="P150" s="99"/>
      <c r="Q150" s="26"/>
      <c r="R150" s="99"/>
      <c r="S150" s="26">
        <v>3</v>
      </c>
      <c r="T150" s="99">
        <v>1</v>
      </c>
      <c r="U150" s="26">
        <v>2</v>
      </c>
      <c r="V150" s="99">
        <v>1</v>
      </c>
      <c r="W150" s="26">
        <v>5</v>
      </c>
      <c r="X150" s="99">
        <v>7</v>
      </c>
      <c r="Y150" s="26">
        <v>3</v>
      </c>
      <c r="Z150" s="99">
        <v>5</v>
      </c>
      <c r="AA150" s="26">
        <v>6</v>
      </c>
      <c r="AB150" s="99">
        <v>4</v>
      </c>
      <c r="AC150" s="26">
        <v>11</v>
      </c>
      <c r="AD150" s="99">
        <v>8</v>
      </c>
      <c r="AE150" s="26">
        <v>5</v>
      </c>
      <c r="AF150" s="99">
        <v>13</v>
      </c>
      <c r="AG150" s="26">
        <v>18</v>
      </c>
      <c r="AH150" s="99">
        <v>8</v>
      </c>
      <c r="AI150" s="26">
        <v>13</v>
      </c>
      <c r="AJ150" s="99">
        <v>15</v>
      </c>
      <c r="AK150" s="26">
        <v>19</v>
      </c>
      <c r="AL150" s="99">
        <v>18</v>
      </c>
      <c r="AM150" s="26">
        <v>14</v>
      </c>
      <c r="AN150" s="99">
        <v>14</v>
      </c>
      <c r="AO150" s="100">
        <v>18</v>
      </c>
      <c r="AP150" s="318">
        <v>30</v>
      </c>
      <c r="AQ150" s="319">
        <v>133</v>
      </c>
      <c r="AR150" s="320">
        <v>10</v>
      </c>
      <c r="AS150" s="98">
        <v>112</v>
      </c>
      <c r="AT150" s="1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97"/>
      <c r="BG150" s="97"/>
      <c r="CA150" s="84" t="str">
        <f t="shared" ref="CA150:CA168" si="14">IF(B150&lt;&gt;SUM(AQ150+AR150+AS150),"* El número de consultas según tipo atención NO DEBE ser diferente al Total. ","")</f>
        <v/>
      </c>
      <c r="CB150" s="84" t="str">
        <f>IF(AND(E150&lt;=SUM(E152:E168),F150&lt;=SUM(F152:F168),G150&lt;=SUM(G152:G168),H150&lt;=SUM(H152:H168),I150&lt;=SUM(I152:I168),J150&lt;=SUM(J152:J168),K150&lt;=SUM(K152:K168),L150&lt;=SUM(L152:L168),M150&lt;=SUM(M152:M168),N150&lt;=SUM(N152:N168),O150&lt;=SUM(O152:O168),P150&lt;=SUM(P152:P168),W150&lt;=SUM(W152:W168),X150&lt;=SUM(X152:X168),Y150&lt;=SUM(Y152:Y168),Z150&lt;=SUM(Z152:Z168),AA150&lt;=SUM(AA152:AA168),AB150&lt;=SUM(AB152:AB168),AC150&lt;=SUM(AC152:AC168),AD150&lt;=SUM(AD152:AD168),AE150&lt;=SUM(AE152:AE168),AF150&lt;=SUM(AF152:AF168),AG150&lt;=SUM(AG152:AG168),AH150&lt;=SUM(AH152:AH168),AI150&lt;=SUM(AI152:AI168),AJ150&lt;=SUM(AJ152:AJ168),AK150&lt;=SUM(AK152:AK168),AL150&lt;=SUM(AL152:AL168),AM150&lt;=SUM(AM152:AM168),AN150&lt;=SUM(AN152:AN168),AO150&lt;=SUM(AO152:AO168),AP150&lt;=SUM(AP152:AP168)),"","Total de ingreso debe ser igual o menor al desagregado por condición")</f>
        <v/>
      </c>
      <c r="CG150" s="88">
        <f t="shared" ref="CG150:CG168" si="15">IF(B150&lt;&gt;SUM(AQ150+AR150+AS150),1,0)</f>
        <v>0</v>
      </c>
      <c r="CH150" s="88"/>
      <c r="CI150" s="88"/>
      <c r="CJ150" s="88"/>
      <c r="CK150" s="88"/>
      <c r="CL150" s="88"/>
      <c r="CM150" s="88"/>
      <c r="CN150" s="88"/>
      <c r="CO150" s="88"/>
      <c r="CP150" s="88"/>
      <c r="CQ150" s="88"/>
      <c r="CR150" s="88"/>
      <c r="CS150" s="88"/>
      <c r="CT150" s="88"/>
    </row>
    <row r="151" spans="1:104" ht="15" customHeight="1" x14ac:dyDescent="0.2">
      <c r="A151" s="321" t="s">
        <v>36</v>
      </c>
      <c r="B151" s="322">
        <f t="shared" si="11"/>
        <v>0</v>
      </c>
      <c r="C151" s="323">
        <f t="shared" si="12"/>
        <v>0</v>
      </c>
      <c r="D151" s="324">
        <f t="shared" si="13"/>
        <v>0</v>
      </c>
      <c r="E151" s="38"/>
      <c r="F151" s="39"/>
      <c r="G151" s="38"/>
      <c r="H151" s="22"/>
      <c r="I151" s="38"/>
      <c r="J151" s="22"/>
      <c r="K151" s="38"/>
      <c r="L151" s="22"/>
      <c r="M151" s="38"/>
      <c r="N151" s="22"/>
      <c r="O151" s="38"/>
      <c r="P151" s="22"/>
      <c r="Q151" s="38"/>
      <c r="R151" s="22"/>
      <c r="S151" s="38"/>
      <c r="T151" s="22"/>
      <c r="U151" s="38"/>
      <c r="V151" s="22"/>
      <c r="W151" s="38"/>
      <c r="X151" s="22"/>
      <c r="Y151" s="38"/>
      <c r="Z151" s="22"/>
      <c r="AA151" s="38"/>
      <c r="AB151" s="22"/>
      <c r="AC151" s="38"/>
      <c r="AD151" s="22"/>
      <c r="AE151" s="38"/>
      <c r="AF151" s="22"/>
      <c r="AG151" s="38"/>
      <c r="AH151" s="22"/>
      <c r="AI151" s="38"/>
      <c r="AJ151" s="22"/>
      <c r="AK151" s="38"/>
      <c r="AL151" s="22"/>
      <c r="AM151" s="38"/>
      <c r="AN151" s="22"/>
      <c r="AO151" s="129"/>
      <c r="AP151" s="55"/>
      <c r="AQ151" s="325"/>
      <c r="AR151" s="326"/>
      <c r="AS151" s="39"/>
      <c r="AT151" s="1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97"/>
      <c r="BG151" s="97"/>
      <c r="CA151" s="84" t="str">
        <f t="shared" si="14"/>
        <v/>
      </c>
      <c r="CG151" s="88">
        <f t="shared" si="15"/>
        <v>0</v>
      </c>
      <c r="CH151" s="88"/>
      <c r="CI151" s="88"/>
      <c r="CJ151" s="88"/>
      <c r="CK151" s="88"/>
      <c r="CL151" s="88"/>
      <c r="CM151" s="88"/>
      <c r="CN151" s="88"/>
      <c r="CO151" s="88"/>
      <c r="CP151" s="88"/>
      <c r="CQ151" s="88"/>
      <c r="CR151" s="88"/>
      <c r="CS151" s="88"/>
      <c r="CT151" s="88"/>
    </row>
    <row r="152" spans="1:104" ht="15" customHeight="1" x14ac:dyDescent="0.2">
      <c r="A152" s="327" t="s">
        <v>158</v>
      </c>
      <c r="B152" s="328">
        <f t="shared" si="11"/>
        <v>2</v>
      </c>
      <c r="C152" s="329">
        <f t="shared" si="12"/>
        <v>2</v>
      </c>
      <c r="D152" s="330">
        <f t="shared" si="13"/>
        <v>0</v>
      </c>
      <c r="E152" s="6"/>
      <c r="F152" s="10"/>
      <c r="G152" s="6"/>
      <c r="H152" s="8"/>
      <c r="I152" s="6"/>
      <c r="J152" s="8"/>
      <c r="K152" s="6"/>
      <c r="L152" s="8"/>
      <c r="M152" s="6"/>
      <c r="N152" s="8"/>
      <c r="O152" s="6"/>
      <c r="P152" s="8"/>
      <c r="Q152" s="6"/>
      <c r="R152" s="8"/>
      <c r="S152" s="6">
        <v>1</v>
      </c>
      <c r="T152" s="8"/>
      <c r="U152" s="6"/>
      <c r="V152" s="8"/>
      <c r="W152" s="6"/>
      <c r="X152" s="8"/>
      <c r="Y152" s="6">
        <v>1</v>
      </c>
      <c r="Z152" s="8"/>
      <c r="AA152" s="6"/>
      <c r="AB152" s="8"/>
      <c r="AC152" s="6"/>
      <c r="AD152" s="8"/>
      <c r="AE152" s="6"/>
      <c r="AF152" s="8"/>
      <c r="AG152" s="6"/>
      <c r="AH152" s="8"/>
      <c r="AI152" s="6"/>
      <c r="AJ152" s="8"/>
      <c r="AK152" s="6"/>
      <c r="AL152" s="8"/>
      <c r="AM152" s="6"/>
      <c r="AN152" s="8"/>
      <c r="AO152" s="105"/>
      <c r="AP152" s="57"/>
      <c r="AQ152" s="191"/>
      <c r="AR152" s="229"/>
      <c r="AS152" s="10">
        <v>2</v>
      </c>
      <c r="AT152" s="1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97"/>
      <c r="BG152" s="97"/>
      <c r="CA152" s="84" t="str">
        <f t="shared" si="14"/>
        <v/>
      </c>
      <c r="CG152" s="88">
        <f t="shared" si="15"/>
        <v>0</v>
      </c>
      <c r="CH152" s="88"/>
      <c r="CI152" s="88"/>
      <c r="CJ152" s="88"/>
      <c r="CK152" s="88"/>
      <c r="CL152" s="88"/>
      <c r="CM152" s="88"/>
      <c r="CN152" s="88"/>
      <c r="CO152" s="88"/>
      <c r="CP152" s="88"/>
      <c r="CQ152" s="88"/>
      <c r="CR152" s="88"/>
      <c r="CS152" s="88"/>
      <c r="CT152" s="88"/>
    </row>
    <row r="153" spans="1:104" ht="15" customHeight="1" x14ac:dyDescent="0.2">
      <c r="A153" s="331" t="s">
        <v>159</v>
      </c>
      <c r="B153" s="332">
        <f t="shared" si="11"/>
        <v>0</v>
      </c>
      <c r="C153" s="333">
        <f t="shared" si="12"/>
        <v>0</v>
      </c>
      <c r="D153" s="334">
        <f t="shared" si="13"/>
        <v>0</v>
      </c>
      <c r="E153" s="11"/>
      <c r="F153" s="17"/>
      <c r="G153" s="11"/>
      <c r="H153" s="17"/>
      <c r="I153" s="11"/>
      <c r="J153" s="17"/>
      <c r="K153" s="11"/>
      <c r="L153" s="12"/>
      <c r="M153" s="11"/>
      <c r="N153" s="12"/>
      <c r="O153" s="11"/>
      <c r="P153" s="12"/>
      <c r="Q153" s="11"/>
      <c r="R153" s="12"/>
      <c r="S153" s="11"/>
      <c r="T153" s="12"/>
      <c r="U153" s="11"/>
      <c r="V153" s="12"/>
      <c r="W153" s="11"/>
      <c r="X153" s="12"/>
      <c r="Y153" s="11"/>
      <c r="Z153" s="12"/>
      <c r="AA153" s="11"/>
      <c r="AB153" s="17"/>
      <c r="AC153" s="11"/>
      <c r="AD153" s="17"/>
      <c r="AE153" s="11"/>
      <c r="AF153" s="12"/>
      <c r="AG153" s="11"/>
      <c r="AH153" s="12"/>
      <c r="AI153" s="11"/>
      <c r="AJ153" s="12"/>
      <c r="AK153" s="11"/>
      <c r="AL153" s="12"/>
      <c r="AM153" s="11"/>
      <c r="AN153" s="12"/>
      <c r="AO153" s="111"/>
      <c r="AP153" s="51"/>
      <c r="AQ153" s="200"/>
      <c r="AR153" s="135"/>
      <c r="AS153" s="17"/>
      <c r="AT153" s="1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97"/>
      <c r="BG153" s="97"/>
      <c r="CA153" s="84" t="str">
        <f t="shared" si="14"/>
        <v/>
      </c>
      <c r="CG153" s="88">
        <f t="shared" si="15"/>
        <v>0</v>
      </c>
      <c r="CH153" s="88"/>
      <c r="CI153" s="88"/>
      <c r="CJ153" s="88"/>
      <c r="CK153" s="88"/>
      <c r="CL153" s="88"/>
      <c r="CM153" s="88"/>
      <c r="CN153" s="88"/>
      <c r="CO153" s="88"/>
      <c r="CP153" s="88"/>
      <c r="CQ153" s="88"/>
      <c r="CR153" s="88"/>
      <c r="CS153" s="88"/>
      <c r="CT153" s="88"/>
    </row>
    <row r="154" spans="1:104" ht="15" customHeight="1" x14ac:dyDescent="0.2">
      <c r="A154" s="331" t="s">
        <v>160</v>
      </c>
      <c r="B154" s="332">
        <f t="shared" si="11"/>
        <v>51</v>
      </c>
      <c r="C154" s="333">
        <f t="shared" si="12"/>
        <v>30</v>
      </c>
      <c r="D154" s="334">
        <f t="shared" si="13"/>
        <v>21</v>
      </c>
      <c r="E154" s="11"/>
      <c r="F154" s="17"/>
      <c r="G154" s="11"/>
      <c r="H154" s="17"/>
      <c r="I154" s="11"/>
      <c r="J154" s="17"/>
      <c r="K154" s="11"/>
      <c r="L154" s="12"/>
      <c r="M154" s="11"/>
      <c r="N154" s="12"/>
      <c r="O154" s="11"/>
      <c r="P154" s="12"/>
      <c r="Q154" s="11"/>
      <c r="R154" s="12"/>
      <c r="S154" s="11"/>
      <c r="T154" s="12"/>
      <c r="U154" s="11"/>
      <c r="V154" s="12"/>
      <c r="W154" s="11"/>
      <c r="X154" s="12"/>
      <c r="Y154" s="11"/>
      <c r="Z154" s="12"/>
      <c r="AA154" s="11"/>
      <c r="AB154" s="17">
        <v>1</v>
      </c>
      <c r="AC154" s="11">
        <v>1</v>
      </c>
      <c r="AD154" s="17">
        <v>1</v>
      </c>
      <c r="AE154" s="11"/>
      <c r="AF154" s="12">
        <v>2</v>
      </c>
      <c r="AG154" s="11">
        <v>9</v>
      </c>
      <c r="AH154" s="12"/>
      <c r="AI154" s="11">
        <v>4</v>
      </c>
      <c r="AJ154" s="12"/>
      <c r="AK154" s="11">
        <v>2</v>
      </c>
      <c r="AL154" s="12">
        <v>5</v>
      </c>
      <c r="AM154" s="11">
        <v>9</v>
      </c>
      <c r="AN154" s="12">
        <v>5</v>
      </c>
      <c r="AO154" s="111">
        <v>5</v>
      </c>
      <c r="AP154" s="51">
        <v>7</v>
      </c>
      <c r="AQ154" s="200">
        <v>23</v>
      </c>
      <c r="AR154" s="135">
        <v>2</v>
      </c>
      <c r="AS154" s="17">
        <v>26</v>
      </c>
      <c r="AT154" s="1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97"/>
      <c r="BG154" s="97"/>
      <c r="CA154" s="84" t="str">
        <f t="shared" si="14"/>
        <v/>
      </c>
      <c r="CG154" s="88">
        <f t="shared" si="15"/>
        <v>0</v>
      </c>
      <c r="CH154" s="88"/>
      <c r="CI154" s="88"/>
      <c r="CJ154" s="88"/>
      <c r="CK154" s="88"/>
      <c r="CL154" s="88"/>
      <c r="CM154" s="88"/>
      <c r="CN154" s="88"/>
      <c r="CO154" s="88"/>
      <c r="CP154" s="88"/>
      <c r="CQ154" s="88"/>
      <c r="CR154" s="88"/>
      <c r="CS154" s="88"/>
      <c r="CT154" s="88"/>
    </row>
    <row r="155" spans="1:104" ht="15" customHeight="1" x14ac:dyDescent="0.2">
      <c r="A155" s="331" t="s">
        <v>161</v>
      </c>
      <c r="B155" s="332">
        <f t="shared" si="11"/>
        <v>0</v>
      </c>
      <c r="C155" s="333">
        <f t="shared" si="12"/>
        <v>0</v>
      </c>
      <c r="D155" s="334">
        <f t="shared" si="13"/>
        <v>0</v>
      </c>
      <c r="E155" s="11"/>
      <c r="F155" s="17"/>
      <c r="G155" s="11"/>
      <c r="H155" s="17"/>
      <c r="I155" s="11"/>
      <c r="J155" s="17"/>
      <c r="K155" s="11"/>
      <c r="L155" s="12"/>
      <c r="M155" s="11"/>
      <c r="N155" s="12"/>
      <c r="O155" s="11"/>
      <c r="P155" s="12"/>
      <c r="Q155" s="11"/>
      <c r="R155" s="12"/>
      <c r="S155" s="11"/>
      <c r="T155" s="12"/>
      <c r="U155" s="11"/>
      <c r="V155" s="12"/>
      <c r="W155" s="11"/>
      <c r="X155" s="12"/>
      <c r="Y155" s="11"/>
      <c r="Z155" s="12"/>
      <c r="AA155" s="11"/>
      <c r="AB155" s="17"/>
      <c r="AC155" s="11"/>
      <c r="AD155" s="17"/>
      <c r="AE155" s="11"/>
      <c r="AF155" s="12"/>
      <c r="AG155" s="11"/>
      <c r="AH155" s="12"/>
      <c r="AI155" s="11"/>
      <c r="AJ155" s="12"/>
      <c r="AK155" s="11"/>
      <c r="AL155" s="12"/>
      <c r="AM155" s="11"/>
      <c r="AN155" s="12"/>
      <c r="AO155" s="111"/>
      <c r="AP155" s="51"/>
      <c r="AQ155" s="200"/>
      <c r="AR155" s="135"/>
      <c r="AS155" s="17"/>
      <c r="AT155" s="1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97"/>
      <c r="BG155" s="97"/>
      <c r="CA155" s="84" t="str">
        <f t="shared" si="14"/>
        <v/>
      </c>
      <c r="CG155" s="88">
        <f t="shared" si="15"/>
        <v>0</v>
      </c>
      <c r="CH155" s="88"/>
      <c r="CI155" s="88"/>
      <c r="CJ155" s="88"/>
      <c r="CK155" s="88"/>
      <c r="CL155" s="88"/>
      <c r="CM155" s="88"/>
      <c r="CN155" s="88"/>
      <c r="CO155" s="88"/>
      <c r="CP155" s="88"/>
      <c r="CQ155" s="88"/>
      <c r="CR155" s="88"/>
      <c r="CS155" s="88"/>
      <c r="CT155" s="88"/>
    </row>
    <row r="156" spans="1:104" ht="15" customHeight="1" x14ac:dyDescent="0.2">
      <c r="A156" s="331" t="s">
        <v>162</v>
      </c>
      <c r="B156" s="332">
        <f t="shared" si="11"/>
        <v>0</v>
      </c>
      <c r="C156" s="333">
        <f t="shared" si="12"/>
        <v>0</v>
      </c>
      <c r="D156" s="334">
        <f t="shared" si="13"/>
        <v>0</v>
      </c>
      <c r="E156" s="11"/>
      <c r="F156" s="17"/>
      <c r="G156" s="11"/>
      <c r="H156" s="17"/>
      <c r="I156" s="11"/>
      <c r="J156" s="17"/>
      <c r="K156" s="11"/>
      <c r="L156" s="12"/>
      <c r="M156" s="11"/>
      <c r="N156" s="12"/>
      <c r="O156" s="11"/>
      <c r="P156" s="12"/>
      <c r="Q156" s="11"/>
      <c r="R156" s="12"/>
      <c r="S156" s="11"/>
      <c r="T156" s="12"/>
      <c r="U156" s="11"/>
      <c r="V156" s="12"/>
      <c r="W156" s="11"/>
      <c r="X156" s="12"/>
      <c r="Y156" s="11"/>
      <c r="Z156" s="12"/>
      <c r="AA156" s="11"/>
      <c r="AB156" s="17"/>
      <c r="AC156" s="11"/>
      <c r="AD156" s="17"/>
      <c r="AE156" s="11"/>
      <c r="AF156" s="12"/>
      <c r="AG156" s="11"/>
      <c r="AH156" s="12"/>
      <c r="AI156" s="11"/>
      <c r="AJ156" s="12"/>
      <c r="AK156" s="11"/>
      <c r="AL156" s="12"/>
      <c r="AM156" s="11"/>
      <c r="AN156" s="12"/>
      <c r="AO156" s="111"/>
      <c r="AP156" s="51"/>
      <c r="AQ156" s="200"/>
      <c r="AR156" s="135"/>
      <c r="AS156" s="17"/>
      <c r="AT156" s="1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97"/>
      <c r="BG156" s="97"/>
      <c r="CA156" s="84" t="str">
        <f t="shared" si="14"/>
        <v/>
      </c>
      <c r="CG156" s="88">
        <f t="shared" si="15"/>
        <v>0</v>
      </c>
      <c r="CH156" s="88"/>
      <c r="CI156" s="88"/>
      <c r="CJ156" s="88"/>
      <c r="CK156" s="88"/>
      <c r="CL156" s="88"/>
      <c r="CM156" s="88"/>
      <c r="CN156" s="88"/>
      <c r="CO156" s="88"/>
      <c r="CP156" s="88"/>
      <c r="CQ156" s="88"/>
      <c r="CR156" s="88"/>
      <c r="CS156" s="88"/>
      <c r="CT156" s="88"/>
    </row>
    <row r="157" spans="1:104" ht="15" customHeight="1" x14ac:dyDescent="0.2">
      <c r="A157" s="331" t="s">
        <v>163</v>
      </c>
      <c r="B157" s="332">
        <f t="shared" si="11"/>
        <v>0</v>
      </c>
      <c r="C157" s="333">
        <f t="shared" si="12"/>
        <v>0</v>
      </c>
      <c r="D157" s="334">
        <f t="shared" si="13"/>
        <v>0</v>
      </c>
      <c r="E157" s="11"/>
      <c r="F157" s="17"/>
      <c r="G157" s="11"/>
      <c r="H157" s="17"/>
      <c r="I157" s="11"/>
      <c r="J157" s="17"/>
      <c r="K157" s="11"/>
      <c r="L157" s="12"/>
      <c r="M157" s="11"/>
      <c r="N157" s="12"/>
      <c r="O157" s="11"/>
      <c r="P157" s="12"/>
      <c r="Q157" s="11"/>
      <c r="R157" s="12"/>
      <c r="S157" s="11"/>
      <c r="T157" s="12"/>
      <c r="U157" s="11"/>
      <c r="V157" s="12"/>
      <c r="W157" s="11"/>
      <c r="X157" s="12"/>
      <c r="Y157" s="11"/>
      <c r="Z157" s="12"/>
      <c r="AA157" s="11"/>
      <c r="AB157" s="17"/>
      <c r="AC157" s="11"/>
      <c r="AD157" s="17"/>
      <c r="AE157" s="11"/>
      <c r="AF157" s="12"/>
      <c r="AG157" s="11"/>
      <c r="AH157" s="12"/>
      <c r="AI157" s="11"/>
      <c r="AJ157" s="12"/>
      <c r="AK157" s="11"/>
      <c r="AL157" s="12"/>
      <c r="AM157" s="11"/>
      <c r="AN157" s="12"/>
      <c r="AO157" s="111"/>
      <c r="AP157" s="51"/>
      <c r="AQ157" s="200"/>
      <c r="AR157" s="135"/>
      <c r="AS157" s="17"/>
      <c r="AT157" s="1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97"/>
      <c r="BG157" s="97"/>
      <c r="CA157" s="84" t="str">
        <f t="shared" si="14"/>
        <v/>
      </c>
      <c r="CG157" s="88">
        <f t="shared" si="15"/>
        <v>0</v>
      </c>
      <c r="CH157" s="88"/>
      <c r="CI157" s="88"/>
      <c r="CJ157" s="88"/>
      <c r="CK157" s="88"/>
      <c r="CL157" s="88"/>
      <c r="CM157" s="88"/>
      <c r="CN157" s="88"/>
      <c r="CO157" s="88"/>
      <c r="CP157" s="88"/>
      <c r="CQ157" s="88"/>
      <c r="CR157" s="88"/>
      <c r="CS157" s="88"/>
      <c r="CT157" s="88"/>
    </row>
    <row r="158" spans="1:104" ht="15" customHeight="1" x14ac:dyDescent="0.2">
      <c r="A158" s="331" t="s">
        <v>164</v>
      </c>
      <c r="B158" s="332">
        <f t="shared" si="11"/>
        <v>0</v>
      </c>
      <c r="C158" s="333">
        <f t="shared" si="12"/>
        <v>0</v>
      </c>
      <c r="D158" s="334">
        <f t="shared" si="13"/>
        <v>0</v>
      </c>
      <c r="E158" s="11"/>
      <c r="F158" s="17"/>
      <c r="G158" s="11"/>
      <c r="H158" s="17"/>
      <c r="I158" s="11"/>
      <c r="J158" s="17"/>
      <c r="K158" s="11"/>
      <c r="L158" s="12"/>
      <c r="M158" s="11"/>
      <c r="N158" s="12"/>
      <c r="O158" s="11"/>
      <c r="P158" s="12"/>
      <c r="Q158" s="11"/>
      <c r="R158" s="12"/>
      <c r="S158" s="11"/>
      <c r="T158" s="12"/>
      <c r="U158" s="11"/>
      <c r="V158" s="12"/>
      <c r="W158" s="11"/>
      <c r="X158" s="12"/>
      <c r="Y158" s="11"/>
      <c r="Z158" s="12"/>
      <c r="AA158" s="11"/>
      <c r="AB158" s="17"/>
      <c r="AC158" s="11"/>
      <c r="AD158" s="17"/>
      <c r="AE158" s="11"/>
      <c r="AF158" s="12"/>
      <c r="AG158" s="11"/>
      <c r="AH158" s="12"/>
      <c r="AI158" s="11"/>
      <c r="AJ158" s="12"/>
      <c r="AK158" s="11"/>
      <c r="AL158" s="12"/>
      <c r="AM158" s="11"/>
      <c r="AN158" s="12"/>
      <c r="AO158" s="111"/>
      <c r="AP158" s="51"/>
      <c r="AQ158" s="200"/>
      <c r="AR158" s="135"/>
      <c r="AS158" s="17"/>
      <c r="AT158" s="1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97"/>
      <c r="BG158" s="97"/>
      <c r="CA158" s="84" t="str">
        <f t="shared" si="14"/>
        <v/>
      </c>
      <c r="CG158" s="88">
        <f t="shared" si="15"/>
        <v>0</v>
      </c>
      <c r="CH158" s="88"/>
      <c r="CI158" s="88"/>
      <c r="CJ158" s="88"/>
      <c r="CK158" s="88"/>
      <c r="CL158" s="88"/>
      <c r="CM158" s="88"/>
      <c r="CN158" s="88"/>
      <c r="CO158" s="88"/>
      <c r="CP158" s="88"/>
      <c r="CQ158" s="88"/>
      <c r="CR158" s="88"/>
      <c r="CS158" s="88"/>
      <c r="CT158" s="88"/>
    </row>
    <row r="159" spans="1:104" ht="15" customHeight="1" x14ac:dyDescent="0.2">
      <c r="A159" s="331" t="s">
        <v>165</v>
      </c>
      <c r="B159" s="332">
        <f t="shared" si="11"/>
        <v>0</v>
      </c>
      <c r="C159" s="333">
        <f t="shared" si="12"/>
        <v>0</v>
      </c>
      <c r="D159" s="334">
        <f t="shared" si="13"/>
        <v>0</v>
      </c>
      <c r="E159" s="11"/>
      <c r="F159" s="17"/>
      <c r="G159" s="11"/>
      <c r="H159" s="17"/>
      <c r="I159" s="11"/>
      <c r="J159" s="17"/>
      <c r="K159" s="11"/>
      <c r="L159" s="12"/>
      <c r="M159" s="11"/>
      <c r="N159" s="12"/>
      <c r="O159" s="11"/>
      <c r="P159" s="12"/>
      <c r="Q159" s="11"/>
      <c r="R159" s="12"/>
      <c r="S159" s="11"/>
      <c r="T159" s="12"/>
      <c r="U159" s="11"/>
      <c r="V159" s="12"/>
      <c r="W159" s="11"/>
      <c r="X159" s="12"/>
      <c r="Y159" s="11"/>
      <c r="Z159" s="12"/>
      <c r="AA159" s="11"/>
      <c r="AB159" s="17"/>
      <c r="AC159" s="11"/>
      <c r="AD159" s="17"/>
      <c r="AE159" s="11"/>
      <c r="AF159" s="12"/>
      <c r="AG159" s="11"/>
      <c r="AH159" s="12"/>
      <c r="AI159" s="11"/>
      <c r="AJ159" s="12"/>
      <c r="AK159" s="11"/>
      <c r="AL159" s="12"/>
      <c r="AM159" s="11"/>
      <c r="AN159" s="12"/>
      <c r="AO159" s="111"/>
      <c r="AP159" s="51"/>
      <c r="AQ159" s="200"/>
      <c r="AR159" s="135"/>
      <c r="AS159" s="17"/>
      <c r="AT159" s="1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97"/>
      <c r="BG159" s="97"/>
      <c r="CA159" s="84" t="str">
        <f t="shared" si="14"/>
        <v/>
      </c>
      <c r="CG159" s="88">
        <f t="shared" si="15"/>
        <v>0</v>
      </c>
      <c r="CH159" s="88"/>
      <c r="CI159" s="88"/>
      <c r="CJ159" s="88"/>
      <c r="CK159" s="88"/>
      <c r="CL159" s="88"/>
      <c r="CM159" s="88"/>
      <c r="CN159" s="88"/>
      <c r="CO159" s="88"/>
      <c r="CP159" s="88"/>
      <c r="CQ159" s="88"/>
      <c r="CR159" s="88"/>
      <c r="CS159" s="88"/>
      <c r="CT159" s="88"/>
    </row>
    <row r="160" spans="1:104" ht="15" customHeight="1" x14ac:dyDescent="0.2">
      <c r="A160" s="331" t="s">
        <v>166</v>
      </c>
      <c r="B160" s="332">
        <f t="shared" si="11"/>
        <v>74</v>
      </c>
      <c r="C160" s="333">
        <f t="shared" si="12"/>
        <v>21</v>
      </c>
      <c r="D160" s="334">
        <f t="shared" si="13"/>
        <v>53</v>
      </c>
      <c r="E160" s="11"/>
      <c r="F160" s="17"/>
      <c r="G160" s="11"/>
      <c r="H160" s="17"/>
      <c r="I160" s="11"/>
      <c r="J160" s="17">
        <v>1</v>
      </c>
      <c r="K160" s="11">
        <v>3</v>
      </c>
      <c r="L160" s="12"/>
      <c r="M160" s="11">
        <v>2</v>
      </c>
      <c r="N160" s="12"/>
      <c r="O160" s="11">
        <v>1</v>
      </c>
      <c r="P160" s="12"/>
      <c r="Q160" s="11"/>
      <c r="R160" s="12"/>
      <c r="S160" s="11">
        <v>1</v>
      </c>
      <c r="T160" s="12"/>
      <c r="U160" s="11"/>
      <c r="V160" s="12">
        <v>1</v>
      </c>
      <c r="W160" s="11">
        <v>1</v>
      </c>
      <c r="X160" s="12">
        <v>4</v>
      </c>
      <c r="Y160" s="11"/>
      <c r="Z160" s="12">
        <v>4</v>
      </c>
      <c r="AA160" s="11"/>
      <c r="AB160" s="17">
        <v>3</v>
      </c>
      <c r="AC160" s="11">
        <v>4</v>
      </c>
      <c r="AD160" s="17">
        <v>3</v>
      </c>
      <c r="AE160" s="11">
        <v>2</v>
      </c>
      <c r="AF160" s="12">
        <v>9</v>
      </c>
      <c r="AG160" s="11">
        <v>1</v>
      </c>
      <c r="AH160" s="12">
        <v>5</v>
      </c>
      <c r="AI160" s="11">
        <v>3</v>
      </c>
      <c r="AJ160" s="12">
        <v>4</v>
      </c>
      <c r="AK160" s="11">
        <v>1</v>
      </c>
      <c r="AL160" s="12">
        <v>8</v>
      </c>
      <c r="AM160" s="11">
        <v>1</v>
      </c>
      <c r="AN160" s="12">
        <v>4</v>
      </c>
      <c r="AO160" s="111">
        <v>1</v>
      </c>
      <c r="AP160" s="51">
        <v>7</v>
      </c>
      <c r="AQ160" s="200">
        <v>72</v>
      </c>
      <c r="AR160" s="135"/>
      <c r="AS160" s="17">
        <v>2</v>
      </c>
      <c r="AT160" s="1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97"/>
      <c r="BG160" s="97"/>
      <c r="CA160" s="84" t="str">
        <f t="shared" si="14"/>
        <v/>
      </c>
      <c r="CG160" s="88">
        <f t="shared" si="15"/>
        <v>0</v>
      </c>
      <c r="CH160" s="88"/>
      <c r="CI160" s="88"/>
      <c r="CJ160" s="88"/>
      <c r="CK160" s="88"/>
      <c r="CL160" s="88"/>
      <c r="CM160" s="88"/>
      <c r="CN160" s="88"/>
      <c r="CO160" s="88"/>
      <c r="CP160" s="88"/>
      <c r="CQ160" s="88"/>
      <c r="CR160" s="88"/>
      <c r="CS160" s="88"/>
      <c r="CT160" s="88"/>
    </row>
    <row r="161" spans="1:98" ht="15" customHeight="1" x14ac:dyDescent="0.2">
      <c r="A161" s="331" t="s">
        <v>167</v>
      </c>
      <c r="B161" s="332">
        <f t="shared" si="11"/>
        <v>8</v>
      </c>
      <c r="C161" s="333">
        <f t="shared" si="12"/>
        <v>8</v>
      </c>
      <c r="D161" s="334">
        <f t="shared" si="13"/>
        <v>0</v>
      </c>
      <c r="E161" s="11"/>
      <c r="F161" s="17"/>
      <c r="G161" s="11"/>
      <c r="H161" s="17"/>
      <c r="I161" s="11"/>
      <c r="J161" s="17"/>
      <c r="K161" s="11"/>
      <c r="L161" s="12"/>
      <c r="M161" s="11"/>
      <c r="N161" s="12"/>
      <c r="O161" s="11"/>
      <c r="P161" s="12"/>
      <c r="Q161" s="11"/>
      <c r="R161" s="12"/>
      <c r="S161" s="11"/>
      <c r="T161" s="12"/>
      <c r="U161" s="11"/>
      <c r="V161" s="12"/>
      <c r="W161" s="11"/>
      <c r="X161" s="12"/>
      <c r="Y161" s="11"/>
      <c r="Z161" s="12"/>
      <c r="AA161" s="11">
        <v>1</v>
      </c>
      <c r="AB161" s="17"/>
      <c r="AC161" s="11">
        <v>2</v>
      </c>
      <c r="AD161" s="17"/>
      <c r="AE161" s="11"/>
      <c r="AF161" s="12"/>
      <c r="AG161" s="11">
        <v>1</v>
      </c>
      <c r="AH161" s="12"/>
      <c r="AI161" s="11">
        <v>2</v>
      </c>
      <c r="AJ161" s="12"/>
      <c r="AK161" s="11">
        <v>2</v>
      </c>
      <c r="AL161" s="12"/>
      <c r="AM161" s="11"/>
      <c r="AN161" s="12"/>
      <c r="AO161" s="111"/>
      <c r="AP161" s="51"/>
      <c r="AQ161" s="200">
        <v>6</v>
      </c>
      <c r="AR161" s="135"/>
      <c r="AS161" s="17">
        <v>2</v>
      </c>
      <c r="AT161" s="1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97"/>
      <c r="BG161" s="97"/>
      <c r="CA161" s="84" t="str">
        <f t="shared" si="14"/>
        <v/>
      </c>
      <c r="CG161" s="88">
        <f t="shared" si="15"/>
        <v>0</v>
      </c>
      <c r="CH161" s="88"/>
      <c r="CI161" s="88"/>
      <c r="CJ161" s="88"/>
      <c r="CK161" s="88"/>
      <c r="CL161" s="88"/>
      <c r="CM161" s="88"/>
      <c r="CN161" s="88"/>
      <c r="CO161" s="88"/>
      <c r="CP161" s="88"/>
      <c r="CQ161" s="88"/>
      <c r="CR161" s="88"/>
      <c r="CS161" s="88"/>
      <c r="CT161" s="88"/>
    </row>
    <row r="162" spans="1:98" ht="15" customHeight="1" x14ac:dyDescent="0.2">
      <c r="A162" s="331" t="s">
        <v>168</v>
      </c>
      <c r="B162" s="332">
        <f t="shared" si="11"/>
        <v>0</v>
      </c>
      <c r="C162" s="333">
        <f t="shared" si="12"/>
        <v>0</v>
      </c>
      <c r="D162" s="334">
        <f t="shared" si="13"/>
        <v>0</v>
      </c>
      <c r="E162" s="11"/>
      <c r="F162" s="17"/>
      <c r="G162" s="11"/>
      <c r="H162" s="17"/>
      <c r="I162" s="11"/>
      <c r="J162" s="17"/>
      <c r="K162" s="11"/>
      <c r="L162" s="12"/>
      <c r="M162" s="11"/>
      <c r="N162" s="12"/>
      <c r="O162" s="11"/>
      <c r="P162" s="12"/>
      <c r="Q162" s="11"/>
      <c r="R162" s="12"/>
      <c r="S162" s="11"/>
      <c r="T162" s="12"/>
      <c r="U162" s="11"/>
      <c r="V162" s="12"/>
      <c r="W162" s="11"/>
      <c r="X162" s="12"/>
      <c r="Y162" s="11"/>
      <c r="Z162" s="12"/>
      <c r="AA162" s="11"/>
      <c r="AB162" s="17"/>
      <c r="AC162" s="11"/>
      <c r="AD162" s="17"/>
      <c r="AE162" s="11"/>
      <c r="AF162" s="12"/>
      <c r="AG162" s="11"/>
      <c r="AH162" s="12"/>
      <c r="AI162" s="11"/>
      <c r="AJ162" s="12"/>
      <c r="AK162" s="11"/>
      <c r="AL162" s="12"/>
      <c r="AM162" s="11"/>
      <c r="AN162" s="12"/>
      <c r="AO162" s="111"/>
      <c r="AP162" s="51"/>
      <c r="AQ162" s="200"/>
      <c r="AR162" s="135"/>
      <c r="AS162" s="17"/>
      <c r="AT162" s="1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97"/>
      <c r="BG162" s="97"/>
      <c r="CA162" s="84" t="str">
        <f t="shared" si="14"/>
        <v/>
      </c>
      <c r="CG162" s="88">
        <f t="shared" si="15"/>
        <v>0</v>
      </c>
      <c r="CH162" s="88"/>
      <c r="CI162" s="88"/>
      <c r="CJ162" s="88"/>
      <c r="CK162" s="88"/>
      <c r="CL162" s="88"/>
      <c r="CM162" s="88"/>
      <c r="CN162" s="88"/>
      <c r="CO162" s="88"/>
      <c r="CP162" s="88"/>
      <c r="CQ162" s="88"/>
      <c r="CR162" s="88"/>
      <c r="CS162" s="88"/>
      <c r="CT162" s="88"/>
    </row>
    <row r="163" spans="1:98" ht="15" customHeight="1" x14ac:dyDescent="0.2">
      <c r="A163" s="331" t="s">
        <v>169</v>
      </c>
      <c r="B163" s="332">
        <f t="shared" si="11"/>
        <v>0</v>
      </c>
      <c r="C163" s="333">
        <f t="shared" si="12"/>
        <v>0</v>
      </c>
      <c r="D163" s="334">
        <f t="shared" si="13"/>
        <v>0</v>
      </c>
      <c r="E163" s="11"/>
      <c r="F163" s="17"/>
      <c r="G163" s="11"/>
      <c r="H163" s="17"/>
      <c r="I163" s="11"/>
      <c r="J163" s="17"/>
      <c r="K163" s="11"/>
      <c r="L163" s="12"/>
      <c r="M163" s="11"/>
      <c r="N163" s="12"/>
      <c r="O163" s="11"/>
      <c r="P163" s="12"/>
      <c r="Q163" s="11"/>
      <c r="R163" s="12"/>
      <c r="S163" s="11"/>
      <c r="T163" s="12"/>
      <c r="U163" s="11"/>
      <c r="V163" s="12"/>
      <c r="W163" s="11"/>
      <c r="X163" s="12"/>
      <c r="Y163" s="11"/>
      <c r="Z163" s="12"/>
      <c r="AA163" s="11"/>
      <c r="AB163" s="17"/>
      <c r="AC163" s="11"/>
      <c r="AD163" s="17"/>
      <c r="AE163" s="11"/>
      <c r="AF163" s="12"/>
      <c r="AG163" s="11"/>
      <c r="AH163" s="12"/>
      <c r="AI163" s="11"/>
      <c r="AJ163" s="12"/>
      <c r="AK163" s="11"/>
      <c r="AL163" s="12"/>
      <c r="AM163" s="11"/>
      <c r="AN163" s="12"/>
      <c r="AO163" s="111"/>
      <c r="AP163" s="51"/>
      <c r="AQ163" s="200"/>
      <c r="AR163" s="135"/>
      <c r="AS163" s="17"/>
      <c r="AT163" s="1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97"/>
      <c r="BG163" s="97"/>
      <c r="CA163" s="84" t="str">
        <f t="shared" si="14"/>
        <v/>
      </c>
      <c r="CG163" s="88">
        <f t="shared" si="15"/>
        <v>0</v>
      </c>
      <c r="CH163" s="88"/>
      <c r="CI163" s="88"/>
      <c r="CJ163" s="88"/>
      <c r="CK163" s="88"/>
      <c r="CL163" s="88"/>
      <c r="CM163" s="88"/>
      <c r="CN163" s="88"/>
      <c r="CO163" s="88"/>
      <c r="CP163" s="88"/>
      <c r="CQ163" s="88"/>
      <c r="CR163" s="88"/>
      <c r="CS163" s="88"/>
      <c r="CT163" s="88"/>
    </row>
    <row r="164" spans="1:98" ht="15" customHeight="1" x14ac:dyDescent="0.2">
      <c r="A164" s="331" t="s">
        <v>170</v>
      </c>
      <c r="B164" s="332">
        <f t="shared" si="11"/>
        <v>47</v>
      </c>
      <c r="C164" s="333">
        <f t="shared" si="12"/>
        <v>32</v>
      </c>
      <c r="D164" s="334">
        <f t="shared" si="13"/>
        <v>15</v>
      </c>
      <c r="E164" s="11">
        <v>2</v>
      </c>
      <c r="F164" s="17"/>
      <c r="G164" s="11"/>
      <c r="H164" s="17"/>
      <c r="I164" s="11"/>
      <c r="J164" s="17"/>
      <c r="K164" s="11"/>
      <c r="L164" s="12"/>
      <c r="M164" s="11"/>
      <c r="N164" s="12"/>
      <c r="O164" s="11"/>
      <c r="P164" s="12"/>
      <c r="Q164" s="11"/>
      <c r="R164" s="12"/>
      <c r="S164" s="11"/>
      <c r="T164" s="12"/>
      <c r="U164" s="11"/>
      <c r="V164" s="12"/>
      <c r="W164" s="11">
        <v>2</v>
      </c>
      <c r="X164" s="12">
        <v>1</v>
      </c>
      <c r="Y164" s="11">
        <v>1</v>
      </c>
      <c r="Z164" s="12"/>
      <c r="AA164" s="11">
        <v>4</v>
      </c>
      <c r="AB164" s="17"/>
      <c r="AC164" s="11"/>
      <c r="AD164" s="17"/>
      <c r="AE164" s="11">
        <v>1</v>
      </c>
      <c r="AF164" s="12"/>
      <c r="AG164" s="11">
        <v>3</v>
      </c>
      <c r="AH164" s="12">
        <v>1</v>
      </c>
      <c r="AI164" s="11">
        <v>2</v>
      </c>
      <c r="AJ164" s="12">
        <v>2</v>
      </c>
      <c r="AK164" s="11">
        <v>8</v>
      </c>
      <c r="AL164" s="12">
        <v>1</v>
      </c>
      <c r="AM164" s="11">
        <v>1</v>
      </c>
      <c r="AN164" s="12">
        <v>1</v>
      </c>
      <c r="AO164" s="111">
        <v>8</v>
      </c>
      <c r="AP164" s="51">
        <v>9</v>
      </c>
      <c r="AQ164" s="200">
        <v>4</v>
      </c>
      <c r="AR164" s="135">
        <v>4</v>
      </c>
      <c r="AS164" s="17">
        <v>39</v>
      </c>
      <c r="AT164" s="1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97"/>
      <c r="BG164" s="97"/>
      <c r="CA164" s="84" t="str">
        <f t="shared" si="14"/>
        <v/>
      </c>
      <c r="CG164" s="88">
        <f t="shared" si="15"/>
        <v>0</v>
      </c>
      <c r="CH164" s="88"/>
      <c r="CI164" s="88"/>
      <c r="CJ164" s="88"/>
      <c r="CK164" s="88"/>
      <c r="CL164" s="88"/>
      <c r="CM164" s="88"/>
      <c r="CN164" s="88"/>
      <c r="CO164" s="88"/>
      <c r="CP164" s="88"/>
      <c r="CQ164" s="88"/>
      <c r="CR164" s="88"/>
      <c r="CS164" s="88"/>
      <c r="CT164" s="88"/>
    </row>
    <row r="165" spans="1:98" ht="15" customHeight="1" x14ac:dyDescent="0.2">
      <c r="A165" s="331" t="s">
        <v>171</v>
      </c>
      <c r="B165" s="332">
        <f t="shared" si="11"/>
        <v>0</v>
      </c>
      <c r="C165" s="333">
        <f t="shared" si="12"/>
        <v>0</v>
      </c>
      <c r="D165" s="334">
        <f t="shared" si="13"/>
        <v>0</v>
      </c>
      <c r="E165" s="11"/>
      <c r="F165" s="17"/>
      <c r="G165" s="11"/>
      <c r="H165" s="17"/>
      <c r="I165" s="11"/>
      <c r="J165" s="17"/>
      <c r="K165" s="11"/>
      <c r="L165" s="12"/>
      <c r="M165" s="11"/>
      <c r="N165" s="12"/>
      <c r="O165" s="11"/>
      <c r="P165" s="12"/>
      <c r="Q165" s="11"/>
      <c r="R165" s="12"/>
      <c r="S165" s="11"/>
      <c r="T165" s="12"/>
      <c r="U165" s="11"/>
      <c r="V165" s="12"/>
      <c r="W165" s="11"/>
      <c r="X165" s="12"/>
      <c r="Y165" s="11"/>
      <c r="Z165" s="12"/>
      <c r="AA165" s="11"/>
      <c r="AB165" s="17"/>
      <c r="AC165" s="11"/>
      <c r="AD165" s="17"/>
      <c r="AE165" s="11"/>
      <c r="AF165" s="12"/>
      <c r="AG165" s="11"/>
      <c r="AH165" s="12"/>
      <c r="AI165" s="11"/>
      <c r="AJ165" s="12"/>
      <c r="AK165" s="11"/>
      <c r="AL165" s="12"/>
      <c r="AM165" s="11"/>
      <c r="AN165" s="12"/>
      <c r="AO165" s="111"/>
      <c r="AP165" s="51"/>
      <c r="AQ165" s="200"/>
      <c r="AR165" s="135"/>
      <c r="AS165" s="17"/>
      <c r="AT165" s="1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97"/>
      <c r="BG165" s="97"/>
      <c r="CA165" s="84" t="str">
        <f t="shared" si="14"/>
        <v/>
      </c>
      <c r="CG165" s="88">
        <f t="shared" si="15"/>
        <v>0</v>
      </c>
      <c r="CH165" s="88"/>
      <c r="CI165" s="88"/>
      <c r="CJ165" s="88"/>
      <c r="CK165" s="88"/>
      <c r="CL165" s="88"/>
      <c r="CM165" s="88"/>
      <c r="CN165" s="88"/>
      <c r="CO165" s="88"/>
      <c r="CP165" s="88"/>
      <c r="CQ165" s="88"/>
      <c r="CR165" s="88"/>
      <c r="CS165" s="88"/>
      <c r="CT165" s="88"/>
    </row>
    <row r="166" spans="1:98" ht="15" customHeight="1" x14ac:dyDescent="0.2">
      <c r="A166" s="331" t="s">
        <v>172</v>
      </c>
      <c r="B166" s="332">
        <f t="shared" si="11"/>
        <v>0</v>
      </c>
      <c r="C166" s="333">
        <f t="shared" si="12"/>
        <v>0</v>
      </c>
      <c r="D166" s="334">
        <f t="shared" si="13"/>
        <v>0</v>
      </c>
      <c r="E166" s="11"/>
      <c r="F166" s="17"/>
      <c r="G166" s="11"/>
      <c r="H166" s="17"/>
      <c r="I166" s="11"/>
      <c r="J166" s="17"/>
      <c r="K166" s="11"/>
      <c r="L166" s="12"/>
      <c r="M166" s="11"/>
      <c r="N166" s="12"/>
      <c r="O166" s="11"/>
      <c r="P166" s="12"/>
      <c r="Q166" s="11"/>
      <c r="R166" s="12"/>
      <c r="S166" s="11"/>
      <c r="T166" s="12"/>
      <c r="U166" s="11"/>
      <c r="V166" s="12"/>
      <c r="W166" s="11"/>
      <c r="X166" s="12"/>
      <c r="Y166" s="11"/>
      <c r="Z166" s="12"/>
      <c r="AA166" s="11"/>
      <c r="AB166" s="17"/>
      <c r="AC166" s="11"/>
      <c r="AD166" s="17"/>
      <c r="AE166" s="11"/>
      <c r="AF166" s="12"/>
      <c r="AG166" s="11"/>
      <c r="AH166" s="12"/>
      <c r="AI166" s="11"/>
      <c r="AJ166" s="12"/>
      <c r="AK166" s="11"/>
      <c r="AL166" s="12"/>
      <c r="AM166" s="11"/>
      <c r="AN166" s="12"/>
      <c r="AO166" s="111"/>
      <c r="AP166" s="51"/>
      <c r="AQ166" s="200"/>
      <c r="AR166" s="135"/>
      <c r="AS166" s="17"/>
      <c r="AT166" s="1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97"/>
      <c r="BG166" s="97"/>
      <c r="CA166" s="84" t="str">
        <f t="shared" si="14"/>
        <v/>
      </c>
      <c r="CG166" s="88">
        <f t="shared" si="15"/>
        <v>0</v>
      </c>
      <c r="CH166" s="88"/>
      <c r="CI166" s="88"/>
      <c r="CJ166" s="88"/>
      <c r="CK166" s="88"/>
      <c r="CL166" s="88"/>
      <c r="CM166" s="88"/>
      <c r="CN166" s="88"/>
      <c r="CO166" s="88"/>
      <c r="CP166" s="88"/>
      <c r="CQ166" s="88"/>
      <c r="CR166" s="88"/>
      <c r="CS166" s="88"/>
      <c r="CT166" s="88"/>
    </row>
    <row r="167" spans="1:98" ht="15" customHeight="1" x14ac:dyDescent="0.2">
      <c r="A167" s="331" t="s">
        <v>173</v>
      </c>
      <c r="B167" s="332">
        <f t="shared" si="11"/>
        <v>8</v>
      </c>
      <c r="C167" s="333">
        <f t="shared" si="12"/>
        <v>4</v>
      </c>
      <c r="D167" s="334">
        <f t="shared" si="13"/>
        <v>4</v>
      </c>
      <c r="E167" s="11"/>
      <c r="F167" s="17"/>
      <c r="G167" s="11"/>
      <c r="H167" s="17"/>
      <c r="I167" s="11"/>
      <c r="J167" s="17"/>
      <c r="K167" s="11"/>
      <c r="L167" s="12"/>
      <c r="M167" s="11"/>
      <c r="N167" s="12"/>
      <c r="O167" s="11"/>
      <c r="P167" s="12"/>
      <c r="Q167" s="11"/>
      <c r="R167" s="12"/>
      <c r="S167" s="11"/>
      <c r="T167" s="12"/>
      <c r="U167" s="11"/>
      <c r="V167" s="12"/>
      <c r="W167" s="11"/>
      <c r="X167" s="12"/>
      <c r="Y167" s="11"/>
      <c r="Z167" s="12"/>
      <c r="AA167" s="11"/>
      <c r="AB167" s="17"/>
      <c r="AC167" s="11"/>
      <c r="AD167" s="17"/>
      <c r="AE167" s="11"/>
      <c r="AF167" s="12">
        <v>1</v>
      </c>
      <c r="AG167" s="11">
        <v>1</v>
      </c>
      <c r="AH167" s="12"/>
      <c r="AI167" s="11"/>
      <c r="AJ167" s="12">
        <v>3</v>
      </c>
      <c r="AK167" s="11">
        <v>2</v>
      </c>
      <c r="AL167" s="12"/>
      <c r="AM167" s="11">
        <v>1</v>
      </c>
      <c r="AN167" s="12"/>
      <c r="AO167" s="111"/>
      <c r="AP167" s="51"/>
      <c r="AQ167" s="200">
        <v>8</v>
      </c>
      <c r="AR167" s="135"/>
      <c r="AS167" s="17"/>
      <c r="AT167" s="1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97"/>
      <c r="BG167" s="97"/>
      <c r="CA167" s="84" t="str">
        <f t="shared" si="14"/>
        <v/>
      </c>
      <c r="CG167" s="88">
        <f t="shared" si="15"/>
        <v>0</v>
      </c>
      <c r="CH167" s="88"/>
      <c r="CI167" s="88"/>
      <c r="CJ167" s="88"/>
      <c r="CK167" s="88"/>
      <c r="CL167" s="88"/>
      <c r="CM167" s="88"/>
      <c r="CN167" s="88"/>
      <c r="CO167" s="88"/>
      <c r="CP167" s="88"/>
      <c r="CQ167" s="88"/>
      <c r="CR167" s="88"/>
      <c r="CS167" s="88"/>
      <c r="CT167" s="88"/>
    </row>
    <row r="168" spans="1:98" ht="15" customHeight="1" x14ac:dyDescent="0.2">
      <c r="A168" s="335" t="s">
        <v>4</v>
      </c>
      <c r="B168" s="336">
        <f t="shared" si="11"/>
        <v>65</v>
      </c>
      <c r="C168" s="337">
        <f t="shared" si="12"/>
        <v>31</v>
      </c>
      <c r="D168" s="338">
        <f t="shared" si="13"/>
        <v>34</v>
      </c>
      <c r="E168" s="34">
        <v>1</v>
      </c>
      <c r="F168" s="58">
        <v>1</v>
      </c>
      <c r="G168" s="34"/>
      <c r="H168" s="35"/>
      <c r="I168" s="34"/>
      <c r="J168" s="35"/>
      <c r="K168" s="34"/>
      <c r="L168" s="35">
        <v>1</v>
      </c>
      <c r="M168" s="34"/>
      <c r="N168" s="35"/>
      <c r="O168" s="34">
        <v>2</v>
      </c>
      <c r="P168" s="35"/>
      <c r="Q168" s="34"/>
      <c r="R168" s="35"/>
      <c r="S168" s="34">
        <v>1</v>
      </c>
      <c r="T168" s="35">
        <v>1</v>
      </c>
      <c r="U168" s="34">
        <v>2</v>
      </c>
      <c r="V168" s="35"/>
      <c r="W168" s="34">
        <v>2</v>
      </c>
      <c r="X168" s="35">
        <v>2</v>
      </c>
      <c r="Y168" s="34">
        <v>1</v>
      </c>
      <c r="Z168" s="35">
        <v>1</v>
      </c>
      <c r="AA168" s="34">
        <v>1</v>
      </c>
      <c r="AB168" s="35"/>
      <c r="AC168" s="34">
        <v>4</v>
      </c>
      <c r="AD168" s="35">
        <v>4</v>
      </c>
      <c r="AE168" s="34">
        <v>2</v>
      </c>
      <c r="AF168" s="35">
        <v>1</v>
      </c>
      <c r="AG168" s="34">
        <v>3</v>
      </c>
      <c r="AH168" s="35">
        <v>2</v>
      </c>
      <c r="AI168" s="34">
        <v>2</v>
      </c>
      <c r="AJ168" s="35">
        <v>6</v>
      </c>
      <c r="AK168" s="34">
        <v>4</v>
      </c>
      <c r="AL168" s="35">
        <v>4</v>
      </c>
      <c r="AM168" s="34">
        <v>2</v>
      </c>
      <c r="AN168" s="35">
        <v>4</v>
      </c>
      <c r="AO168" s="117">
        <v>4</v>
      </c>
      <c r="AP168" s="42">
        <v>7</v>
      </c>
      <c r="AQ168" s="339">
        <v>20</v>
      </c>
      <c r="AR168" s="120">
        <v>4</v>
      </c>
      <c r="AS168" s="58">
        <v>41</v>
      </c>
      <c r="AT168" s="1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97"/>
      <c r="BG168" s="97"/>
      <c r="CA168" s="84" t="str">
        <f t="shared" si="14"/>
        <v/>
      </c>
      <c r="CG168" s="88">
        <f t="shared" si="15"/>
        <v>0</v>
      </c>
      <c r="CH168" s="88"/>
      <c r="CI168" s="88"/>
      <c r="CJ168" s="88"/>
      <c r="CK168" s="88"/>
      <c r="CL168" s="88"/>
      <c r="CM168" s="88"/>
      <c r="CN168" s="88"/>
      <c r="CO168" s="88"/>
      <c r="CP168" s="88"/>
      <c r="CQ168" s="88"/>
      <c r="CR168" s="88"/>
      <c r="CS168" s="88"/>
      <c r="CT168" s="88"/>
    </row>
    <row r="169" spans="1:98" ht="15" customHeight="1" x14ac:dyDescent="0.2">
      <c r="A169" s="340" t="s">
        <v>43</v>
      </c>
      <c r="B169" s="213">
        <f t="shared" ref="B169:AS169" si="16">SUM(B170:B174)</f>
        <v>94</v>
      </c>
      <c r="C169" s="214">
        <f t="shared" si="16"/>
        <v>48</v>
      </c>
      <c r="D169" s="317">
        <f t="shared" si="16"/>
        <v>46</v>
      </c>
      <c r="E169" s="341">
        <f>SUM(E170:E174)</f>
        <v>2</v>
      </c>
      <c r="F169" s="342">
        <f t="shared" si="16"/>
        <v>0</v>
      </c>
      <c r="G169" s="342">
        <f t="shared" si="16"/>
        <v>0</v>
      </c>
      <c r="H169" s="69">
        <f t="shared" si="16"/>
        <v>0</v>
      </c>
      <c r="I169" s="63">
        <f t="shared" si="16"/>
        <v>0</v>
      </c>
      <c r="J169" s="69">
        <f t="shared" si="16"/>
        <v>1</v>
      </c>
      <c r="K169" s="63">
        <f t="shared" si="16"/>
        <v>2</v>
      </c>
      <c r="L169" s="69">
        <f t="shared" si="16"/>
        <v>1</v>
      </c>
      <c r="M169" s="63">
        <f t="shared" si="16"/>
        <v>1</v>
      </c>
      <c r="N169" s="69">
        <f t="shared" si="16"/>
        <v>0</v>
      </c>
      <c r="O169" s="63">
        <f t="shared" si="16"/>
        <v>2</v>
      </c>
      <c r="P169" s="69">
        <f t="shared" si="16"/>
        <v>0</v>
      </c>
      <c r="Q169" s="63">
        <f t="shared" si="16"/>
        <v>0</v>
      </c>
      <c r="R169" s="69">
        <f t="shared" si="16"/>
        <v>0</v>
      </c>
      <c r="S169" s="63">
        <f t="shared" si="16"/>
        <v>1</v>
      </c>
      <c r="T169" s="69">
        <f t="shared" si="16"/>
        <v>1</v>
      </c>
      <c r="U169" s="63">
        <f t="shared" si="16"/>
        <v>2</v>
      </c>
      <c r="V169" s="69">
        <f t="shared" si="16"/>
        <v>1</v>
      </c>
      <c r="W169" s="63">
        <f t="shared" si="16"/>
        <v>2</v>
      </c>
      <c r="X169" s="69">
        <f t="shared" si="16"/>
        <v>0</v>
      </c>
      <c r="Y169" s="63">
        <f t="shared" si="16"/>
        <v>1</v>
      </c>
      <c r="Z169" s="69">
        <f t="shared" si="16"/>
        <v>1</v>
      </c>
      <c r="AA169" s="63">
        <f t="shared" si="16"/>
        <v>2</v>
      </c>
      <c r="AB169" s="69">
        <f t="shared" si="16"/>
        <v>2</v>
      </c>
      <c r="AC169" s="63">
        <f t="shared" si="16"/>
        <v>2</v>
      </c>
      <c r="AD169" s="69">
        <f t="shared" si="16"/>
        <v>3</v>
      </c>
      <c r="AE169" s="63">
        <f t="shared" si="16"/>
        <v>2</v>
      </c>
      <c r="AF169" s="69">
        <f t="shared" si="16"/>
        <v>9</v>
      </c>
      <c r="AG169" s="63">
        <f t="shared" si="16"/>
        <v>5</v>
      </c>
      <c r="AH169" s="69">
        <f t="shared" si="16"/>
        <v>4</v>
      </c>
      <c r="AI169" s="63">
        <f t="shared" si="16"/>
        <v>6</v>
      </c>
      <c r="AJ169" s="69">
        <f t="shared" si="16"/>
        <v>6</v>
      </c>
      <c r="AK169" s="63">
        <f t="shared" si="16"/>
        <v>6</v>
      </c>
      <c r="AL169" s="69">
        <f t="shared" si="16"/>
        <v>2</v>
      </c>
      <c r="AM169" s="63">
        <f t="shared" si="16"/>
        <v>5</v>
      </c>
      <c r="AN169" s="69">
        <f t="shared" si="16"/>
        <v>2</v>
      </c>
      <c r="AO169" s="68">
        <f t="shared" si="16"/>
        <v>7</v>
      </c>
      <c r="AP169" s="67">
        <f t="shared" si="16"/>
        <v>13</v>
      </c>
      <c r="AQ169" s="343">
        <f t="shared" si="16"/>
        <v>39</v>
      </c>
      <c r="AR169" s="62">
        <f t="shared" si="16"/>
        <v>2</v>
      </c>
      <c r="AS169" s="65">
        <f t="shared" si="16"/>
        <v>53</v>
      </c>
      <c r="AT169" s="344"/>
      <c r="AU169" s="96"/>
      <c r="AV169" s="96"/>
      <c r="AW169" s="96"/>
      <c r="AX169" s="96"/>
      <c r="AY169" s="96"/>
      <c r="AZ169" s="96"/>
      <c r="BA169" s="96"/>
      <c r="BB169" s="96"/>
      <c r="BC169" s="96"/>
      <c r="BD169" s="96"/>
      <c r="BE169" s="96"/>
      <c r="BF169" s="97"/>
      <c r="BG169" s="97"/>
      <c r="CG169" s="88"/>
      <c r="CH169" s="88"/>
      <c r="CI169" s="88"/>
      <c r="CJ169" s="88"/>
      <c r="CK169" s="88"/>
      <c r="CL169" s="88"/>
      <c r="CM169" s="88"/>
      <c r="CN169" s="88"/>
      <c r="CO169" s="88"/>
      <c r="CP169" s="88"/>
      <c r="CQ169" s="88"/>
      <c r="CR169" s="88"/>
      <c r="CS169" s="88"/>
      <c r="CT169" s="88"/>
    </row>
    <row r="170" spans="1:98" ht="15" customHeight="1" x14ac:dyDescent="0.2">
      <c r="A170" s="101" t="s">
        <v>44</v>
      </c>
      <c r="B170" s="345">
        <f>SUM(C170+D170)</f>
        <v>79</v>
      </c>
      <c r="C170" s="346">
        <f t="shared" ref="C170:D174" si="17">SUM(E170+G170+I170+K170+M170+O170+Q170+S170+U170+W170+Y170+AA170+AC170+AE170+AG170+AI170+AK170+AM170+AO170)</f>
        <v>40</v>
      </c>
      <c r="D170" s="347">
        <f t="shared" si="17"/>
        <v>39</v>
      </c>
      <c r="E170" s="123">
        <v>2</v>
      </c>
      <c r="F170" s="8"/>
      <c r="G170" s="123"/>
      <c r="H170" s="138"/>
      <c r="I170" s="123"/>
      <c r="J170" s="138">
        <v>1</v>
      </c>
      <c r="K170" s="123">
        <v>2</v>
      </c>
      <c r="L170" s="138">
        <v>1</v>
      </c>
      <c r="M170" s="123">
        <v>1</v>
      </c>
      <c r="N170" s="138"/>
      <c r="O170" s="123">
        <v>2</v>
      </c>
      <c r="P170" s="138"/>
      <c r="Q170" s="123"/>
      <c r="R170" s="138"/>
      <c r="S170" s="123">
        <v>1</v>
      </c>
      <c r="T170" s="138">
        <v>1</v>
      </c>
      <c r="U170" s="123">
        <v>2</v>
      </c>
      <c r="V170" s="138">
        <v>1</v>
      </c>
      <c r="W170" s="123">
        <v>1</v>
      </c>
      <c r="X170" s="138"/>
      <c r="Y170" s="123">
        <v>1</v>
      </c>
      <c r="Z170" s="138">
        <v>1</v>
      </c>
      <c r="AA170" s="123">
        <v>2</v>
      </c>
      <c r="AB170" s="138">
        <v>2</v>
      </c>
      <c r="AC170" s="123">
        <v>1</v>
      </c>
      <c r="AD170" s="138">
        <v>3</v>
      </c>
      <c r="AE170" s="123">
        <v>2</v>
      </c>
      <c r="AF170" s="138">
        <v>9</v>
      </c>
      <c r="AG170" s="123">
        <v>4</v>
      </c>
      <c r="AH170" s="138">
        <v>3</v>
      </c>
      <c r="AI170" s="123">
        <v>4</v>
      </c>
      <c r="AJ170" s="138">
        <v>6</v>
      </c>
      <c r="AK170" s="123">
        <v>6</v>
      </c>
      <c r="AL170" s="138">
        <v>1</v>
      </c>
      <c r="AM170" s="123">
        <v>4</v>
      </c>
      <c r="AN170" s="138">
        <v>2</v>
      </c>
      <c r="AO170" s="139">
        <v>5</v>
      </c>
      <c r="AP170" s="348">
        <v>8</v>
      </c>
      <c r="AQ170" s="119">
        <v>39</v>
      </c>
      <c r="AR170" s="138"/>
      <c r="AS170" s="138">
        <v>40</v>
      </c>
      <c r="AT170" s="344"/>
      <c r="AU170" s="96"/>
      <c r="AV170" s="96"/>
      <c r="AW170" s="96"/>
      <c r="AX170" s="96"/>
      <c r="AY170" s="96"/>
      <c r="AZ170" s="96"/>
      <c r="BA170" s="96"/>
      <c r="BB170" s="96"/>
      <c r="BC170" s="96"/>
      <c r="BD170" s="96"/>
      <c r="BE170" s="96"/>
      <c r="BF170" s="97"/>
      <c r="BG170" s="97"/>
      <c r="CG170" s="88"/>
      <c r="CH170" s="88"/>
      <c r="CI170" s="88"/>
      <c r="CJ170" s="88"/>
      <c r="CK170" s="88"/>
      <c r="CL170" s="88"/>
      <c r="CM170" s="88"/>
      <c r="CN170" s="88"/>
      <c r="CO170" s="88"/>
      <c r="CP170" s="88"/>
      <c r="CQ170" s="88"/>
      <c r="CR170" s="88"/>
      <c r="CS170" s="88"/>
      <c r="CT170" s="88"/>
    </row>
    <row r="171" spans="1:98" ht="15" customHeight="1" x14ac:dyDescent="0.2">
      <c r="A171" s="106" t="s">
        <v>45</v>
      </c>
      <c r="B171" s="332">
        <f>SUM(C171+D171)</f>
        <v>8</v>
      </c>
      <c r="C171" s="333">
        <f t="shared" si="17"/>
        <v>6</v>
      </c>
      <c r="D171" s="334">
        <f t="shared" si="17"/>
        <v>2</v>
      </c>
      <c r="E171" s="34"/>
      <c r="F171" s="12"/>
      <c r="G171" s="11"/>
      <c r="H171" s="43"/>
      <c r="I171" s="11"/>
      <c r="J171" s="12"/>
      <c r="K171" s="11"/>
      <c r="L171" s="12"/>
      <c r="M171" s="11"/>
      <c r="N171" s="12"/>
      <c r="O171" s="11"/>
      <c r="P171" s="12"/>
      <c r="Q171" s="11"/>
      <c r="R171" s="12"/>
      <c r="S171" s="11"/>
      <c r="T171" s="12"/>
      <c r="U171" s="11"/>
      <c r="V171" s="12"/>
      <c r="W171" s="11">
        <v>1</v>
      </c>
      <c r="X171" s="12"/>
      <c r="Y171" s="11"/>
      <c r="Z171" s="12"/>
      <c r="AA171" s="11"/>
      <c r="AB171" s="12"/>
      <c r="AC171" s="11"/>
      <c r="AD171" s="12"/>
      <c r="AE171" s="11"/>
      <c r="AF171" s="12"/>
      <c r="AG171" s="11">
        <v>1</v>
      </c>
      <c r="AH171" s="12">
        <v>1</v>
      </c>
      <c r="AI171" s="11">
        <v>1</v>
      </c>
      <c r="AJ171" s="12"/>
      <c r="AK171" s="11"/>
      <c r="AL171" s="12"/>
      <c r="AM171" s="11">
        <v>1</v>
      </c>
      <c r="AN171" s="12"/>
      <c r="AO171" s="111">
        <v>2</v>
      </c>
      <c r="AP171" s="51">
        <v>1</v>
      </c>
      <c r="AQ171" s="17"/>
      <c r="AR171" s="12"/>
      <c r="AS171" s="43">
        <v>8</v>
      </c>
      <c r="AT171" s="349"/>
      <c r="AU171" s="96"/>
      <c r="AV171" s="96"/>
      <c r="AW171" s="96"/>
      <c r="AX171" s="96"/>
      <c r="AY171" s="96"/>
      <c r="AZ171" s="96"/>
      <c r="BA171" s="96"/>
      <c r="BB171" s="96"/>
      <c r="BC171" s="96"/>
      <c r="BD171" s="96"/>
      <c r="BE171" s="96"/>
      <c r="BF171" s="97"/>
      <c r="BG171" s="97"/>
      <c r="CG171" s="88"/>
      <c r="CH171" s="88"/>
      <c r="CI171" s="88"/>
      <c r="CJ171" s="88"/>
      <c r="CK171" s="88"/>
      <c r="CL171" s="88"/>
      <c r="CM171" s="88"/>
      <c r="CN171" s="88"/>
      <c r="CO171" s="88"/>
      <c r="CP171" s="88"/>
      <c r="CQ171" s="88"/>
      <c r="CR171" s="88"/>
      <c r="CS171" s="88"/>
      <c r="CT171" s="88"/>
    </row>
    <row r="172" spans="1:98" ht="15" customHeight="1" x14ac:dyDescent="0.2">
      <c r="A172" s="136" t="s">
        <v>46</v>
      </c>
      <c r="B172" s="332">
        <f>SUM(C172+D172)</f>
        <v>7</v>
      </c>
      <c r="C172" s="333">
        <f t="shared" si="17"/>
        <v>2</v>
      </c>
      <c r="D172" s="334">
        <f t="shared" si="17"/>
        <v>5</v>
      </c>
      <c r="E172" s="11"/>
      <c r="F172" s="35"/>
      <c r="G172" s="34"/>
      <c r="H172" s="35"/>
      <c r="I172" s="123"/>
      <c r="J172" s="138"/>
      <c r="K172" s="123"/>
      <c r="L172" s="138"/>
      <c r="M172" s="123"/>
      <c r="N172" s="138"/>
      <c r="O172" s="123"/>
      <c r="P172" s="138"/>
      <c r="Q172" s="123"/>
      <c r="R172" s="138"/>
      <c r="S172" s="123"/>
      <c r="T172" s="138"/>
      <c r="U172" s="123"/>
      <c r="V172" s="138"/>
      <c r="W172" s="123"/>
      <c r="X172" s="138"/>
      <c r="Y172" s="123"/>
      <c r="Z172" s="138"/>
      <c r="AA172" s="123"/>
      <c r="AB172" s="138"/>
      <c r="AC172" s="123">
        <v>1</v>
      </c>
      <c r="AD172" s="138"/>
      <c r="AE172" s="123"/>
      <c r="AF172" s="138"/>
      <c r="AG172" s="123"/>
      <c r="AH172" s="138"/>
      <c r="AI172" s="123">
        <v>1</v>
      </c>
      <c r="AJ172" s="138"/>
      <c r="AK172" s="123"/>
      <c r="AL172" s="138">
        <v>1</v>
      </c>
      <c r="AM172" s="123"/>
      <c r="AN172" s="138"/>
      <c r="AO172" s="139"/>
      <c r="AP172" s="348">
        <v>4</v>
      </c>
      <c r="AQ172" s="119"/>
      <c r="AR172" s="138">
        <v>2</v>
      </c>
      <c r="AS172" s="138">
        <v>5</v>
      </c>
      <c r="AT172" s="344"/>
      <c r="AU172" s="96"/>
      <c r="AV172" s="96"/>
      <c r="AW172" s="96"/>
      <c r="AX172" s="96"/>
      <c r="AY172" s="96"/>
      <c r="AZ172" s="96"/>
      <c r="BA172" s="96"/>
      <c r="BB172" s="96"/>
      <c r="BC172" s="96"/>
      <c r="BD172" s="96"/>
      <c r="BE172" s="96"/>
      <c r="BF172" s="97"/>
      <c r="BG172" s="97"/>
      <c r="CG172" s="88"/>
      <c r="CH172" s="88"/>
      <c r="CI172" s="88"/>
      <c r="CJ172" s="88"/>
      <c r="CK172" s="88"/>
      <c r="CL172" s="88"/>
      <c r="CM172" s="88"/>
      <c r="CN172" s="88"/>
      <c r="CO172" s="88"/>
      <c r="CP172" s="88"/>
      <c r="CQ172" s="88"/>
      <c r="CR172" s="88"/>
      <c r="CS172" s="88"/>
      <c r="CT172" s="88"/>
    </row>
    <row r="173" spans="1:98" ht="15" customHeight="1" x14ac:dyDescent="0.2">
      <c r="A173" s="350" t="s">
        <v>174</v>
      </c>
      <c r="B173" s="332">
        <f>SUM(C173+D173)</f>
        <v>0</v>
      </c>
      <c r="C173" s="333">
        <f t="shared" si="17"/>
        <v>0</v>
      </c>
      <c r="D173" s="351">
        <f t="shared" si="17"/>
        <v>0</v>
      </c>
      <c r="E173" s="123"/>
      <c r="F173" s="12"/>
      <c r="G173" s="11"/>
      <c r="H173" s="12"/>
      <c r="I173" s="11"/>
      <c r="J173" s="12"/>
      <c r="K173" s="11"/>
      <c r="L173" s="12"/>
      <c r="M173" s="11"/>
      <c r="N173" s="12"/>
      <c r="O173" s="11"/>
      <c r="P173" s="12"/>
      <c r="Q173" s="11"/>
      <c r="R173" s="12"/>
      <c r="S173" s="11"/>
      <c r="T173" s="12"/>
      <c r="U173" s="11"/>
      <c r="V173" s="12"/>
      <c r="W173" s="11"/>
      <c r="X173" s="12"/>
      <c r="Y173" s="11"/>
      <c r="Z173" s="12"/>
      <c r="AA173" s="11"/>
      <c r="AB173" s="12"/>
      <c r="AC173" s="11"/>
      <c r="AD173" s="12"/>
      <c r="AE173" s="11"/>
      <c r="AF173" s="12"/>
      <c r="AG173" s="11"/>
      <c r="AH173" s="12"/>
      <c r="AI173" s="11"/>
      <c r="AJ173" s="12"/>
      <c r="AK173" s="11"/>
      <c r="AL173" s="12"/>
      <c r="AM173" s="11"/>
      <c r="AN173" s="12"/>
      <c r="AO173" s="111"/>
      <c r="AP173" s="51"/>
      <c r="AQ173" s="17"/>
      <c r="AR173" s="12"/>
      <c r="AS173" s="43"/>
      <c r="AT173" s="349"/>
      <c r="AU173" s="96"/>
      <c r="AV173" s="96"/>
      <c r="AW173" s="96"/>
      <c r="AX173" s="96"/>
      <c r="AY173" s="96"/>
      <c r="AZ173" s="96"/>
      <c r="BA173" s="96"/>
      <c r="BB173" s="96"/>
      <c r="BC173" s="96"/>
      <c r="BD173" s="96"/>
      <c r="BE173" s="96"/>
      <c r="BF173" s="97"/>
      <c r="BG173" s="97"/>
      <c r="CG173" s="88"/>
      <c r="CH173" s="88"/>
      <c r="CI173" s="88"/>
      <c r="CJ173" s="88"/>
      <c r="CK173" s="88"/>
      <c r="CL173" s="88"/>
      <c r="CM173" s="88"/>
      <c r="CN173" s="88"/>
      <c r="CO173" s="88"/>
      <c r="CP173" s="88"/>
      <c r="CQ173" s="88"/>
      <c r="CR173" s="88"/>
      <c r="CS173" s="88"/>
      <c r="CT173" s="88"/>
    </row>
    <row r="174" spans="1:98" ht="15" customHeight="1" x14ac:dyDescent="0.2">
      <c r="A174" s="352" t="s">
        <v>4</v>
      </c>
      <c r="B174" s="353">
        <f>SUM(C174+D174)</f>
        <v>0</v>
      </c>
      <c r="C174" s="354">
        <f t="shared" si="17"/>
        <v>0</v>
      </c>
      <c r="D174" s="355">
        <f t="shared" si="17"/>
        <v>0</v>
      </c>
      <c r="E174" s="30"/>
      <c r="F174" s="22"/>
      <c r="G174" s="38"/>
      <c r="H174" s="22"/>
      <c r="I174" s="38"/>
      <c r="J174" s="22"/>
      <c r="K174" s="38"/>
      <c r="L174" s="22"/>
      <c r="M174" s="38"/>
      <c r="N174" s="22"/>
      <c r="O174" s="38"/>
      <c r="P174" s="22"/>
      <c r="Q174" s="38"/>
      <c r="R174" s="22"/>
      <c r="S174" s="38"/>
      <c r="T174" s="22"/>
      <c r="U174" s="38"/>
      <c r="V174" s="22"/>
      <c r="W174" s="38"/>
      <c r="X174" s="22"/>
      <c r="Y174" s="38"/>
      <c r="Z174" s="22"/>
      <c r="AA174" s="38"/>
      <c r="AB174" s="22"/>
      <c r="AC174" s="38"/>
      <c r="AD174" s="22"/>
      <c r="AE174" s="38"/>
      <c r="AF174" s="22"/>
      <c r="AG174" s="38"/>
      <c r="AH174" s="22"/>
      <c r="AI174" s="38"/>
      <c r="AJ174" s="22"/>
      <c r="AK174" s="38"/>
      <c r="AL174" s="22"/>
      <c r="AM174" s="38"/>
      <c r="AN174" s="22"/>
      <c r="AO174" s="129"/>
      <c r="AP174" s="55"/>
      <c r="AQ174" s="39"/>
      <c r="AR174" s="22"/>
      <c r="AS174" s="22"/>
      <c r="AT174" s="344"/>
      <c r="AU174" s="96"/>
      <c r="AV174" s="96"/>
      <c r="AW174" s="96"/>
      <c r="AX174" s="96"/>
      <c r="AY174" s="96"/>
      <c r="AZ174" s="96"/>
      <c r="BA174" s="96"/>
      <c r="BB174" s="96"/>
      <c r="BC174" s="96"/>
      <c r="BD174" s="96"/>
      <c r="BE174" s="96"/>
      <c r="BF174" s="97"/>
      <c r="BG174" s="97"/>
      <c r="CG174" s="88"/>
      <c r="CH174" s="88"/>
      <c r="CI174" s="88"/>
      <c r="CJ174" s="88"/>
      <c r="CK174" s="88"/>
      <c r="CL174" s="88"/>
      <c r="CM174" s="88"/>
      <c r="CN174" s="88"/>
      <c r="CO174" s="88"/>
      <c r="CP174" s="88"/>
      <c r="CQ174" s="88"/>
      <c r="CR174" s="88"/>
      <c r="CS174" s="88"/>
      <c r="CT174" s="88"/>
    </row>
    <row r="175" spans="1:98" ht="31.9" customHeight="1" x14ac:dyDescent="0.2">
      <c r="A175" s="183" t="s">
        <v>175</v>
      </c>
      <c r="B175" s="183"/>
      <c r="C175" s="183"/>
      <c r="D175" s="183"/>
      <c r="E175" s="356"/>
      <c r="F175" s="356"/>
      <c r="G175" s="356"/>
      <c r="H175" s="356"/>
      <c r="I175" s="356"/>
      <c r="J175" s="356"/>
      <c r="K175" s="356"/>
      <c r="L175" s="356"/>
      <c r="M175" s="356"/>
      <c r="N175" s="356"/>
      <c r="O175" s="356"/>
      <c r="P175" s="356"/>
      <c r="Q175" s="356"/>
      <c r="R175" s="356"/>
      <c r="S175" s="356"/>
      <c r="T175" s="356"/>
      <c r="U175" s="356"/>
      <c r="V175" s="356"/>
      <c r="W175" s="356"/>
      <c r="X175" s="356"/>
      <c r="Y175" s="356"/>
      <c r="Z175" s="356"/>
      <c r="AA175" s="356"/>
      <c r="AB175" s="356"/>
      <c r="AC175" s="356"/>
      <c r="AD175" s="356"/>
      <c r="AE175" s="356"/>
      <c r="AF175" s="356"/>
      <c r="AG175" s="356"/>
      <c r="AH175" s="356"/>
      <c r="AI175" s="356"/>
      <c r="AJ175" s="356"/>
      <c r="AK175" s="356"/>
      <c r="AL175" s="356"/>
      <c r="AM175" s="356"/>
      <c r="AN175" s="356"/>
      <c r="AO175" s="356"/>
      <c r="AP175" s="356"/>
      <c r="AQ175" s="227"/>
      <c r="AR175" s="227"/>
      <c r="AS175" s="227"/>
      <c r="AT175" s="357"/>
      <c r="AU175" s="357"/>
      <c r="AV175" s="96"/>
      <c r="AW175" s="96"/>
      <c r="AX175" s="96"/>
      <c r="AY175" s="96"/>
      <c r="AZ175" s="96"/>
      <c r="BA175" s="96"/>
      <c r="BB175" s="96"/>
      <c r="BC175" s="96"/>
      <c r="BD175" s="96"/>
      <c r="BE175" s="96"/>
      <c r="BF175" s="97"/>
      <c r="BG175" s="97"/>
      <c r="CG175" s="88"/>
      <c r="CH175" s="88"/>
      <c r="CI175" s="88"/>
      <c r="CJ175" s="88"/>
      <c r="CK175" s="88"/>
      <c r="CL175" s="88"/>
      <c r="CM175" s="88"/>
      <c r="CN175" s="88"/>
      <c r="CO175" s="88"/>
      <c r="CP175" s="88"/>
      <c r="CQ175" s="88"/>
      <c r="CR175" s="88"/>
      <c r="CS175" s="88"/>
      <c r="CT175" s="88"/>
    </row>
    <row r="176" spans="1:98" ht="21" customHeight="1" x14ac:dyDescent="0.2">
      <c r="A176" s="487" t="s">
        <v>76</v>
      </c>
      <c r="B176" s="495" t="s">
        <v>77</v>
      </c>
      <c r="C176" s="496"/>
      <c r="D176" s="545"/>
      <c r="E176" s="514" t="s">
        <v>78</v>
      </c>
      <c r="F176" s="515"/>
      <c r="G176" s="515"/>
      <c r="H176" s="515"/>
      <c r="I176" s="515"/>
      <c r="J176" s="515"/>
      <c r="K176" s="515"/>
      <c r="L176" s="515"/>
      <c r="M176" s="515"/>
      <c r="N176" s="515"/>
      <c r="O176" s="515"/>
      <c r="P176" s="515"/>
      <c r="Q176" s="515"/>
      <c r="R176" s="515"/>
      <c r="S176" s="515"/>
      <c r="T176" s="515"/>
      <c r="U176" s="515"/>
      <c r="V176" s="515"/>
      <c r="W176" s="515"/>
      <c r="X176" s="515"/>
      <c r="Y176" s="515"/>
      <c r="Z176" s="515"/>
      <c r="AA176" s="515"/>
      <c r="AB176" s="515"/>
      <c r="AC176" s="515"/>
      <c r="AD176" s="515"/>
      <c r="AE176" s="515"/>
      <c r="AF176" s="515"/>
      <c r="AG176" s="515"/>
      <c r="AH176" s="515"/>
      <c r="AI176" s="515"/>
      <c r="AJ176" s="515"/>
      <c r="AK176" s="515"/>
      <c r="AL176" s="515"/>
      <c r="AM176" s="515"/>
      <c r="AN176" s="515"/>
      <c r="AO176" s="515"/>
      <c r="AP176" s="516"/>
      <c r="AQ176" s="546" t="s">
        <v>79</v>
      </c>
      <c r="AR176" s="476" t="s">
        <v>176</v>
      </c>
      <c r="AS176" s="227"/>
      <c r="AT176" s="357"/>
      <c r="AU176" s="357"/>
      <c r="AV176" s="96"/>
      <c r="AW176" s="96"/>
      <c r="AX176" s="96"/>
      <c r="AY176" s="96"/>
      <c r="AZ176" s="96"/>
      <c r="BA176" s="96"/>
      <c r="BB176" s="96"/>
      <c r="BC176" s="96"/>
      <c r="BD176" s="96"/>
      <c r="BE176" s="96"/>
      <c r="BF176" s="96"/>
      <c r="BG176" s="96"/>
      <c r="CG176" s="88"/>
      <c r="CH176" s="88"/>
      <c r="CI176" s="88"/>
      <c r="CJ176" s="88"/>
      <c r="CK176" s="88"/>
      <c r="CL176" s="88"/>
      <c r="CM176" s="88"/>
      <c r="CN176" s="88"/>
      <c r="CO176" s="88"/>
      <c r="CP176" s="88"/>
      <c r="CQ176" s="88"/>
      <c r="CR176" s="88"/>
      <c r="CS176" s="88"/>
      <c r="CT176" s="88"/>
    </row>
    <row r="177" spans="1:98" ht="21.75" customHeight="1" x14ac:dyDescent="0.2">
      <c r="A177" s="488"/>
      <c r="B177" s="497"/>
      <c r="C177" s="498"/>
      <c r="D177" s="498"/>
      <c r="E177" s="483" t="s">
        <v>21</v>
      </c>
      <c r="F177" s="484"/>
      <c r="G177" s="483" t="s">
        <v>22</v>
      </c>
      <c r="H177" s="484"/>
      <c r="I177" s="483" t="s">
        <v>23</v>
      </c>
      <c r="J177" s="484"/>
      <c r="K177" s="483" t="s">
        <v>24</v>
      </c>
      <c r="L177" s="484"/>
      <c r="M177" s="483" t="s">
        <v>25</v>
      </c>
      <c r="N177" s="484"/>
      <c r="O177" s="483" t="s">
        <v>26</v>
      </c>
      <c r="P177" s="484"/>
      <c r="Q177" s="483" t="s">
        <v>27</v>
      </c>
      <c r="R177" s="484"/>
      <c r="S177" s="483" t="s">
        <v>28</v>
      </c>
      <c r="T177" s="484"/>
      <c r="U177" s="483" t="s">
        <v>29</v>
      </c>
      <c r="V177" s="484"/>
      <c r="W177" s="483" t="s">
        <v>5</v>
      </c>
      <c r="X177" s="484"/>
      <c r="Y177" s="483" t="s">
        <v>6</v>
      </c>
      <c r="Z177" s="484"/>
      <c r="AA177" s="483" t="s">
        <v>30</v>
      </c>
      <c r="AB177" s="484"/>
      <c r="AC177" s="483" t="s">
        <v>7</v>
      </c>
      <c r="AD177" s="484"/>
      <c r="AE177" s="483" t="s">
        <v>8</v>
      </c>
      <c r="AF177" s="484"/>
      <c r="AG177" s="483" t="s">
        <v>9</v>
      </c>
      <c r="AH177" s="484"/>
      <c r="AI177" s="483" t="s">
        <v>10</v>
      </c>
      <c r="AJ177" s="484"/>
      <c r="AK177" s="483" t="s">
        <v>11</v>
      </c>
      <c r="AL177" s="484"/>
      <c r="AM177" s="483" t="s">
        <v>12</v>
      </c>
      <c r="AN177" s="484"/>
      <c r="AO177" s="480" t="s">
        <v>13</v>
      </c>
      <c r="AP177" s="482"/>
      <c r="AQ177" s="547"/>
      <c r="AR177" s="479"/>
      <c r="AS177" s="357"/>
      <c r="AT177" s="357"/>
      <c r="AU177" s="357"/>
      <c r="AV177" s="96"/>
      <c r="AW177" s="96"/>
      <c r="AX177" s="96"/>
      <c r="AY177" s="96"/>
      <c r="AZ177" s="96"/>
      <c r="BA177" s="96"/>
      <c r="BB177" s="96"/>
      <c r="BC177" s="96"/>
      <c r="BD177" s="96"/>
      <c r="BE177" s="96"/>
      <c r="BF177" s="149"/>
      <c r="BG177" s="149"/>
      <c r="CG177" s="88"/>
      <c r="CH177" s="88"/>
      <c r="CI177" s="88"/>
      <c r="CJ177" s="88"/>
      <c r="CK177" s="88"/>
      <c r="CL177" s="88"/>
      <c r="CM177" s="88"/>
      <c r="CN177" s="88"/>
      <c r="CO177" s="88"/>
      <c r="CP177" s="88"/>
      <c r="CQ177" s="88"/>
      <c r="CR177" s="88"/>
      <c r="CS177" s="88"/>
      <c r="CT177" s="88"/>
    </row>
    <row r="178" spans="1:98" ht="13.5" customHeight="1" x14ac:dyDescent="0.2">
      <c r="A178" s="544"/>
      <c r="B178" s="185" t="s">
        <v>34</v>
      </c>
      <c r="C178" s="71" t="s">
        <v>2</v>
      </c>
      <c r="D178" s="33" t="s">
        <v>3</v>
      </c>
      <c r="E178" s="70" t="s">
        <v>2</v>
      </c>
      <c r="F178" s="33" t="s">
        <v>3</v>
      </c>
      <c r="G178" s="70" t="s">
        <v>2</v>
      </c>
      <c r="H178" s="33" t="s">
        <v>3</v>
      </c>
      <c r="I178" s="70" t="s">
        <v>2</v>
      </c>
      <c r="J178" s="33" t="s">
        <v>3</v>
      </c>
      <c r="K178" s="70" t="s">
        <v>2</v>
      </c>
      <c r="L178" s="33" t="s">
        <v>3</v>
      </c>
      <c r="M178" s="70" t="s">
        <v>2</v>
      </c>
      <c r="N178" s="33" t="s">
        <v>3</v>
      </c>
      <c r="O178" s="70" t="s">
        <v>2</v>
      </c>
      <c r="P178" s="33" t="s">
        <v>3</v>
      </c>
      <c r="Q178" s="70" t="s">
        <v>2</v>
      </c>
      <c r="R178" s="33" t="s">
        <v>3</v>
      </c>
      <c r="S178" s="70" t="s">
        <v>2</v>
      </c>
      <c r="T178" s="33" t="s">
        <v>3</v>
      </c>
      <c r="U178" s="70" t="s">
        <v>2</v>
      </c>
      <c r="V178" s="33" t="s">
        <v>3</v>
      </c>
      <c r="W178" s="70" t="s">
        <v>2</v>
      </c>
      <c r="X178" s="33" t="s">
        <v>3</v>
      </c>
      <c r="Y178" s="70" t="s">
        <v>2</v>
      </c>
      <c r="Z178" s="33" t="s">
        <v>3</v>
      </c>
      <c r="AA178" s="70" t="s">
        <v>2</v>
      </c>
      <c r="AB178" s="33" t="s">
        <v>3</v>
      </c>
      <c r="AC178" s="70" t="s">
        <v>2</v>
      </c>
      <c r="AD178" s="33" t="s">
        <v>3</v>
      </c>
      <c r="AE178" s="70" t="s">
        <v>2</v>
      </c>
      <c r="AF178" s="33" t="s">
        <v>3</v>
      </c>
      <c r="AG178" s="70" t="s">
        <v>2</v>
      </c>
      <c r="AH178" s="33" t="s">
        <v>3</v>
      </c>
      <c r="AI178" s="70" t="s">
        <v>2</v>
      </c>
      <c r="AJ178" s="33" t="s">
        <v>3</v>
      </c>
      <c r="AK178" s="70" t="s">
        <v>2</v>
      </c>
      <c r="AL178" s="33" t="s">
        <v>3</v>
      </c>
      <c r="AM178" s="70" t="s">
        <v>2</v>
      </c>
      <c r="AN178" s="33" t="s">
        <v>3</v>
      </c>
      <c r="AO178" s="70" t="s">
        <v>2</v>
      </c>
      <c r="AP178" s="33" t="s">
        <v>3</v>
      </c>
      <c r="AQ178" s="548"/>
      <c r="AR178" s="517"/>
      <c r="AS178" s="358"/>
      <c r="AT178" s="357"/>
      <c r="AU178" s="96"/>
      <c r="AV178" s="96"/>
      <c r="AW178" s="96"/>
      <c r="AX178" s="96"/>
      <c r="AY178" s="96"/>
      <c r="AZ178" s="96"/>
      <c r="BA178" s="96"/>
      <c r="BB178" s="96"/>
      <c r="BC178" s="96"/>
      <c r="BD178" s="96"/>
      <c r="BE178" s="96"/>
      <c r="BF178" s="149"/>
      <c r="BG178" s="149"/>
      <c r="CG178" s="88"/>
      <c r="CH178" s="88"/>
      <c r="CI178" s="88"/>
      <c r="CJ178" s="88"/>
      <c r="CK178" s="88"/>
      <c r="CL178" s="88"/>
      <c r="CM178" s="88"/>
      <c r="CN178" s="88"/>
      <c r="CO178" s="88"/>
      <c r="CP178" s="88"/>
      <c r="CQ178" s="88"/>
      <c r="CR178" s="88"/>
      <c r="CS178" s="88"/>
      <c r="CT178" s="88"/>
    </row>
    <row r="179" spans="1:98" ht="15.6" customHeight="1" x14ac:dyDescent="0.2">
      <c r="A179" s="143" t="s">
        <v>81</v>
      </c>
      <c r="B179" s="345">
        <f>SUM(C179+D179)</f>
        <v>127</v>
      </c>
      <c r="C179" s="346">
        <f t="shared" ref="C179:D183" si="18">SUM(E179+G179+I179+K179+M179+O179+Q179+S179+U179+W179+Y179+AA179+AC179+AE179+AG179+AI179+AK179+AM179+AO179)</f>
        <v>48</v>
      </c>
      <c r="D179" s="347">
        <f t="shared" si="18"/>
        <v>79</v>
      </c>
      <c r="E179" s="6"/>
      <c r="F179" s="10">
        <v>1</v>
      </c>
      <c r="G179" s="6"/>
      <c r="H179" s="8"/>
      <c r="I179" s="6"/>
      <c r="J179" s="8">
        <v>1</v>
      </c>
      <c r="K179" s="6">
        <v>3</v>
      </c>
      <c r="L179" s="8"/>
      <c r="M179" s="6">
        <v>2</v>
      </c>
      <c r="N179" s="8"/>
      <c r="O179" s="6">
        <v>1</v>
      </c>
      <c r="P179" s="8"/>
      <c r="Q179" s="6"/>
      <c r="R179" s="8"/>
      <c r="S179" s="6">
        <v>1</v>
      </c>
      <c r="T179" s="8">
        <v>1</v>
      </c>
      <c r="U179" s="6"/>
      <c r="V179" s="8">
        <v>1</v>
      </c>
      <c r="W179" s="6">
        <v>1</v>
      </c>
      <c r="X179" s="8">
        <v>4</v>
      </c>
      <c r="Y179" s="105"/>
      <c r="Z179" s="8">
        <v>4</v>
      </c>
      <c r="AA179" s="105">
        <v>1</v>
      </c>
      <c r="AB179" s="8">
        <v>4</v>
      </c>
      <c r="AC179" s="105">
        <v>8</v>
      </c>
      <c r="AD179" s="8">
        <v>4</v>
      </c>
      <c r="AE179" s="105">
        <v>3</v>
      </c>
      <c r="AF179" s="8">
        <v>12</v>
      </c>
      <c r="AG179" s="105">
        <v>6</v>
      </c>
      <c r="AH179" s="8">
        <v>5</v>
      </c>
      <c r="AI179" s="105">
        <v>7</v>
      </c>
      <c r="AJ179" s="8">
        <v>8</v>
      </c>
      <c r="AK179" s="105">
        <v>5</v>
      </c>
      <c r="AL179" s="8">
        <v>12</v>
      </c>
      <c r="AM179" s="105">
        <v>6</v>
      </c>
      <c r="AN179" s="8">
        <v>9</v>
      </c>
      <c r="AO179" s="105">
        <v>4</v>
      </c>
      <c r="AP179" s="8">
        <v>13</v>
      </c>
      <c r="AQ179" s="359">
        <v>127</v>
      </c>
      <c r="AR179" s="360">
        <v>128</v>
      </c>
      <c r="AS179" s="1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97"/>
      <c r="CA179" s="84" t="str">
        <f>IF(B179=0,"",IF(AQ179="",IF(B179="",""," No olvide digitar la columna Beneficiarios."),""))</f>
        <v/>
      </c>
      <c r="CB179" s="84" t="str">
        <f>IF(B179&lt;AQ179,"* El número de Beneficiarios NO DEBE ser mayor que el Total. ","")</f>
        <v/>
      </c>
      <c r="CG179" s="88">
        <f>IF(B179&lt;AQ179,1,0)</f>
        <v>0</v>
      </c>
      <c r="CH179" s="88">
        <f>IF(B179=0,"",IF(AQ179="",IF(B179="","",1),0))</f>
        <v>0</v>
      </c>
      <c r="CI179" s="88"/>
      <c r="CJ179" s="88"/>
      <c r="CK179" s="88"/>
      <c r="CL179" s="88"/>
      <c r="CM179" s="88"/>
      <c r="CN179" s="88"/>
      <c r="CO179" s="88"/>
      <c r="CP179" s="88"/>
      <c r="CQ179" s="88"/>
      <c r="CR179" s="88"/>
      <c r="CS179" s="88"/>
      <c r="CT179" s="88"/>
    </row>
    <row r="180" spans="1:98" ht="15.6" customHeight="1" x14ac:dyDescent="0.2">
      <c r="A180" s="143" t="s">
        <v>82</v>
      </c>
      <c r="B180" s="332">
        <f>SUM(C180+D180)</f>
        <v>0</v>
      </c>
      <c r="C180" s="333">
        <f t="shared" si="18"/>
        <v>0</v>
      </c>
      <c r="D180" s="334">
        <f t="shared" si="18"/>
        <v>0</v>
      </c>
      <c r="E180" s="11"/>
      <c r="F180" s="17"/>
      <c r="G180" s="11"/>
      <c r="H180" s="12"/>
      <c r="I180" s="11"/>
      <c r="J180" s="12"/>
      <c r="K180" s="11"/>
      <c r="L180" s="12"/>
      <c r="M180" s="11"/>
      <c r="N180" s="12"/>
      <c r="O180" s="11"/>
      <c r="P180" s="12"/>
      <c r="Q180" s="11"/>
      <c r="R180" s="12"/>
      <c r="S180" s="11"/>
      <c r="T180" s="12"/>
      <c r="U180" s="11"/>
      <c r="V180" s="12"/>
      <c r="W180" s="11"/>
      <c r="X180" s="12"/>
      <c r="Y180" s="111"/>
      <c r="Z180" s="12"/>
      <c r="AA180" s="111"/>
      <c r="AB180" s="12"/>
      <c r="AC180" s="111"/>
      <c r="AD180" s="12"/>
      <c r="AE180" s="111"/>
      <c r="AF180" s="12"/>
      <c r="AG180" s="111"/>
      <c r="AH180" s="12"/>
      <c r="AI180" s="111"/>
      <c r="AJ180" s="12"/>
      <c r="AK180" s="111"/>
      <c r="AL180" s="12"/>
      <c r="AM180" s="111"/>
      <c r="AN180" s="12"/>
      <c r="AO180" s="111"/>
      <c r="AP180" s="12"/>
      <c r="AQ180" s="359"/>
      <c r="AR180" s="361"/>
      <c r="AS180" s="1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97"/>
      <c r="CA180" s="84" t="str">
        <f>IF(B180=0,"",IF(AQ180="",IF(B180="",""," No olvide digitar la columna Beneficiarios."),""))</f>
        <v/>
      </c>
      <c r="CB180" s="84" t="str">
        <f>IF(B180&lt;AQ180,"* El número de Beneficiarios NO DEBE ser mayor que el Total. ","")</f>
        <v/>
      </c>
      <c r="CG180" s="88">
        <f>IF(B180&lt;AQ180,1,0)</f>
        <v>0</v>
      </c>
      <c r="CH180" s="88" t="str">
        <f>IF(B180=0,"",IF(AQ180="",IF(B180="","",1),0))</f>
        <v/>
      </c>
      <c r="CI180" s="88"/>
      <c r="CJ180" s="88"/>
      <c r="CK180" s="88"/>
      <c r="CL180" s="88"/>
      <c r="CM180" s="88"/>
      <c r="CN180" s="88"/>
      <c r="CO180" s="88"/>
      <c r="CP180" s="88"/>
      <c r="CQ180" s="88"/>
      <c r="CR180" s="88"/>
      <c r="CS180" s="88"/>
      <c r="CT180" s="88"/>
    </row>
    <row r="181" spans="1:98" ht="15.6" customHeight="1" x14ac:dyDescent="0.2">
      <c r="A181" s="143" t="s">
        <v>83</v>
      </c>
      <c r="B181" s="332">
        <f>SUM(C181+D181)</f>
        <v>0</v>
      </c>
      <c r="C181" s="333">
        <f t="shared" si="18"/>
        <v>0</v>
      </c>
      <c r="D181" s="334">
        <f t="shared" si="18"/>
        <v>0</v>
      </c>
      <c r="E181" s="11"/>
      <c r="F181" s="17"/>
      <c r="G181" s="11"/>
      <c r="H181" s="12"/>
      <c r="I181" s="11"/>
      <c r="J181" s="12"/>
      <c r="K181" s="11"/>
      <c r="L181" s="12"/>
      <c r="M181" s="11"/>
      <c r="N181" s="12"/>
      <c r="O181" s="11"/>
      <c r="P181" s="12"/>
      <c r="Q181" s="11"/>
      <c r="R181" s="12"/>
      <c r="S181" s="11"/>
      <c r="T181" s="12"/>
      <c r="U181" s="11"/>
      <c r="V181" s="12"/>
      <c r="W181" s="11"/>
      <c r="X181" s="12"/>
      <c r="Y181" s="111"/>
      <c r="Z181" s="12"/>
      <c r="AA181" s="111"/>
      <c r="AB181" s="12"/>
      <c r="AC181" s="111"/>
      <c r="AD181" s="12"/>
      <c r="AE181" s="111"/>
      <c r="AF181" s="12"/>
      <c r="AG181" s="111"/>
      <c r="AH181" s="12"/>
      <c r="AI181" s="111"/>
      <c r="AJ181" s="12"/>
      <c r="AK181" s="111"/>
      <c r="AL181" s="12"/>
      <c r="AM181" s="111"/>
      <c r="AN181" s="12"/>
      <c r="AO181" s="111"/>
      <c r="AP181" s="12"/>
      <c r="AQ181" s="359"/>
      <c r="AR181" s="361"/>
      <c r="AS181" s="1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97"/>
      <c r="CA181" s="84" t="str">
        <f>IF(B181=0,"",IF(AQ181="",IF(B181="",""," No olvide digitar la columna Beneficiarios."),""))</f>
        <v/>
      </c>
      <c r="CB181" s="84" t="str">
        <f>IF(B181&lt;AQ181,"* El número de Beneficiarios NO DEBE ser mayor que el Total. ","")</f>
        <v/>
      </c>
      <c r="CG181" s="88">
        <f>IF(B181&lt;AQ181,1,0)</f>
        <v>0</v>
      </c>
      <c r="CH181" s="88" t="str">
        <f>IF(B181=0,"",IF(AQ181="",IF(B181="","",1),0))</f>
        <v/>
      </c>
      <c r="CI181" s="88"/>
      <c r="CJ181" s="88"/>
      <c r="CK181" s="88"/>
      <c r="CL181" s="88"/>
      <c r="CM181" s="88"/>
      <c r="CN181" s="88"/>
      <c r="CO181" s="88"/>
      <c r="CP181" s="88"/>
      <c r="CQ181" s="88"/>
      <c r="CR181" s="88"/>
      <c r="CS181" s="88"/>
      <c r="CT181" s="88"/>
    </row>
    <row r="182" spans="1:98" ht="15.6" customHeight="1" x14ac:dyDescent="0.2">
      <c r="A182" s="362" t="s">
        <v>84</v>
      </c>
      <c r="B182" s="332">
        <f>SUM(C182+D182)</f>
        <v>0</v>
      </c>
      <c r="C182" s="333">
        <f t="shared" si="18"/>
        <v>0</v>
      </c>
      <c r="D182" s="351">
        <f t="shared" si="18"/>
        <v>0</v>
      </c>
      <c r="E182" s="11"/>
      <c r="F182" s="17"/>
      <c r="G182" s="11"/>
      <c r="H182" s="12"/>
      <c r="I182" s="11"/>
      <c r="J182" s="12"/>
      <c r="K182" s="11"/>
      <c r="L182" s="12"/>
      <c r="M182" s="11"/>
      <c r="N182" s="12"/>
      <c r="O182" s="11"/>
      <c r="P182" s="12"/>
      <c r="Q182" s="11"/>
      <c r="R182" s="12"/>
      <c r="S182" s="11"/>
      <c r="T182" s="12"/>
      <c r="U182" s="11"/>
      <c r="V182" s="12"/>
      <c r="W182" s="11"/>
      <c r="X182" s="12"/>
      <c r="Y182" s="111"/>
      <c r="Z182" s="12"/>
      <c r="AA182" s="111"/>
      <c r="AB182" s="12"/>
      <c r="AC182" s="111"/>
      <c r="AD182" s="12"/>
      <c r="AE182" s="111"/>
      <c r="AF182" s="12"/>
      <c r="AG182" s="111"/>
      <c r="AH182" s="12"/>
      <c r="AI182" s="111"/>
      <c r="AJ182" s="12"/>
      <c r="AK182" s="111"/>
      <c r="AL182" s="12"/>
      <c r="AM182" s="111"/>
      <c r="AN182" s="12"/>
      <c r="AO182" s="111"/>
      <c r="AP182" s="12"/>
      <c r="AQ182" s="359"/>
      <c r="AR182" s="361"/>
      <c r="AS182" s="1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97"/>
      <c r="CA182" s="84" t="str">
        <f>IF(B182=0,"",IF(AQ182="",IF(B182="",""," No olvide digitar la columna Beneficiarios."),""))</f>
        <v/>
      </c>
      <c r="CB182" s="84" t="str">
        <f>IF(B182&lt;AQ182,"* El número de Beneficiarios NO DEBE ser mayor que el Total. ","")</f>
        <v/>
      </c>
      <c r="CG182" s="88">
        <f>IF(B182&lt;AQ182,1,0)</f>
        <v>0</v>
      </c>
      <c r="CH182" s="88" t="str">
        <f>IF(B182=0,"",IF(AQ182="",IF(B182="","",1),0))</f>
        <v/>
      </c>
      <c r="CI182" s="88"/>
      <c r="CJ182" s="88"/>
      <c r="CK182" s="88"/>
      <c r="CL182" s="88"/>
      <c r="CM182" s="88"/>
      <c r="CN182" s="88"/>
      <c r="CO182" s="88"/>
      <c r="CP182" s="88"/>
      <c r="CQ182" s="88"/>
      <c r="CR182" s="88"/>
      <c r="CS182" s="88"/>
      <c r="CT182" s="88"/>
    </row>
    <row r="183" spans="1:98" ht="15.6" customHeight="1" x14ac:dyDescent="0.2">
      <c r="A183" s="59" t="s">
        <v>108</v>
      </c>
      <c r="B183" s="353">
        <f>SUM(C183+D183)</f>
        <v>0</v>
      </c>
      <c r="C183" s="354">
        <f t="shared" si="18"/>
        <v>0</v>
      </c>
      <c r="D183" s="355">
        <f t="shared" si="18"/>
        <v>0</v>
      </c>
      <c r="E183" s="30"/>
      <c r="F183" s="23"/>
      <c r="G183" s="30"/>
      <c r="H183" s="205"/>
      <c r="I183" s="30"/>
      <c r="J183" s="205"/>
      <c r="K183" s="30"/>
      <c r="L183" s="205"/>
      <c r="M183" s="30"/>
      <c r="N183" s="205"/>
      <c r="O183" s="30"/>
      <c r="P183" s="205"/>
      <c r="Q183" s="30"/>
      <c r="R183" s="205"/>
      <c r="S183" s="30"/>
      <c r="T183" s="205"/>
      <c r="U183" s="30"/>
      <c r="V183" s="205"/>
      <c r="W183" s="30"/>
      <c r="X183" s="205"/>
      <c r="Y183" s="206"/>
      <c r="Z183" s="205"/>
      <c r="AA183" s="206"/>
      <c r="AB183" s="205"/>
      <c r="AC183" s="206"/>
      <c r="AD183" s="205"/>
      <c r="AE183" s="206"/>
      <c r="AF183" s="205"/>
      <c r="AG183" s="206"/>
      <c r="AH183" s="205"/>
      <c r="AI183" s="206"/>
      <c r="AJ183" s="205"/>
      <c r="AK183" s="206"/>
      <c r="AL183" s="205"/>
      <c r="AM183" s="206"/>
      <c r="AN183" s="205"/>
      <c r="AO183" s="206"/>
      <c r="AP183" s="205"/>
      <c r="AQ183" s="363"/>
      <c r="AR183" s="364"/>
      <c r="AS183" s="1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97"/>
      <c r="CA183" s="84" t="str">
        <f>IF(B183=0,"",IF(AQ183="",IF(B183="",""," No olvide digitar la columna Beneficiarios."),""))</f>
        <v/>
      </c>
      <c r="CB183" s="84" t="str">
        <f>IF(B183&lt;AQ183,"* El número de Beneficiarios NO DEBE ser mayor que el Total. ","")</f>
        <v/>
      </c>
      <c r="CG183" s="88">
        <f>IF(B183&lt;AQ183,1,0)</f>
        <v>0</v>
      </c>
      <c r="CH183" s="88" t="str">
        <f>IF(B183=0,"",IF(AQ183="",IF(B183="","",1),0))</f>
        <v/>
      </c>
      <c r="CI183" s="88"/>
      <c r="CJ183" s="88"/>
      <c r="CK183" s="88"/>
      <c r="CL183" s="88"/>
      <c r="CM183" s="88"/>
      <c r="CN183" s="88"/>
      <c r="CO183" s="88"/>
      <c r="CP183" s="88"/>
      <c r="CQ183" s="88"/>
      <c r="CR183" s="88"/>
      <c r="CS183" s="88"/>
      <c r="CT183" s="88"/>
    </row>
    <row r="184" spans="1:98" ht="15.6" customHeight="1" x14ac:dyDescent="0.2">
      <c r="A184" s="316" t="s">
        <v>1</v>
      </c>
      <c r="B184" s="63">
        <f t="shared" ref="B184:AR184" si="19">SUM(B179:B183)</f>
        <v>127</v>
      </c>
      <c r="C184" s="64">
        <f t="shared" si="19"/>
        <v>48</v>
      </c>
      <c r="D184" s="66">
        <f t="shared" si="19"/>
        <v>79</v>
      </c>
      <c r="E184" s="63">
        <f t="shared" si="19"/>
        <v>0</v>
      </c>
      <c r="F184" s="65">
        <f t="shared" si="19"/>
        <v>1</v>
      </c>
      <c r="G184" s="63">
        <f t="shared" si="19"/>
        <v>0</v>
      </c>
      <c r="H184" s="69">
        <f t="shared" si="19"/>
        <v>0</v>
      </c>
      <c r="I184" s="63">
        <f t="shared" si="19"/>
        <v>0</v>
      </c>
      <c r="J184" s="69">
        <f t="shared" si="19"/>
        <v>1</v>
      </c>
      <c r="K184" s="63">
        <f t="shared" si="19"/>
        <v>3</v>
      </c>
      <c r="L184" s="69">
        <f t="shared" si="19"/>
        <v>0</v>
      </c>
      <c r="M184" s="63">
        <f t="shared" si="19"/>
        <v>2</v>
      </c>
      <c r="N184" s="69">
        <f t="shared" si="19"/>
        <v>0</v>
      </c>
      <c r="O184" s="63">
        <f t="shared" si="19"/>
        <v>1</v>
      </c>
      <c r="P184" s="69">
        <f t="shared" si="19"/>
        <v>0</v>
      </c>
      <c r="Q184" s="63">
        <f t="shared" si="19"/>
        <v>0</v>
      </c>
      <c r="R184" s="69">
        <f t="shared" si="19"/>
        <v>0</v>
      </c>
      <c r="S184" s="63">
        <f t="shared" si="19"/>
        <v>1</v>
      </c>
      <c r="T184" s="69">
        <f t="shared" si="19"/>
        <v>1</v>
      </c>
      <c r="U184" s="63">
        <f t="shared" si="19"/>
        <v>0</v>
      </c>
      <c r="V184" s="69">
        <f t="shared" si="19"/>
        <v>1</v>
      </c>
      <c r="W184" s="63">
        <f t="shared" si="19"/>
        <v>1</v>
      </c>
      <c r="X184" s="69">
        <f t="shared" si="19"/>
        <v>4</v>
      </c>
      <c r="Y184" s="63">
        <f t="shared" si="19"/>
        <v>0</v>
      </c>
      <c r="Z184" s="69">
        <f t="shared" si="19"/>
        <v>4</v>
      </c>
      <c r="AA184" s="63">
        <f t="shared" si="19"/>
        <v>1</v>
      </c>
      <c r="AB184" s="69">
        <f t="shared" si="19"/>
        <v>4</v>
      </c>
      <c r="AC184" s="63">
        <f t="shared" si="19"/>
        <v>8</v>
      </c>
      <c r="AD184" s="69">
        <f t="shared" si="19"/>
        <v>4</v>
      </c>
      <c r="AE184" s="63">
        <f t="shared" si="19"/>
        <v>3</v>
      </c>
      <c r="AF184" s="69">
        <f t="shared" si="19"/>
        <v>12</v>
      </c>
      <c r="AG184" s="63">
        <f t="shared" si="19"/>
        <v>6</v>
      </c>
      <c r="AH184" s="69">
        <f t="shared" si="19"/>
        <v>5</v>
      </c>
      <c r="AI184" s="63">
        <f t="shared" si="19"/>
        <v>7</v>
      </c>
      <c r="AJ184" s="69">
        <f t="shared" si="19"/>
        <v>8</v>
      </c>
      <c r="AK184" s="63">
        <f t="shared" si="19"/>
        <v>5</v>
      </c>
      <c r="AL184" s="69">
        <f t="shared" si="19"/>
        <v>12</v>
      </c>
      <c r="AM184" s="63">
        <f t="shared" si="19"/>
        <v>6</v>
      </c>
      <c r="AN184" s="69">
        <f t="shared" si="19"/>
        <v>9</v>
      </c>
      <c r="AO184" s="68">
        <f t="shared" si="19"/>
        <v>4</v>
      </c>
      <c r="AP184" s="69">
        <f t="shared" si="19"/>
        <v>13</v>
      </c>
      <c r="AQ184" s="343">
        <f t="shared" si="19"/>
        <v>127</v>
      </c>
      <c r="AR184" s="365">
        <f t="shared" si="19"/>
        <v>128</v>
      </c>
      <c r="AS184" s="358"/>
      <c r="AT184" s="357"/>
      <c r="AU184" s="96"/>
      <c r="AV184" s="96"/>
      <c r="AW184" s="96"/>
      <c r="AX184" s="96"/>
      <c r="AY184" s="96"/>
      <c r="AZ184" s="96"/>
      <c r="BA184" s="96"/>
      <c r="BB184" s="96"/>
      <c r="BC184" s="96"/>
      <c r="BD184" s="96"/>
      <c r="BE184" s="96"/>
      <c r="BF184" s="149"/>
      <c r="BG184" s="149"/>
      <c r="CG184" s="88"/>
      <c r="CH184" s="88"/>
      <c r="CI184" s="88"/>
      <c r="CJ184" s="88"/>
      <c r="CK184" s="88"/>
      <c r="CL184" s="88"/>
      <c r="CM184" s="88"/>
      <c r="CN184" s="88"/>
      <c r="CO184" s="88"/>
      <c r="CP184" s="88"/>
      <c r="CQ184" s="88"/>
      <c r="CR184" s="88"/>
      <c r="CS184" s="88"/>
      <c r="CT184" s="88"/>
    </row>
    <row r="185" spans="1:98" ht="31.9" customHeight="1" x14ac:dyDescent="0.2">
      <c r="A185" s="366" t="s">
        <v>177</v>
      </c>
      <c r="B185" s="92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W185" s="149"/>
      <c r="X185" s="149"/>
      <c r="Y185" s="149"/>
      <c r="Z185" s="149"/>
      <c r="AA185" s="149"/>
      <c r="AB185" s="149"/>
      <c r="AC185" s="149"/>
      <c r="AD185" s="149"/>
      <c r="AE185" s="149"/>
      <c r="AF185" s="149"/>
      <c r="AG185" s="149"/>
      <c r="AH185" s="149"/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96"/>
      <c r="AT185" s="96"/>
      <c r="AU185" s="96"/>
      <c r="AV185" s="96"/>
      <c r="AW185" s="96"/>
      <c r="AX185" s="96"/>
      <c r="AY185" s="96"/>
      <c r="AZ185" s="96"/>
      <c r="BA185" s="96"/>
      <c r="BB185" s="96"/>
      <c r="BC185" s="96"/>
      <c r="BD185" s="96"/>
      <c r="BE185" s="96"/>
      <c r="BF185" s="149"/>
      <c r="BG185" s="149"/>
      <c r="CG185" s="88"/>
      <c r="CH185" s="88"/>
      <c r="CI185" s="88"/>
      <c r="CJ185" s="88"/>
      <c r="CK185" s="88"/>
      <c r="CL185" s="88"/>
      <c r="CM185" s="88"/>
      <c r="CN185" s="88"/>
      <c r="CO185" s="88"/>
      <c r="CP185" s="88"/>
      <c r="CQ185" s="88"/>
      <c r="CR185" s="88"/>
      <c r="CS185" s="88"/>
      <c r="CT185" s="88"/>
    </row>
    <row r="186" spans="1:98" x14ac:dyDescent="0.2">
      <c r="A186" s="150" t="s">
        <v>76</v>
      </c>
      <c r="B186" s="4" t="s">
        <v>77</v>
      </c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AD186" s="149"/>
      <c r="AE186" s="149"/>
      <c r="AF186" s="149"/>
      <c r="AG186" s="149"/>
      <c r="AH186" s="149"/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96"/>
      <c r="AT186" s="96"/>
      <c r="AU186" s="96"/>
      <c r="AV186" s="96"/>
      <c r="AW186" s="96"/>
      <c r="AX186" s="96"/>
      <c r="AY186" s="96"/>
      <c r="AZ186" s="96"/>
      <c r="BA186" s="96"/>
      <c r="BB186" s="96"/>
      <c r="BC186" s="96"/>
      <c r="BD186" s="96"/>
      <c r="BE186" s="96"/>
      <c r="BF186" s="149"/>
      <c r="BG186" s="149"/>
      <c r="CG186" s="88"/>
      <c r="CH186" s="88"/>
      <c r="CI186" s="88"/>
      <c r="CJ186" s="88"/>
      <c r="CK186" s="88"/>
      <c r="CL186" s="88"/>
      <c r="CM186" s="88"/>
      <c r="CN186" s="88"/>
      <c r="CO186" s="88"/>
      <c r="CP186" s="88"/>
      <c r="CQ186" s="88"/>
      <c r="CR186" s="88"/>
      <c r="CS186" s="88"/>
      <c r="CT186" s="88"/>
    </row>
    <row r="187" spans="1:98" ht="15" customHeight="1" x14ac:dyDescent="0.2">
      <c r="A187" s="228" t="s">
        <v>81</v>
      </c>
      <c r="B187" s="281">
        <v>379</v>
      </c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AD187" s="149"/>
      <c r="AE187" s="149"/>
      <c r="AF187" s="149"/>
      <c r="AG187" s="149"/>
      <c r="AH187" s="149"/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  <c r="BC187" s="149"/>
      <c r="BD187" s="149"/>
      <c r="BE187" s="149"/>
      <c r="CG187" s="88"/>
      <c r="CH187" s="88"/>
      <c r="CI187" s="88"/>
      <c r="CJ187" s="88"/>
      <c r="CK187" s="88"/>
      <c r="CL187" s="88"/>
      <c r="CM187" s="88"/>
      <c r="CN187" s="88"/>
      <c r="CO187" s="88"/>
      <c r="CP187" s="88"/>
      <c r="CQ187" s="88"/>
      <c r="CR187" s="88"/>
      <c r="CS187" s="88"/>
      <c r="CT187" s="88"/>
    </row>
    <row r="188" spans="1:98" ht="15" customHeight="1" x14ac:dyDescent="0.2">
      <c r="A188" s="143" t="s">
        <v>82</v>
      </c>
      <c r="B188" s="135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AD188" s="149"/>
      <c r="AE188" s="149"/>
      <c r="AF188" s="149"/>
      <c r="AG188" s="149"/>
      <c r="AH188" s="149"/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CG188" s="88"/>
      <c r="CH188" s="88"/>
      <c r="CI188" s="88"/>
      <c r="CJ188" s="88"/>
      <c r="CK188" s="88"/>
      <c r="CL188" s="88"/>
      <c r="CM188" s="88"/>
      <c r="CN188" s="88"/>
      <c r="CO188" s="88"/>
      <c r="CP188" s="88"/>
      <c r="CQ188" s="88"/>
      <c r="CR188" s="88"/>
      <c r="CS188" s="88"/>
      <c r="CT188" s="88"/>
    </row>
    <row r="189" spans="1:98" ht="15" customHeight="1" x14ac:dyDescent="0.2">
      <c r="A189" s="143" t="s">
        <v>83</v>
      </c>
      <c r="B189" s="135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AD189" s="149"/>
      <c r="AE189" s="149"/>
      <c r="AF189" s="149"/>
      <c r="AG189" s="149"/>
      <c r="AH189" s="149"/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49"/>
      <c r="CG189" s="88"/>
      <c r="CH189" s="88"/>
      <c r="CI189" s="88"/>
      <c r="CJ189" s="88"/>
      <c r="CK189" s="88"/>
      <c r="CL189" s="88"/>
      <c r="CM189" s="88"/>
      <c r="CN189" s="88"/>
      <c r="CO189" s="88"/>
      <c r="CP189" s="88"/>
      <c r="CQ189" s="88"/>
      <c r="CR189" s="88"/>
      <c r="CS189" s="88"/>
      <c r="CT189" s="88"/>
    </row>
    <row r="190" spans="1:98" ht="15" customHeight="1" x14ac:dyDescent="0.2">
      <c r="A190" s="201" t="s">
        <v>84</v>
      </c>
      <c r="B190" s="130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AD190" s="149"/>
      <c r="AE190" s="149"/>
      <c r="AF190" s="149"/>
      <c r="AG190" s="149"/>
      <c r="AH190" s="149"/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  <c r="BC190" s="149"/>
      <c r="BD190" s="149"/>
      <c r="BE190" s="149"/>
      <c r="CG190" s="88"/>
      <c r="CH190" s="88"/>
      <c r="CI190" s="88"/>
      <c r="CJ190" s="88"/>
      <c r="CK190" s="88"/>
      <c r="CL190" s="88"/>
      <c r="CM190" s="88"/>
      <c r="CN190" s="88"/>
      <c r="CO190" s="88"/>
      <c r="CP190" s="88"/>
      <c r="CQ190" s="88"/>
      <c r="CR190" s="88"/>
      <c r="CS190" s="88"/>
      <c r="CT190" s="88"/>
    </row>
    <row r="191" spans="1:98" ht="15" customHeight="1" x14ac:dyDescent="0.2">
      <c r="A191" s="316" t="s">
        <v>1</v>
      </c>
      <c r="B191" s="29">
        <f>SUM(B187:B190)</f>
        <v>379</v>
      </c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AD191" s="149"/>
      <c r="AE191" s="149"/>
      <c r="AF191" s="149"/>
      <c r="AG191" s="149"/>
      <c r="AH191" s="149"/>
      <c r="AI191" s="149"/>
      <c r="AJ191" s="149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49"/>
      <c r="BA191" s="149"/>
      <c r="BB191" s="149"/>
      <c r="BC191" s="149"/>
      <c r="BD191" s="149"/>
      <c r="BE191" s="149"/>
      <c r="CG191" s="88"/>
      <c r="CH191" s="88"/>
      <c r="CI191" s="88"/>
      <c r="CJ191" s="88"/>
      <c r="CK191" s="88"/>
      <c r="CL191" s="88"/>
      <c r="CM191" s="88"/>
      <c r="CN191" s="88"/>
      <c r="CO191" s="88"/>
      <c r="CP191" s="88"/>
      <c r="CQ191" s="88"/>
      <c r="CR191" s="88"/>
      <c r="CS191" s="88"/>
      <c r="CT191" s="88"/>
    </row>
    <row r="192" spans="1:98" ht="31.9" customHeight="1" x14ac:dyDescent="0.2">
      <c r="A192" s="225" t="s">
        <v>178</v>
      </c>
      <c r="B192" s="225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AD192" s="149"/>
      <c r="AE192" s="149"/>
      <c r="AF192" s="149"/>
      <c r="AG192" s="149"/>
      <c r="AH192" s="149"/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9"/>
      <c r="AZ192" s="149"/>
      <c r="BA192" s="149"/>
      <c r="BB192" s="149"/>
      <c r="BC192" s="149"/>
      <c r="BD192" s="149"/>
      <c r="BE192" s="149"/>
      <c r="CG192" s="88"/>
      <c r="CH192" s="88"/>
      <c r="CI192" s="88"/>
      <c r="CJ192" s="88"/>
      <c r="CK192" s="88"/>
      <c r="CL192" s="88"/>
      <c r="CM192" s="88"/>
      <c r="CN192" s="88"/>
      <c r="CO192" s="88"/>
      <c r="CP192" s="88"/>
      <c r="CQ192" s="88"/>
      <c r="CR192" s="88"/>
      <c r="CS192" s="88"/>
      <c r="CT192" s="88"/>
    </row>
    <row r="193" spans="1:98" x14ac:dyDescent="0.2">
      <c r="A193" s="150" t="s">
        <v>76</v>
      </c>
      <c r="B193" s="226" t="s">
        <v>77</v>
      </c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AD193" s="149"/>
      <c r="AE193" s="149"/>
      <c r="AF193" s="149"/>
      <c r="AG193" s="149"/>
      <c r="AH193" s="149"/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  <c r="BC193" s="149"/>
      <c r="BD193" s="149"/>
      <c r="BE193" s="149"/>
      <c r="CG193" s="88"/>
      <c r="CH193" s="88"/>
      <c r="CI193" s="88"/>
      <c r="CJ193" s="88"/>
      <c r="CK193" s="88"/>
      <c r="CL193" s="88"/>
      <c r="CM193" s="88"/>
      <c r="CN193" s="88"/>
      <c r="CO193" s="88"/>
      <c r="CP193" s="88"/>
      <c r="CQ193" s="88"/>
      <c r="CR193" s="88"/>
      <c r="CS193" s="88"/>
      <c r="CT193" s="88"/>
    </row>
    <row r="194" spans="1:98" ht="15" customHeight="1" x14ac:dyDescent="0.2">
      <c r="A194" s="228" t="s">
        <v>81</v>
      </c>
      <c r="B194" s="229">
        <v>1007</v>
      </c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  <c r="BC194" s="149"/>
      <c r="BD194" s="149"/>
      <c r="BE194" s="149"/>
      <c r="CG194" s="88"/>
      <c r="CH194" s="88"/>
      <c r="CI194" s="88"/>
      <c r="CJ194" s="88"/>
      <c r="CK194" s="88"/>
      <c r="CL194" s="88"/>
      <c r="CM194" s="88"/>
      <c r="CN194" s="88"/>
      <c r="CO194" s="88"/>
      <c r="CP194" s="88"/>
      <c r="CQ194" s="88"/>
      <c r="CR194" s="88"/>
      <c r="CS194" s="88"/>
      <c r="CT194" s="88"/>
    </row>
    <row r="195" spans="1:98" ht="15" customHeight="1" x14ac:dyDescent="0.2">
      <c r="A195" s="143" t="s">
        <v>82</v>
      </c>
      <c r="B195" s="135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CG195" s="88"/>
      <c r="CH195" s="88"/>
      <c r="CI195" s="88"/>
      <c r="CJ195" s="88"/>
      <c r="CK195" s="88"/>
      <c r="CL195" s="88"/>
      <c r="CM195" s="88"/>
      <c r="CN195" s="88"/>
      <c r="CO195" s="88"/>
      <c r="CP195" s="88"/>
      <c r="CQ195" s="88"/>
      <c r="CR195" s="88"/>
      <c r="CS195" s="88"/>
      <c r="CT195" s="88"/>
    </row>
    <row r="196" spans="1:98" ht="15" customHeight="1" x14ac:dyDescent="0.2">
      <c r="A196" s="143" t="s">
        <v>83</v>
      </c>
      <c r="B196" s="135"/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  <c r="CG196" s="88"/>
      <c r="CH196" s="88"/>
      <c r="CI196" s="88"/>
      <c r="CJ196" s="88"/>
      <c r="CK196" s="88"/>
      <c r="CL196" s="88"/>
      <c r="CM196" s="88"/>
      <c r="CN196" s="88"/>
      <c r="CO196" s="88"/>
      <c r="CP196" s="88"/>
      <c r="CQ196" s="88"/>
      <c r="CR196" s="88"/>
      <c r="CS196" s="88"/>
      <c r="CT196" s="88"/>
    </row>
    <row r="197" spans="1:98" ht="15" customHeight="1" x14ac:dyDescent="0.2">
      <c r="A197" s="201" t="s">
        <v>84</v>
      </c>
      <c r="B197" s="130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CG197" s="88"/>
      <c r="CH197" s="88"/>
      <c r="CI197" s="88"/>
      <c r="CJ197" s="88"/>
      <c r="CK197" s="88"/>
      <c r="CL197" s="88"/>
      <c r="CM197" s="88"/>
      <c r="CN197" s="88"/>
      <c r="CO197" s="88"/>
      <c r="CP197" s="88"/>
      <c r="CQ197" s="88"/>
      <c r="CR197" s="88"/>
      <c r="CS197" s="88"/>
      <c r="CT197" s="88"/>
    </row>
    <row r="198" spans="1:98" ht="15" customHeight="1" x14ac:dyDescent="0.2">
      <c r="A198" s="316" t="s">
        <v>1</v>
      </c>
      <c r="B198" s="29">
        <f>SUM(B194:B197)</f>
        <v>1007</v>
      </c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  <c r="CG198" s="88"/>
      <c r="CH198" s="88"/>
      <c r="CI198" s="88"/>
      <c r="CJ198" s="88"/>
      <c r="CK198" s="88"/>
      <c r="CL198" s="88"/>
      <c r="CM198" s="88"/>
      <c r="CN198" s="88"/>
      <c r="CO198" s="88"/>
      <c r="CP198" s="88"/>
      <c r="CQ198" s="88"/>
      <c r="CR198" s="88"/>
      <c r="CS198" s="88"/>
      <c r="CT198" s="88"/>
    </row>
    <row r="199" spans="1:98" ht="31.9" customHeight="1" x14ac:dyDescent="0.2">
      <c r="A199" s="90" t="s">
        <v>179</v>
      </c>
      <c r="B199" s="367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CG199" s="88"/>
      <c r="CH199" s="88"/>
      <c r="CI199" s="88"/>
      <c r="CJ199" s="88"/>
      <c r="CK199" s="88"/>
      <c r="CL199" s="88"/>
      <c r="CM199" s="88"/>
      <c r="CN199" s="88"/>
      <c r="CO199" s="88"/>
      <c r="CP199" s="88"/>
      <c r="CQ199" s="88"/>
      <c r="CR199" s="88"/>
      <c r="CS199" s="88"/>
      <c r="CT199" s="88"/>
    </row>
    <row r="200" spans="1:98" x14ac:dyDescent="0.2">
      <c r="A200" s="73" t="s">
        <v>180</v>
      </c>
      <c r="B200" s="226" t="s">
        <v>77</v>
      </c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  <c r="CG200" s="88"/>
      <c r="CH200" s="88"/>
      <c r="CI200" s="88"/>
      <c r="CJ200" s="88"/>
      <c r="CK200" s="88"/>
      <c r="CL200" s="88"/>
      <c r="CM200" s="88"/>
      <c r="CN200" s="88"/>
      <c r="CO200" s="88"/>
      <c r="CP200" s="88"/>
      <c r="CQ200" s="88"/>
      <c r="CR200" s="88"/>
      <c r="CS200" s="88"/>
      <c r="CT200" s="88"/>
    </row>
    <row r="201" spans="1:98" ht="15" customHeight="1" x14ac:dyDescent="0.2">
      <c r="A201" s="368" t="s">
        <v>181</v>
      </c>
      <c r="B201" s="22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CG201" s="88"/>
      <c r="CH201" s="88"/>
      <c r="CI201" s="88"/>
      <c r="CJ201" s="88"/>
      <c r="CK201" s="88"/>
      <c r="CL201" s="88"/>
      <c r="CM201" s="88"/>
      <c r="CN201" s="88"/>
      <c r="CO201" s="88"/>
      <c r="CP201" s="88"/>
      <c r="CQ201" s="88"/>
      <c r="CR201" s="88"/>
      <c r="CS201" s="88"/>
      <c r="CT201" s="88"/>
    </row>
    <row r="202" spans="1:98" ht="15" customHeight="1" x14ac:dyDescent="0.2">
      <c r="A202" s="369" t="s">
        <v>182</v>
      </c>
      <c r="B202" s="135"/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  <c r="CG202" s="88"/>
      <c r="CH202" s="88"/>
      <c r="CI202" s="88"/>
      <c r="CJ202" s="88"/>
      <c r="CK202" s="88"/>
      <c r="CL202" s="88"/>
      <c r="CM202" s="88"/>
      <c r="CN202" s="88"/>
      <c r="CO202" s="88"/>
      <c r="CP202" s="88"/>
      <c r="CQ202" s="88"/>
      <c r="CR202" s="88"/>
      <c r="CS202" s="88"/>
      <c r="CT202" s="88"/>
    </row>
    <row r="203" spans="1:98" ht="15" customHeight="1" x14ac:dyDescent="0.2">
      <c r="A203" s="370" t="s">
        <v>183</v>
      </c>
      <c r="B203" s="130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CG203" s="88"/>
      <c r="CH203" s="88"/>
      <c r="CI203" s="88"/>
      <c r="CJ203" s="88"/>
      <c r="CK203" s="88"/>
      <c r="CL203" s="88"/>
      <c r="CM203" s="88"/>
      <c r="CN203" s="88"/>
      <c r="CO203" s="88"/>
      <c r="CP203" s="88"/>
      <c r="CQ203" s="88"/>
      <c r="CR203" s="88"/>
      <c r="CS203" s="88"/>
      <c r="CT203" s="88"/>
    </row>
    <row r="204" spans="1:98" ht="31.9" customHeight="1" x14ac:dyDescent="0.2">
      <c r="A204" s="371" t="s">
        <v>184</v>
      </c>
      <c r="B204" s="146"/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  <c r="CG204" s="88"/>
      <c r="CH204" s="88"/>
      <c r="CI204" s="88"/>
      <c r="CJ204" s="88"/>
      <c r="CK204" s="88"/>
      <c r="CL204" s="88"/>
      <c r="CM204" s="88"/>
      <c r="CN204" s="88"/>
      <c r="CO204" s="88"/>
      <c r="CP204" s="88"/>
      <c r="CQ204" s="88"/>
      <c r="CR204" s="88"/>
      <c r="CS204" s="88"/>
      <c r="CT204" s="88"/>
    </row>
    <row r="205" spans="1:98" x14ac:dyDescent="0.2">
      <c r="A205" s="37" t="s">
        <v>88</v>
      </c>
      <c r="B205" s="226" t="s">
        <v>1</v>
      </c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CG205" s="88"/>
      <c r="CH205" s="88"/>
      <c r="CI205" s="88"/>
      <c r="CJ205" s="88"/>
      <c r="CK205" s="88"/>
      <c r="CL205" s="88"/>
      <c r="CM205" s="88"/>
      <c r="CN205" s="88"/>
      <c r="CO205" s="88"/>
      <c r="CP205" s="88"/>
      <c r="CQ205" s="88"/>
      <c r="CR205" s="88"/>
      <c r="CS205" s="88"/>
      <c r="CT205" s="88"/>
    </row>
    <row r="206" spans="1:98" ht="15" customHeight="1" x14ac:dyDescent="0.2">
      <c r="A206" s="372" t="s">
        <v>92</v>
      </c>
      <c r="B206" s="281">
        <v>358</v>
      </c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CG206" s="88"/>
      <c r="CH206" s="88"/>
      <c r="CI206" s="88"/>
      <c r="CJ206" s="88"/>
      <c r="CK206" s="88"/>
      <c r="CL206" s="88"/>
      <c r="CM206" s="88"/>
      <c r="CN206" s="88"/>
      <c r="CO206" s="88"/>
      <c r="CP206" s="88"/>
      <c r="CQ206" s="88"/>
      <c r="CR206" s="88"/>
      <c r="CS206" s="88"/>
      <c r="CT206" s="88"/>
    </row>
    <row r="207" spans="1:98" ht="15" customHeight="1" x14ac:dyDescent="0.2">
      <c r="A207" s="373" t="s">
        <v>103</v>
      </c>
      <c r="B207" s="22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CG207" s="88"/>
      <c r="CH207" s="88"/>
      <c r="CI207" s="88"/>
      <c r="CJ207" s="88"/>
      <c r="CK207" s="88"/>
      <c r="CL207" s="88"/>
      <c r="CM207" s="88"/>
      <c r="CN207" s="88"/>
      <c r="CO207" s="88"/>
      <c r="CP207" s="88"/>
      <c r="CQ207" s="88"/>
      <c r="CR207" s="88"/>
      <c r="CS207" s="88"/>
      <c r="CT207" s="88"/>
    </row>
    <row r="208" spans="1:98" ht="15" customHeight="1" x14ac:dyDescent="0.2">
      <c r="A208" s="239" t="s">
        <v>93</v>
      </c>
      <c r="B208" s="135">
        <v>658</v>
      </c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CG208" s="88"/>
      <c r="CH208" s="88"/>
      <c r="CI208" s="88"/>
      <c r="CJ208" s="88"/>
      <c r="CK208" s="88"/>
      <c r="CL208" s="88"/>
      <c r="CM208" s="88"/>
      <c r="CN208" s="88"/>
      <c r="CO208" s="88"/>
      <c r="CP208" s="88"/>
      <c r="CQ208" s="88"/>
      <c r="CR208" s="88"/>
      <c r="CS208" s="88"/>
      <c r="CT208" s="88"/>
    </row>
    <row r="209" spans="1:98" ht="15" customHeight="1" x14ac:dyDescent="0.2">
      <c r="A209" s="239" t="s">
        <v>185</v>
      </c>
      <c r="B209" s="135">
        <v>18</v>
      </c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CG209" s="88"/>
      <c r="CH209" s="88"/>
      <c r="CI209" s="88"/>
      <c r="CJ209" s="88"/>
      <c r="CK209" s="88"/>
      <c r="CL209" s="88"/>
      <c r="CM209" s="88"/>
      <c r="CN209" s="88"/>
      <c r="CO209" s="88"/>
      <c r="CP209" s="88"/>
      <c r="CQ209" s="88"/>
      <c r="CR209" s="88"/>
      <c r="CS209" s="88"/>
      <c r="CT209" s="88"/>
    </row>
    <row r="210" spans="1:98" ht="15" customHeight="1" x14ac:dyDescent="0.2">
      <c r="A210" s="374" t="s">
        <v>186</v>
      </c>
      <c r="B210" s="135">
        <v>2175</v>
      </c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CG210" s="88"/>
      <c r="CH210" s="88"/>
      <c r="CI210" s="88"/>
      <c r="CJ210" s="88"/>
      <c r="CK210" s="88"/>
      <c r="CL210" s="88"/>
      <c r="CM210" s="88"/>
      <c r="CN210" s="88"/>
      <c r="CO210" s="88"/>
      <c r="CP210" s="88"/>
      <c r="CQ210" s="88"/>
      <c r="CR210" s="88"/>
      <c r="CS210" s="88"/>
      <c r="CT210" s="88"/>
    </row>
    <row r="211" spans="1:98" ht="15" customHeight="1" x14ac:dyDescent="0.2">
      <c r="A211" s="239" t="s">
        <v>187</v>
      </c>
      <c r="B211" s="135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CG211" s="88"/>
      <c r="CH211" s="88"/>
      <c r="CI211" s="88"/>
      <c r="CJ211" s="88"/>
      <c r="CK211" s="88"/>
      <c r="CL211" s="88"/>
      <c r="CM211" s="88"/>
      <c r="CN211" s="88"/>
      <c r="CO211" s="88"/>
      <c r="CP211" s="88"/>
      <c r="CQ211" s="88"/>
      <c r="CR211" s="88"/>
      <c r="CS211" s="88"/>
      <c r="CT211" s="88"/>
    </row>
    <row r="212" spans="1:98" ht="15" customHeight="1" x14ac:dyDescent="0.2">
      <c r="A212" s="239" t="s">
        <v>188</v>
      </c>
      <c r="B212" s="135"/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CG212" s="88"/>
      <c r="CH212" s="88"/>
      <c r="CI212" s="88"/>
      <c r="CJ212" s="88"/>
      <c r="CK212" s="88"/>
      <c r="CL212" s="88"/>
      <c r="CM212" s="88"/>
      <c r="CN212" s="88"/>
      <c r="CO212" s="88"/>
      <c r="CP212" s="88"/>
      <c r="CQ212" s="88"/>
      <c r="CR212" s="88"/>
      <c r="CS212" s="88"/>
      <c r="CT212" s="88"/>
    </row>
    <row r="213" spans="1:98" ht="15" customHeight="1" x14ac:dyDescent="0.2">
      <c r="A213" s="239" t="s">
        <v>189</v>
      </c>
      <c r="B213" s="135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CG213" s="88"/>
      <c r="CH213" s="88"/>
      <c r="CI213" s="88"/>
      <c r="CJ213" s="88"/>
      <c r="CK213" s="88"/>
      <c r="CL213" s="88"/>
      <c r="CM213" s="88"/>
      <c r="CN213" s="88"/>
      <c r="CO213" s="88"/>
      <c r="CP213" s="88"/>
      <c r="CQ213" s="88"/>
      <c r="CR213" s="88"/>
      <c r="CS213" s="88"/>
      <c r="CT213" s="88"/>
    </row>
    <row r="214" spans="1:98" ht="15" customHeight="1" x14ac:dyDescent="0.2">
      <c r="A214" s="239" t="s">
        <v>190</v>
      </c>
      <c r="B214" s="135"/>
      <c r="C214" s="149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CG214" s="88"/>
      <c r="CH214" s="88"/>
      <c r="CI214" s="88"/>
      <c r="CJ214" s="88"/>
      <c r="CK214" s="88"/>
      <c r="CL214" s="88"/>
      <c r="CM214" s="88"/>
      <c r="CN214" s="88"/>
      <c r="CO214" s="88"/>
      <c r="CP214" s="88"/>
      <c r="CQ214" s="88"/>
      <c r="CR214" s="88"/>
      <c r="CS214" s="88"/>
      <c r="CT214" s="88"/>
    </row>
    <row r="215" spans="1:98" ht="15" customHeight="1" x14ac:dyDescent="0.2">
      <c r="A215" s="375" t="s">
        <v>95</v>
      </c>
      <c r="B215" s="135">
        <v>1099</v>
      </c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CG215" s="88"/>
      <c r="CH215" s="88"/>
      <c r="CI215" s="88"/>
      <c r="CJ215" s="88"/>
      <c r="CK215" s="88"/>
      <c r="CL215" s="88"/>
      <c r="CM215" s="88"/>
      <c r="CN215" s="88"/>
      <c r="CO215" s="88"/>
      <c r="CP215" s="88"/>
      <c r="CQ215" s="88"/>
      <c r="CR215" s="88"/>
      <c r="CS215" s="88"/>
      <c r="CT215" s="88"/>
    </row>
    <row r="216" spans="1:98" ht="15" customHeight="1" x14ac:dyDescent="0.2">
      <c r="A216" s="374" t="s">
        <v>191</v>
      </c>
      <c r="B216" s="135"/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CG216" s="88"/>
      <c r="CH216" s="88"/>
      <c r="CI216" s="88"/>
      <c r="CJ216" s="88"/>
      <c r="CK216" s="88"/>
      <c r="CL216" s="88"/>
      <c r="CM216" s="88"/>
      <c r="CN216" s="88"/>
      <c r="CO216" s="88"/>
      <c r="CP216" s="88"/>
      <c r="CQ216" s="88"/>
      <c r="CR216" s="88"/>
      <c r="CS216" s="88"/>
      <c r="CT216" s="88"/>
    </row>
    <row r="217" spans="1:98" ht="15" customHeight="1" x14ac:dyDescent="0.2">
      <c r="A217" s="374" t="s">
        <v>192</v>
      </c>
      <c r="B217" s="135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CG217" s="88"/>
      <c r="CH217" s="88"/>
      <c r="CI217" s="88"/>
      <c r="CJ217" s="88"/>
      <c r="CK217" s="88"/>
      <c r="CL217" s="88"/>
      <c r="CM217" s="88"/>
      <c r="CN217" s="88"/>
      <c r="CO217" s="88"/>
      <c r="CP217" s="88"/>
      <c r="CQ217" s="88"/>
      <c r="CR217" s="88"/>
      <c r="CS217" s="88"/>
      <c r="CT217" s="88"/>
    </row>
    <row r="218" spans="1:98" ht="15" customHeight="1" x14ac:dyDescent="0.2">
      <c r="A218" s="239" t="s">
        <v>193</v>
      </c>
      <c r="B218" s="135"/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CG218" s="88"/>
      <c r="CH218" s="88"/>
      <c r="CI218" s="88"/>
      <c r="CJ218" s="88"/>
      <c r="CK218" s="88"/>
      <c r="CL218" s="88"/>
      <c r="CM218" s="88"/>
      <c r="CN218" s="88"/>
      <c r="CO218" s="88"/>
      <c r="CP218" s="88"/>
      <c r="CQ218" s="88"/>
      <c r="CR218" s="88"/>
      <c r="CS218" s="88"/>
      <c r="CT218" s="88"/>
    </row>
    <row r="219" spans="1:98" ht="15" customHeight="1" x14ac:dyDescent="0.2">
      <c r="A219" s="375" t="s">
        <v>194</v>
      </c>
      <c r="B219" s="135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CG219" s="88"/>
      <c r="CH219" s="88"/>
      <c r="CI219" s="88"/>
      <c r="CJ219" s="88"/>
      <c r="CK219" s="88"/>
      <c r="CL219" s="88"/>
      <c r="CM219" s="88"/>
      <c r="CN219" s="88"/>
      <c r="CO219" s="88"/>
      <c r="CP219" s="88"/>
      <c r="CQ219" s="88"/>
      <c r="CR219" s="88"/>
      <c r="CS219" s="88"/>
      <c r="CT219" s="88"/>
    </row>
    <row r="220" spans="1:98" ht="24" customHeight="1" x14ac:dyDescent="0.2">
      <c r="A220" s="374" t="s">
        <v>195</v>
      </c>
      <c r="B220" s="135"/>
      <c r="C220" s="149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CG220" s="88"/>
      <c r="CH220" s="88"/>
      <c r="CI220" s="88"/>
      <c r="CJ220" s="88"/>
      <c r="CK220" s="88"/>
      <c r="CL220" s="88"/>
      <c r="CM220" s="88"/>
      <c r="CN220" s="88"/>
      <c r="CO220" s="88"/>
      <c r="CP220" s="88"/>
      <c r="CQ220" s="88"/>
      <c r="CR220" s="88"/>
      <c r="CS220" s="88"/>
      <c r="CT220" s="88"/>
    </row>
    <row r="221" spans="1:98" ht="15" customHeight="1" x14ac:dyDescent="0.2">
      <c r="A221" s="375" t="s">
        <v>196</v>
      </c>
      <c r="B221" s="135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CG221" s="88"/>
      <c r="CH221" s="88"/>
      <c r="CI221" s="88"/>
      <c r="CJ221" s="88"/>
      <c r="CK221" s="88"/>
      <c r="CL221" s="88"/>
      <c r="CM221" s="88"/>
      <c r="CN221" s="88"/>
      <c r="CO221" s="88"/>
      <c r="CP221" s="88"/>
      <c r="CQ221" s="88"/>
      <c r="CR221" s="88"/>
      <c r="CS221" s="88"/>
      <c r="CT221" s="88"/>
    </row>
    <row r="222" spans="1:98" ht="15" customHeight="1" x14ac:dyDescent="0.2">
      <c r="A222" s="376" t="s">
        <v>197</v>
      </c>
      <c r="B222" s="135"/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CG222" s="88"/>
      <c r="CH222" s="88"/>
      <c r="CI222" s="88"/>
      <c r="CJ222" s="88"/>
      <c r="CK222" s="88"/>
      <c r="CL222" s="88"/>
      <c r="CM222" s="88"/>
      <c r="CN222" s="88"/>
      <c r="CO222" s="88"/>
      <c r="CP222" s="88"/>
      <c r="CQ222" s="88"/>
      <c r="CR222" s="88"/>
      <c r="CS222" s="88"/>
      <c r="CT222" s="88"/>
    </row>
    <row r="223" spans="1:98" ht="15" customHeight="1" x14ac:dyDescent="0.2">
      <c r="A223" s="239" t="s">
        <v>97</v>
      </c>
      <c r="B223" s="135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CG223" s="88"/>
      <c r="CH223" s="88"/>
      <c r="CI223" s="88"/>
      <c r="CJ223" s="88"/>
      <c r="CK223" s="88"/>
      <c r="CL223" s="88"/>
      <c r="CM223" s="88"/>
      <c r="CN223" s="88"/>
      <c r="CO223" s="88"/>
      <c r="CP223" s="88"/>
      <c r="CQ223" s="88"/>
      <c r="CR223" s="88"/>
      <c r="CS223" s="88"/>
      <c r="CT223" s="88"/>
    </row>
    <row r="224" spans="1:98" ht="26.45" customHeight="1" x14ac:dyDescent="0.2">
      <c r="A224" s="374" t="s">
        <v>198</v>
      </c>
      <c r="B224" s="135"/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CG224" s="88"/>
      <c r="CH224" s="88"/>
      <c r="CI224" s="88"/>
      <c r="CJ224" s="88"/>
      <c r="CK224" s="88"/>
      <c r="CL224" s="88"/>
      <c r="CM224" s="88"/>
      <c r="CN224" s="88"/>
      <c r="CO224" s="88"/>
      <c r="CP224" s="88"/>
      <c r="CQ224" s="88"/>
      <c r="CR224" s="88"/>
      <c r="CS224" s="88"/>
      <c r="CT224" s="88"/>
    </row>
    <row r="225" spans="1:98" ht="15" customHeight="1" x14ac:dyDescent="0.2">
      <c r="A225" s="239" t="s">
        <v>199</v>
      </c>
      <c r="B225" s="135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CG225" s="88"/>
      <c r="CH225" s="88"/>
      <c r="CI225" s="88"/>
      <c r="CJ225" s="88"/>
      <c r="CK225" s="88"/>
      <c r="CL225" s="88"/>
      <c r="CM225" s="88"/>
      <c r="CN225" s="88"/>
      <c r="CO225" s="88"/>
      <c r="CP225" s="88"/>
      <c r="CQ225" s="88"/>
      <c r="CR225" s="88"/>
      <c r="CS225" s="88"/>
      <c r="CT225" s="88"/>
    </row>
    <row r="226" spans="1:98" ht="15" customHeight="1" x14ac:dyDescent="0.2">
      <c r="A226" s="374" t="s">
        <v>200</v>
      </c>
      <c r="B226" s="135"/>
      <c r="C226" s="149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CG226" s="88"/>
      <c r="CH226" s="88"/>
      <c r="CI226" s="88"/>
      <c r="CJ226" s="88"/>
      <c r="CK226" s="88"/>
      <c r="CL226" s="88"/>
      <c r="CM226" s="88"/>
      <c r="CN226" s="88"/>
      <c r="CO226" s="88"/>
      <c r="CP226" s="88"/>
      <c r="CQ226" s="88"/>
      <c r="CR226" s="88"/>
      <c r="CS226" s="88"/>
      <c r="CT226" s="88"/>
    </row>
    <row r="227" spans="1:98" ht="15" customHeight="1" x14ac:dyDescent="0.2">
      <c r="A227" s="239" t="s">
        <v>100</v>
      </c>
      <c r="B227" s="135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CG227" s="88"/>
      <c r="CH227" s="88"/>
      <c r="CI227" s="88"/>
      <c r="CJ227" s="88"/>
      <c r="CK227" s="88"/>
      <c r="CL227" s="88"/>
      <c r="CM227" s="88"/>
      <c r="CN227" s="88"/>
      <c r="CO227" s="88"/>
      <c r="CP227" s="88"/>
      <c r="CQ227" s="88"/>
      <c r="CR227" s="88"/>
      <c r="CS227" s="88"/>
      <c r="CT227" s="88"/>
    </row>
    <row r="228" spans="1:98" ht="15" customHeight="1" x14ac:dyDescent="0.2">
      <c r="A228" s="239" t="s">
        <v>101</v>
      </c>
      <c r="B228" s="135"/>
      <c r="C228" s="149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CG228" s="88"/>
      <c r="CH228" s="88"/>
      <c r="CI228" s="88"/>
      <c r="CJ228" s="88"/>
      <c r="CK228" s="88"/>
      <c r="CL228" s="88"/>
      <c r="CM228" s="88"/>
      <c r="CN228" s="88"/>
      <c r="CO228" s="88"/>
      <c r="CP228" s="88"/>
      <c r="CQ228" s="88"/>
      <c r="CR228" s="88"/>
      <c r="CS228" s="88"/>
      <c r="CT228" s="88"/>
    </row>
    <row r="229" spans="1:98" ht="15" customHeight="1" x14ac:dyDescent="0.2">
      <c r="A229" s="375" t="s">
        <v>201</v>
      </c>
      <c r="B229" s="135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CG229" s="88"/>
      <c r="CH229" s="88"/>
      <c r="CI229" s="88"/>
      <c r="CJ229" s="88"/>
      <c r="CK229" s="88"/>
      <c r="CL229" s="88"/>
      <c r="CM229" s="88"/>
      <c r="CN229" s="88"/>
      <c r="CO229" s="88"/>
      <c r="CP229" s="88"/>
      <c r="CQ229" s="88"/>
      <c r="CR229" s="88"/>
      <c r="CS229" s="88"/>
      <c r="CT229" s="88"/>
    </row>
    <row r="230" spans="1:98" ht="15" customHeight="1" x14ac:dyDescent="0.2">
      <c r="A230" s="377" t="s">
        <v>202</v>
      </c>
      <c r="B230" s="130"/>
      <c r="C230" s="149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CG230" s="88"/>
      <c r="CH230" s="88"/>
      <c r="CI230" s="88"/>
      <c r="CJ230" s="88"/>
      <c r="CK230" s="88"/>
      <c r="CL230" s="88"/>
      <c r="CM230" s="88"/>
      <c r="CN230" s="88"/>
      <c r="CO230" s="88"/>
      <c r="CP230" s="88"/>
      <c r="CQ230" s="88"/>
      <c r="CR230" s="88"/>
      <c r="CS230" s="88"/>
      <c r="CT230" s="88"/>
    </row>
    <row r="231" spans="1:98" ht="15" customHeight="1" x14ac:dyDescent="0.2">
      <c r="A231" s="316" t="s">
        <v>1</v>
      </c>
      <c r="B231" s="29">
        <f>SUM(B206:B230)</f>
        <v>4308</v>
      </c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CG231" s="88"/>
      <c r="CH231" s="88"/>
      <c r="CI231" s="88"/>
      <c r="CJ231" s="88"/>
      <c r="CK231" s="88"/>
      <c r="CL231" s="88"/>
      <c r="CM231" s="88"/>
      <c r="CN231" s="88"/>
      <c r="CO231" s="88"/>
      <c r="CP231" s="88"/>
      <c r="CQ231" s="88"/>
      <c r="CR231" s="88"/>
      <c r="CS231" s="88"/>
      <c r="CT231" s="88"/>
    </row>
    <row r="232" spans="1:98" x14ac:dyDescent="0.2">
      <c r="C232" s="149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CG232" s="88"/>
      <c r="CH232" s="88"/>
      <c r="CI232" s="88"/>
      <c r="CJ232" s="88"/>
      <c r="CK232" s="88"/>
      <c r="CL232" s="88"/>
      <c r="CM232" s="88"/>
      <c r="CN232" s="88"/>
      <c r="CO232" s="88"/>
      <c r="CP232" s="88"/>
      <c r="CQ232" s="88"/>
      <c r="CR232" s="88"/>
      <c r="CS232" s="88"/>
      <c r="CT232" s="88"/>
    </row>
    <row r="233" spans="1:98" x14ac:dyDescent="0.2"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CG233" s="88"/>
      <c r="CH233" s="88"/>
      <c r="CI233" s="88"/>
      <c r="CJ233" s="88"/>
      <c r="CK233" s="88"/>
      <c r="CL233" s="88"/>
      <c r="CM233" s="88"/>
      <c r="CN233" s="88"/>
      <c r="CO233" s="88"/>
      <c r="CP233" s="88"/>
      <c r="CQ233" s="88"/>
      <c r="CR233" s="88"/>
      <c r="CS233" s="88"/>
      <c r="CT233" s="88"/>
    </row>
    <row r="234" spans="1:98" x14ac:dyDescent="0.2">
      <c r="C234" s="149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CG234" s="88"/>
      <c r="CH234" s="88"/>
      <c r="CI234" s="88"/>
      <c r="CJ234" s="88"/>
      <c r="CK234" s="88"/>
      <c r="CL234" s="88"/>
      <c r="CM234" s="88"/>
      <c r="CN234" s="88"/>
      <c r="CO234" s="88"/>
      <c r="CP234" s="88"/>
      <c r="CQ234" s="88"/>
      <c r="CR234" s="88"/>
      <c r="CS234" s="88"/>
      <c r="CT234" s="88"/>
    </row>
    <row r="235" spans="1:98" x14ac:dyDescent="0.2"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CG235" s="88"/>
      <c r="CH235" s="88"/>
      <c r="CI235" s="88"/>
      <c r="CJ235" s="88"/>
      <c r="CK235" s="88"/>
      <c r="CL235" s="88"/>
      <c r="CM235" s="88"/>
      <c r="CN235" s="88"/>
      <c r="CO235" s="88"/>
      <c r="CP235" s="88"/>
      <c r="CQ235" s="88"/>
      <c r="CR235" s="88"/>
      <c r="CS235" s="88"/>
      <c r="CT235" s="88"/>
    </row>
    <row r="236" spans="1:98" x14ac:dyDescent="0.2">
      <c r="C236" s="149"/>
      <c r="D236" s="149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CG236" s="88"/>
      <c r="CH236" s="88"/>
      <c r="CI236" s="88"/>
      <c r="CJ236" s="88"/>
      <c r="CK236" s="88"/>
      <c r="CL236" s="88"/>
      <c r="CM236" s="88"/>
      <c r="CN236" s="88"/>
      <c r="CO236" s="88"/>
      <c r="CP236" s="88"/>
      <c r="CQ236" s="88"/>
      <c r="CR236" s="88"/>
      <c r="CS236" s="88"/>
      <c r="CT236" s="88"/>
    </row>
    <row r="237" spans="1:98" x14ac:dyDescent="0.2">
      <c r="CG237" s="88"/>
      <c r="CH237" s="88"/>
      <c r="CI237" s="88"/>
      <c r="CJ237" s="88"/>
      <c r="CK237" s="88"/>
      <c r="CL237" s="88"/>
      <c r="CM237" s="88"/>
      <c r="CN237" s="88"/>
      <c r="CO237" s="88"/>
      <c r="CP237" s="88"/>
      <c r="CQ237" s="88"/>
      <c r="CR237" s="88"/>
      <c r="CS237" s="88"/>
      <c r="CT237" s="88"/>
    </row>
    <row r="238" spans="1:98" x14ac:dyDescent="0.2">
      <c r="CG238" s="88"/>
      <c r="CH238" s="88"/>
      <c r="CI238" s="88"/>
      <c r="CJ238" s="88"/>
      <c r="CK238" s="88"/>
      <c r="CL238" s="88"/>
      <c r="CM238" s="88"/>
      <c r="CN238" s="88"/>
      <c r="CO238" s="88"/>
      <c r="CP238" s="88"/>
      <c r="CQ238" s="88"/>
      <c r="CR238" s="88"/>
      <c r="CS238" s="88"/>
      <c r="CT238" s="88"/>
    </row>
    <row r="239" spans="1:98" x14ac:dyDescent="0.2">
      <c r="CG239" s="88"/>
      <c r="CH239" s="88"/>
      <c r="CI239" s="88"/>
      <c r="CJ239" s="88"/>
      <c r="CK239" s="88"/>
      <c r="CL239" s="88"/>
      <c r="CM239" s="88"/>
      <c r="CN239" s="88"/>
      <c r="CO239" s="88"/>
      <c r="CP239" s="88"/>
      <c r="CQ239" s="88"/>
      <c r="CR239" s="88"/>
      <c r="CS239" s="88"/>
      <c r="CT239" s="88"/>
    </row>
    <row r="240" spans="1:98" x14ac:dyDescent="0.2">
      <c r="CG240" s="88"/>
      <c r="CH240" s="88"/>
      <c r="CI240" s="88"/>
      <c r="CJ240" s="88"/>
      <c r="CK240" s="88"/>
      <c r="CL240" s="88"/>
      <c r="CM240" s="88"/>
      <c r="CN240" s="88"/>
      <c r="CO240" s="88"/>
      <c r="CP240" s="88"/>
      <c r="CQ240" s="88"/>
      <c r="CR240" s="88"/>
      <c r="CS240" s="88"/>
      <c r="CT240" s="88"/>
    </row>
    <row r="241" spans="85:98" x14ac:dyDescent="0.2">
      <c r="CG241" s="88"/>
      <c r="CH241" s="88"/>
      <c r="CI241" s="88"/>
      <c r="CJ241" s="88"/>
      <c r="CK241" s="88"/>
      <c r="CL241" s="88"/>
      <c r="CM241" s="88"/>
      <c r="CN241" s="88"/>
      <c r="CO241" s="88"/>
      <c r="CP241" s="88"/>
      <c r="CQ241" s="88"/>
      <c r="CR241" s="88"/>
      <c r="CS241" s="88"/>
      <c r="CT241" s="88"/>
    </row>
    <row r="294" spans="1:104" ht="13.5" customHeight="1" x14ac:dyDescent="0.2"/>
    <row r="295" spans="1:104" s="378" customFormat="1" hidden="1" x14ac:dyDescent="0.2">
      <c r="A295" s="378">
        <f>SUM(B13:B27,D30,B60,B67,B74,B92:E92,B100:E100,B108:E108,C112:C113,D117:D118,B122:B124,B150,B170:B174,B184,B191,B198,B231,C128:J144,B169:AS169,D31:D50,B201:B203,B151,B152:B168)</f>
        <v>6801</v>
      </c>
      <c r="B295" s="378">
        <f>SUM(CG6:CT241)</f>
        <v>0</v>
      </c>
      <c r="BY295" s="379"/>
      <c r="BZ295" s="379"/>
      <c r="CA295" s="379"/>
      <c r="CB295" s="379"/>
      <c r="CC295" s="379"/>
      <c r="CD295" s="379"/>
      <c r="CE295" s="379"/>
      <c r="CF295" s="379"/>
      <c r="CG295" s="379"/>
      <c r="CH295" s="379"/>
      <c r="CI295" s="379"/>
      <c r="CJ295" s="379"/>
      <c r="CK295" s="379"/>
      <c r="CL295" s="379"/>
      <c r="CM295" s="379"/>
      <c r="CN295" s="379"/>
      <c r="CO295" s="379"/>
      <c r="CP295" s="379"/>
      <c r="CQ295" s="379"/>
      <c r="CR295" s="379"/>
      <c r="CS295" s="379"/>
      <c r="CT295" s="379"/>
      <c r="CU295" s="379"/>
      <c r="CV295" s="379"/>
      <c r="CW295" s="379"/>
      <c r="CX295" s="379"/>
      <c r="CY295" s="379"/>
      <c r="CZ295" s="379"/>
    </row>
  </sheetData>
  <mergeCells count="158">
    <mergeCell ref="AO177:AP177"/>
    <mergeCell ref="AE177:AF177"/>
    <mergeCell ref="AG177:AH177"/>
    <mergeCell ref="AI177:AJ177"/>
    <mergeCell ref="AK177:AL177"/>
    <mergeCell ref="AM177:AN177"/>
    <mergeCell ref="U177:V177"/>
    <mergeCell ref="W177:X177"/>
    <mergeCell ref="Y177:Z177"/>
    <mergeCell ref="AA177:AB177"/>
    <mergeCell ref="AC177:AD177"/>
    <mergeCell ref="AO148:AP148"/>
    <mergeCell ref="AQ148:AQ149"/>
    <mergeCell ref="AR148:AS148"/>
    <mergeCell ref="A176:A178"/>
    <mergeCell ref="B176:D177"/>
    <mergeCell ref="E176:AP176"/>
    <mergeCell ref="AQ176:AQ178"/>
    <mergeCell ref="AR176:AR178"/>
    <mergeCell ref="E177:F177"/>
    <mergeCell ref="G177:H177"/>
    <mergeCell ref="I177:J177"/>
    <mergeCell ref="K177:L177"/>
    <mergeCell ref="M177:N177"/>
    <mergeCell ref="O177:P177"/>
    <mergeCell ref="Q177:R177"/>
    <mergeCell ref="S177:T177"/>
    <mergeCell ref="AE148:AF148"/>
    <mergeCell ref="AG148:AH148"/>
    <mergeCell ref="AI148:AJ148"/>
    <mergeCell ref="AK148:AL148"/>
    <mergeCell ref="AM148:AN148"/>
    <mergeCell ref="B147:D148"/>
    <mergeCell ref="E147:AP147"/>
    <mergeCell ref="AQ147:AS147"/>
    <mergeCell ref="W148:X148"/>
    <mergeCell ref="Y148:Z148"/>
    <mergeCell ref="AA148:AB148"/>
    <mergeCell ref="AC148:AD148"/>
    <mergeCell ref="A128:A131"/>
    <mergeCell ref="A132:A136"/>
    <mergeCell ref="A137:A142"/>
    <mergeCell ref="A143:A144"/>
    <mergeCell ref="A147:A149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H120:J120"/>
    <mergeCell ref="K120:K121"/>
    <mergeCell ref="L120:L121"/>
    <mergeCell ref="A126:A127"/>
    <mergeCell ref="B126:B127"/>
    <mergeCell ref="C126:D126"/>
    <mergeCell ref="E126:F126"/>
    <mergeCell ref="G126:H126"/>
    <mergeCell ref="I126:J126"/>
    <mergeCell ref="A120:A121"/>
    <mergeCell ref="B120:B121"/>
    <mergeCell ref="C120:E120"/>
    <mergeCell ref="F120:F121"/>
    <mergeCell ref="G120:G121"/>
    <mergeCell ref="AC53:AD53"/>
    <mergeCell ref="AE53:AF53"/>
    <mergeCell ref="AG53:AH53"/>
    <mergeCell ref="AI53:AJ53"/>
    <mergeCell ref="AK53:AL53"/>
    <mergeCell ref="A113:B113"/>
    <mergeCell ref="A115:C116"/>
    <mergeCell ref="D115:D116"/>
    <mergeCell ref="E115:G115"/>
    <mergeCell ref="H115:H116"/>
    <mergeCell ref="A110:B111"/>
    <mergeCell ref="C110:C111"/>
    <mergeCell ref="D110:F110"/>
    <mergeCell ref="G110:G111"/>
    <mergeCell ref="A112:B112"/>
    <mergeCell ref="B41:C41"/>
    <mergeCell ref="B42:C42"/>
    <mergeCell ref="B43:C43"/>
    <mergeCell ref="E52:AP52"/>
    <mergeCell ref="AQ52:AQ54"/>
    <mergeCell ref="AR52:AT52"/>
    <mergeCell ref="AU52:AU54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B53"/>
    <mergeCell ref="AM53:AN53"/>
    <mergeCell ref="AO53:AP53"/>
    <mergeCell ref="AR53:AR54"/>
    <mergeCell ref="AS53:AS54"/>
    <mergeCell ref="AT53:AT54"/>
    <mergeCell ref="AQ10:AS10"/>
    <mergeCell ref="AT10:AT12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Q11:AQ12"/>
    <mergeCell ref="AR11:AR12"/>
    <mergeCell ref="AS11:AS12"/>
    <mergeCell ref="B47:C47"/>
    <mergeCell ref="A44:A46"/>
    <mergeCell ref="B44:C44"/>
    <mergeCell ref="B45:C45"/>
    <mergeCell ref="B46:C46"/>
    <mergeCell ref="A47:A49"/>
    <mergeCell ref="A52:A54"/>
    <mergeCell ref="B52:D53"/>
    <mergeCell ref="B29:C29"/>
    <mergeCell ref="B40:C40"/>
    <mergeCell ref="B32:C32"/>
    <mergeCell ref="B33:C33"/>
    <mergeCell ref="B34:C34"/>
    <mergeCell ref="B35:C35"/>
    <mergeCell ref="B39:C39"/>
    <mergeCell ref="B48:C48"/>
    <mergeCell ref="B49:C49"/>
    <mergeCell ref="B50:C50"/>
    <mergeCell ref="A30:C30"/>
    <mergeCell ref="A31:A43"/>
    <mergeCell ref="B31:C31"/>
    <mergeCell ref="B36:C36"/>
    <mergeCell ref="B37:C37"/>
    <mergeCell ref="B38:C38"/>
    <mergeCell ref="A6:N6"/>
    <mergeCell ref="A10:A12"/>
    <mergeCell ref="B10:D11"/>
    <mergeCell ref="E10:AP10"/>
    <mergeCell ref="AG11:AH11"/>
    <mergeCell ref="AI11:AJ11"/>
    <mergeCell ref="AK11:AL11"/>
    <mergeCell ref="AM11:AN11"/>
    <mergeCell ref="AO11:AP11"/>
  </mergeCells>
  <dataValidations count="2">
    <dataValidation type="whole" allowBlank="1" showInputMessage="1" showErrorMessage="1" errorTitle="Error de ingreso" error="Debe ingresar sólo números." sqref="E13:AT20 E22:AT27 E30:I50 E55:AU59 B63:B66 B70:B73 B77:E91 B95:E99 B103:E107 D112:G113 E117:H118 C122:L124 C128:J144 E150:AS168 E170:AS174 E179:AR183 B187:B190 B194:B197 B201:B203 B206:B230" xr:uid="{00000000-0002-0000-0200-000000000000}">
      <formula1>0</formula1>
      <formula2>99999</formula2>
    </dataValidation>
    <dataValidation allowBlank="1" showInputMessage="1" showErrorMessage="1" errorTitle="ERROR" error="Por Favor ingrese solo Números." sqref="AT150:AT168 J30 AV55:AV59 M122:M124 AS179:AS183 AU13:AU20 AU22:AU27" xr:uid="{00000000-0002-0000-0200-000001000000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Z296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9.85546875" style="82" customWidth="1"/>
    <col min="2" max="2" width="29.7109375" style="82" customWidth="1"/>
    <col min="3" max="3" width="18.7109375" style="82" customWidth="1"/>
    <col min="4" max="4" width="17.28515625" style="82" customWidth="1"/>
    <col min="5" max="5" width="16.140625" style="82" customWidth="1"/>
    <col min="6" max="6" width="15.42578125" style="82" customWidth="1"/>
    <col min="7" max="11" width="14.7109375" style="82" customWidth="1"/>
    <col min="12" max="12" width="16.42578125" style="82" customWidth="1"/>
    <col min="13" max="39" width="11.42578125" style="82"/>
    <col min="40" max="40" width="12.7109375" style="82" customWidth="1"/>
    <col min="41" max="41" width="11.42578125" style="82"/>
    <col min="42" max="42" width="13" style="82" customWidth="1"/>
    <col min="43" max="43" width="15.85546875" style="82" customWidth="1"/>
    <col min="44" max="44" width="12.42578125" style="82" customWidth="1"/>
    <col min="45" max="45" width="11.42578125" style="82"/>
    <col min="46" max="46" width="13.28515625" style="82" customWidth="1"/>
    <col min="47" max="47" width="11.42578125" style="82"/>
    <col min="48" max="48" width="14.5703125" style="82" customWidth="1"/>
    <col min="49" max="73" width="11.42578125" style="82"/>
    <col min="74" max="76" width="11" style="82" customWidth="1"/>
    <col min="77" max="77" width="11" style="83" customWidth="1"/>
    <col min="78" max="78" width="13.28515625" style="83" customWidth="1"/>
    <col min="79" max="104" width="13.28515625" style="84" hidden="1" customWidth="1"/>
    <col min="105" max="105" width="13.28515625" style="82" customWidth="1"/>
    <col min="106" max="16384" width="11.42578125" style="82"/>
  </cols>
  <sheetData>
    <row r="1" spans="1:98" ht="16.149999999999999" customHeight="1" x14ac:dyDescent="0.2">
      <c r="A1" s="81" t="s">
        <v>0</v>
      </c>
    </row>
    <row r="2" spans="1:98" ht="16.149999999999999" customHeight="1" x14ac:dyDescent="0.2">
      <c r="A2" s="81" t="str">
        <f>CONCATENATE("COMUNA: ",[4]NOMBRE!B2," - ","( ",[4]NOMBRE!C2,[4]NOMBRE!D2,[4]NOMBRE!E2,[4]NOMBRE!F2,[4]NOMBRE!G2," )")</f>
        <v>COMUNA: LINARES - ( 07401 )</v>
      </c>
    </row>
    <row r="3" spans="1:98" ht="16.149999999999999" customHeight="1" x14ac:dyDescent="0.2">
      <c r="A3" s="81" t="str">
        <f>CONCATENATE("ESTABLECIMIENTO/ESTRATEGIA: ",[4]NOMBRE!B3," - ","( ",[4]NOMBRE!C3,[4]NOMBRE!D3,[4]NOMBRE!E3,[4]NOMBRE!F3,[4]NOMBRE!G3,[4]NOMBRE!H3," )")</f>
        <v>ESTABLECIMIENTO/ESTRATEGIA: HOSPITAL PRESIDENTE CARLOS IBAÑEZ DEL CAMPO - ( 116108 )</v>
      </c>
    </row>
    <row r="4" spans="1:98" ht="16.149999999999999" customHeight="1" x14ac:dyDescent="0.2">
      <c r="A4" s="81" t="str">
        <f>CONCATENATE("MES: ",[4]NOMBRE!B6," - ","( ",[4]NOMBRE!C6,[4]NOMBRE!D6," )")</f>
        <v>MES: MARZO - ( 03 )</v>
      </c>
    </row>
    <row r="5" spans="1:98" ht="16.149999999999999" customHeight="1" x14ac:dyDescent="0.2">
      <c r="A5" s="81" t="str">
        <f>CONCATENATE("AÑO: ",[4]NOMBRE!B7)</f>
        <v>AÑO: 2018</v>
      </c>
    </row>
    <row r="6" spans="1:98" ht="15" x14ac:dyDescent="0.2">
      <c r="A6" s="470" t="s">
        <v>14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85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7"/>
      <c r="AN6" s="87"/>
      <c r="AO6" s="87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</row>
    <row r="7" spans="1:98" x14ac:dyDescent="0.2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7"/>
      <c r="AN7" s="87"/>
      <c r="AO7" s="87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</row>
    <row r="8" spans="1:98" ht="31.9" customHeight="1" x14ac:dyDescent="0.2">
      <c r="A8" s="90" t="s">
        <v>15</v>
      </c>
      <c r="B8" s="89"/>
      <c r="C8" s="89"/>
      <c r="D8" s="89"/>
      <c r="E8" s="89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</row>
    <row r="9" spans="1:98" ht="31.9" customHeight="1" x14ac:dyDescent="0.2">
      <c r="A9" s="91" t="s">
        <v>16</v>
      </c>
      <c r="B9" s="91"/>
      <c r="C9" s="92"/>
      <c r="AQ9" s="93"/>
      <c r="AR9" s="93"/>
      <c r="AS9" s="93"/>
      <c r="AT9" s="93"/>
      <c r="AU9" s="94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</row>
    <row r="10" spans="1:98" ht="14.25" customHeight="1" x14ac:dyDescent="0.2">
      <c r="A10" s="471" t="s">
        <v>17</v>
      </c>
      <c r="B10" s="474" t="s">
        <v>1</v>
      </c>
      <c r="C10" s="475"/>
      <c r="D10" s="476"/>
      <c r="E10" s="480" t="s">
        <v>18</v>
      </c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1"/>
      <c r="V10" s="481"/>
      <c r="W10" s="481"/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1"/>
      <c r="AI10" s="481"/>
      <c r="AJ10" s="481"/>
      <c r="AK10" s="481"/>
      <c r="AL10" s="481"/>
      <c r="AM10" s="481"/>
      <c r="AN10" s="481"/>
      <c r="AO10" s="481"/>
      <c r="AP10" s="482"/>
      <c r="AQ10" s="480" t="s">
        <v>19</v>
      </c>
      <c r="AR10" s="481"/>
      <c r="AS10" s="481"/>
      <c r="AT10" s="471" t="s">
        <v>20</v>
      </c>
      <c r="AU10" s="95"/>
      <c r="AV10" s="96"/>
      <c r="AW10" s="96"/>
      <c r="AX10" s="96"/>
      <c r="AY10" s="96"/>
      <c r="AZ10" s="96"/>
      <c r="BA10" s="97"/>
      <c r="BB10" s="97"/>
      <c r="BC10" s="97"/>
      <c r="BD10" s="97"/>
      <c r="BE10" s="97"/>
      <c r="BF10" s="97"/>
      <c r="BG10" s="97"/>
      <c r="BH10" s="97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</row>
    <row r="11" spans="1:98" x14ac:dyDescent="0.2">
      <c r="A11" s="472"/>
      <c r="B11" s="477"/>
      <c r="C11" s="478"/>
      <c r="D11" s="479"/>
      <c r="E11" s="483" t="s">
        <v>21</v>
      </c>
      <c r="F11" s="484"/>
      <c r="G11" s="483" t="s">
        <v>22</v>
      </c>
      <c r="H11" s="484"/>
      <c r="I11" s="483" t="s">
        <v>23</v>
      </c>
      <c r="J11" s="484"/>
      <c r="K11" s="483" t="s">
        <v>24</v>
      </c>
      <c r="L11" s="484"/>
      <c r="M11" s="483" t="s">
        <v>25</v>
      </c>
      <c r="N11" s="484"/>
      <c r="O11" s="483" t="s">
        <v>26</v>
      </c>
      <c r="P11" s="484"/>
      <c r="Q11" s="483" t="s">
        <v>27</v>
      </c>
      <c r="R11" s="484"/>
      <c r="S11" s="483" t="s">
        <v>28</v>
      </c>
      <c r="T11" s="484"/>
      <c r="U11" s="483" t="s">
        <v>29</v>
      </c>
      <c r="V11" s="484"/>
      <c r="W11" s="483" t="s">
        <v>5</v>
      </c>
      <c r="X11" s="484"/>
      <c r="Y11" s="483" t="s">
        <v>6</v>
      </c>
      <c r="Z11" s="484"/>
      <c r="AA11" s="483" t="s">
        <v>30</v>
      </c>
      <c r="AB11" s="484"/>
      <c r="AC11" s="483" t="s">
        <v>7</v>
      </c>
      <c r="AD11" s="484"/>
      <c r="AE11" s="483" t="s">
        <v>8</v>
      </c>
      <c r="AF11" s="484"/>
      <c r="AG11" s="483" t="s">
        <v>9</v>
      </c>
      <c r="AH11" s="484"/>
      <c r="AI11" s="483" t="s">
        <v>10</v>
      </c>
      <c r="AJ11" s="484"/>
      <c r="AK11" s="483" t="s">
        <v>11</v>
      </c>
      <c r="AL11" s="484"/>
      <c r="AM11" s="483" t="s">
        <v>12</v>
      </c>
      <c r="AN11" s="484"/>
      <c r="AO11" s="480" t="s">
        <v>13</v>
      </c>
      <c r="AP11" s="482"/>
      <c r="AQ11" s="508" t="s">
        <v>31</v>
      </c>
      <c r="AR11" s="510" t="s">
        <v>32</v>
      </c>
      <c r="AS11" s="512" t="s">
        <v>33</v>
      </c>
      <c r="AT11" s="472"/>
      <c r="AU11" s="96"/>
      <c r="AV11" s="96"/>
      <c r="AW11" s="96"/>
      <c r="AX11" s="96"/>
      <c r="AY11" s="96"/>
      <c r="AZ11" s="96"/>
      <c r="BA11" s="97"/>
      <c r="BB11" s="97"/>
      <c r="BC11" s="97"/>
      <c r="BD11" s="97"/>
      <c r="BE11" s="97"/>
      <c r="BF11" s="97"/>
      <c r="BG11" s="97"/>
      <c r="BH11" s="97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</row>
    <row r="12" spans="1:98" ht="21" customHeight="1" x14ac:dyDescent="0.2">
      <c r="A12" s="473"/>
      <c r="B12" s="70" t="s">
        <v>34</v>
      </c>
      <c r="C12" s="71" t="s">
        <v>2</v>
      </c>
      <c r="D12" s="80" t="s">
        <v>3</v>
      </c>
      <c r="E12" s="70" t="s">
        <v>2</v>
      </c>
      <c r="F12" s="80" t="s">
        <v>3</v>
      </c>
      <c r="G12" s="70" t="s">
        <v>2</v>
      </c>
      <c r="H12" s="80" t="s">
        <v>3</v>
      </c>
      <c r="I12" s="70" t="s">
        <v>2</v>
      </c>
      <c r="J12" s="80" t="s">
        <v>3</v>
      </c>
      <c r="K12" s="70" t="s">
        <v>2</v>
      </c>
      <c r="L12" s="80" t="s">
        <v>3</v>
      </c>
      <c r="M12" s="70" t="s">
        <v>2</v>
      </c>
      <c r="N12" s="80" t="s">
        <v>3</v>
      </c>
      <c r="O12" s="70" t="s">
        <v>2</v>
      </c>
      <c r="P12" s="80" t="s">
        <v>3</v>
      </c>
      <c r="Q12" s="70" t="s">
        <v>2</v>
      </c>
      <c r="R12" s="80" t="s">
        <v>3</v>
      </c>
      <c r="S12" s="70" t="s">
        <v>2</v>
      </c>
      <c r="T12" s="80" t="s">
        <v>3</v>
      </c>
      <c r="U12" s="70" t="s">
        <v>2</v>
      </c>
      <c r="V12" s="80" t="s">
        <v>3</v>
      </c>
      <c r="W12" s="70" t="s">
        <v>2</v>
      </c>
      <c r="X12" s="80" t="s">
        <v>3</v>
      </c>
      <c r="Y12" s="70" t="s">
        <v>2</v>
      </c>
      <c r="Z12" s="80" t="s">
        <v>3</v>
      </c>
      <c r="AA12" s="70" t="s">
        <v>2</v>
      </c>
      <c r="AB12" s="80" t="s">
        <v>3</v>
      </c>
      <c r="AC12" s="70" t="s">
        <v>2</v>
      </c>
      <c r="AD12" s="80" t="s">
        <v>3</v>
      </c>
      <c r="AE12" s="70" t="s">
        <v>2</v>
      </c>
      <c r="AF12" s="80" t="s">
        <v>3</v>
      </c>
      <c r="AG12" s="70" t="s">
        <v>2</v>
      </c>
      <c r="AH12" s="80" t="s">
        <v>3</v>
      </c>
      <c r="AI12" s="70" t="s">
        <v>2</v>
      </c>
      <c r="AJ12" s="80" t="s">
        <v>3</v>
      </c>
      <c r="AK12" s="70" t="s">
        <v>2</v>
      </c>
      <c r="AL12" s="80" t="s">
        <v>3</v>
      </c>
      <c r="AM12" s="70" t="s">
        <v>2</v>
      </c>
      <c r="AN12" s="80" t="s">
        <v>3</v>
      </c>
      <c r="AO12" s="70" t="s">
        <v>2</v>
      </c>
      <c r="AP12" s="80" t="s">
        <v>3</v>
      </c>
      <c r="AQ12" s="509"/>
      <c r="AR12" s="511"/>
      <c r="AS12" s="513"/>
      <c r="AT12" s="473"/>
      <c r="AU12" s="96"/>
      <c r="AV12" s="96"/>
      <c r="AW12" s="96"/>
      <c r="AX12" s="96"/>
      <c r="AY12" s="96"/>
      <c r="AZ12" s="96"/>
      <c r="BA12" s="97"/>
      <c r="BB12" s="97"/>
      <c r="BC12" s="97"/>
      <c r="BD12" s="97"/>
      <c r="BE12" s="97"/>
      <c r="BF12" s="97"/>
      <c r="BG12" s="97"/>
      <c r="BH12" s="97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</row>
    <row r="13" spans="1:98" ht="14.45" customHeight="1" x14ac:dyDescent="0.2">
      <c r="A13" s="62" t="s">
        <v>35</v>
      </c>
      <c r="B13" s="63">
        <f t="shared" ref="B13:B27" si="0">SUM(C13+D13)</f>
        <v>0</v>
      </c>
      <c r="C13" s="64">
        <f t="shared" ref="C13:D19" si="1">SUM(E13+G13+I13+K13+M13+O13+Q13+S13+U13+W13+Y13+AA13+AC13+AE13+AG13+AI13+AK13+AM13+AO13)</f>
        <v>0</v>
      </c>
      <c r="D13" s="65">
        <f t="shared" si="1"/>
        <v>0</v>
      </c>
      <c r="E13" s="26"/>
      <c r="F13" s="98"/>
      <c r="G13" s="26"/>
      <c r="H13" s="99"/>
      <c r="I13" s="26"/>
      <c r="J13" s="99"/>
      <c r="K13" s="26"/>
      <c r="L13" s="99"/>
      <c r="M13" s="26"/>
      <c r="N13" s="99"/>
      <c r="O13" s="26"/>
      <c r="P13" s="99"/>
      <c r="Q13" s="26"/>
      <c r="R13" s="99"/>
      <c r="S13" s="26"/>
      <c r="T13" s="99"/>
      <c r="U13" s="26"/>
      <c r="V13" s="99"/>
      <c r="W13" s="26"/>
      <c r="X13" s="99"/>
      <c r="Y13" s="26"/>
      <c r="Z13" s="99"/>
      <c r="AA13" s="26"/>
      <c r="AB13" s="99"/>
      <c r="AC13" s="26"/>
      <c r="AD13" s="99"/>
      <c r="AE13" s="26"/>
      <c r="AF13" s="99"/>
      <c r="AG13" s="26"/>
      <c r="AH13" s="99"/>
      <c r="AI13" s="26"/>
      <c r="AJ13" s="99"/>
      <c r="AK13" s="26"/>
      <c r="AL13" s="99"/>
      <c r="AM13" s="26"/>
      <c r="AN13" s="99"/>
      <c r="AO13" s="100"/>
      <c r="AP13" s="99"/>
      <c r="AQ13" s="26"/>
      <c r="AR13" s="27"/>
      <c r="AS13" s="98"/>
      <c r="AT13" s="99"/>
      <c r="AU13" s="1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97"/>
      <c r="BH13" s="97"/>
      <c r="CA13" s="84" t="str">
        <f t="shared" ref="CA13:CA20" si="2">IF(B13&lt;&gt;(AQ13+ AR13 + AS13 + AT13),"* Total Ingresos debe ser igual que Tipo de Estrategia más Otros. ","")</f>
        <v/>
      </c>
      <c r="CG13" s="88" t="str">
        <f t="shared" ref="CG13:CG20" si="3">IF(B13&lt;&gt;(AQ13+ AR13 + AS13 + AT13),1,"")</f>
        <v/>
      </c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</row>
    <row r="14" spans="1:98" ht="14.45" customHeight="1" x14ac:dyDescent="0.2">
      <c r="A14" s="101" t="s">
        <v>36</v>
      </c>
      <c r="B14" s="102">
        <f t="shared" si="0"/>
        <v>0</v>
      </c>
      <c r="C14" s="103">
        <f t="shared" si="1"/>
        <v>0</v>
      </c>
      <c r="D14" s="104">
        <f t="shared" si="1"/>
        <v>0</v>
      </c>
      <c r="E14" s="6"/>
      <c r="F14" s="10"/>
      <c r="G14" s="6"/>
      <c r="H14" s="8"/>
      <c r="I14" s="6"/>
      <c r="J14" s="8"/>
      <c r="K14" s="6"/>
      <c r="L14" s="8"/>
      <c r="M14" s="6"/>
      <c r="N14" s="8"/>
      <c r="O14" s="6"/>
      <c r="P14" s="8"/>
      <c r="Q14" s="6"/>
      <c r="R14" s="8"/>
      <c r="S14" s="6"/>
      <c r="T14" s="8"/>
      <c r="U14" s="6"/>
      <c r="V14" s="8"/>
      <c r="W14" s="6"/>
      <c r="X14" s="8"/>
      <c r="Y14" s="6"/>
      <c r="Z14" s="8"/>
      <c r="AA14" s="6"/>
      <c r="AB14" s="8"/>
      <c r="AC14" s="6"/>
      <c r="AD14" s="8"/>
      <c r="AE14" s="6"/>
      <c r="AF14" s="8"/>
      <c r="AG14" s="6"/>
      <c r="AH14" s="8"/>
      <c r="AI14" s="6"/>
      <c r="AJ14" s="8"/>
      <c r="AK14" s="6"/>
      <c r="AL14" s="8"/>
      <c r="AM14" s="6"/>
      <c r="AN14" s="8"/>
      <c r="AO14" s="105"/>
      <c r="AP14" s="8"/>
      <c r="AQ14" s="6"/>
      <c r="AR14" s="9"/>
      <c r="AS14" s="10"/>
      <c r="AT14" s="8"/>
      <c r="AU14" s="1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97"/>
      <c r="BH14" s="97"/>
      <c r="CA14" s="84" t="str">
        <f t="shared" si="2"/>
        <v/>
      </c>
      <c r="CG14" s="88" t="str">
        <f t="shared" si="3"/>
        <v/>
      </c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</row>
    <row r="15" spans="1:98" ht="24.6" customHeight="1" x14ac:dyDescent="0.2">
      <c r="A15" s="106" t="s">
        <v>37</v>
      </c>
      <c r="B15" s="107">
        <f t="shared" si="0"/>
        <v>0</v>
      </c>
      <c r="C15" s="108">
        <f t="shared" si="1"/>
        <v>0</v>
      </c>
      <c r="D15" s="109">
        <f t="shared" si="1"/>
        <v>0</v>
      </c>
      <c r="E15" s="16"/>
      <c r="F15" s="15"/>
      <c r="G15" s="16"/>
      <c r="H15" s="110"/>
      <c r="I15" s="16"/>
      <c r="J15" s="110"/>
      <c r="K15" s="16"/>
      <c r="L15" s="110"/>
      <c r="M15" s="16"/>
      <c r="N15" s="110"/>
      <c r="O15" s="16"/>
      <c r="P15" s="110"/>
      <c r="Q15" s="11"/>
      <c r="R15" s="12"/>
      <c r="S15" s="11"/>
      <c r="T15" s="12"/>
      <c r="U15" s="11"/>
      <c r="V15" s="12"/>
      <c r="W15" s="11"/>
      <c r="X15" s="12"/>
      <c r="Y15" s="11"/>
      <c r="Z15" s="12"/>
      <c r="AA15" s="11"/>
      <c r="AB15" s="12"/>
      <c r="AC15" s="11"/>
      <c r="AD15" s="12"/>
      <c r="AE15" s="11"/>
      <c r="AF15" s="12"/>
      <c r="AG15" s="11"/>
      <c r="AH15" s="12"/>
      <c r="AI15" s="11"/>
      <c r="AJ15" s="12"/>
      <c r="AK15" s="11"/>
      <c r="AL15" s="12"/>
      <c r="AM15" s="11"/>
      <c r="AN15" s="12"/>
      <c r="AO15" s="111"/>
      <c r="AP15" s="12"/>
      <c r="AQ15" s="11"/>
      <c r="AR15" s="14"/>
      <c r="AS15" s="17"/>
      <c r="AT15" s="12"/>
      <c r="AU15" s="1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97"/>
      <c r="BH15" s="97"/>
      <c r="CA15" s="84" t="str">
        <f t="shared" si="2"/>
        <v/>
      </c>
      <c r="CG15" s="88" t="str">
        <f t="shared" si="3"/>
        <v/>
      </c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</row>
    <row r="16" spans="1:98" ht="14.45" customHeight="1" x14ac:dyDescent="0.2">
      <c r="A16" s="112" t="s">
        <v>38</v>
      </c>
      <c r="B16" s="113">
        <f t="shared" si="0"/>
        <v>0</v>
      </c>
      <c r="C16" s="114">
        <f t="shared" si="1"/>
        <v>0</v>
      </c>
      <c r="D16" s="115">
        <f t="shared" si="1"/>
        <v>0</v>
      </c>
      <c r="E16" s="11"/>
      <c r="F16" s="17"/>
      <c r="G16" s="11"/>
      <c r="H16" s="12"/>
      <c r="I16" s="11"/>
      <c r="J16" s="12"/>
      <c r="K16" s="11"/>
      <c r="L16" s="12"/>
      <c r="M16" s="11"/>
      <c r="N16" s="12"/>
      <c r="O16" s="11"/>
      <c r="P16" s="12"/>
      <c r="Q16" s="11"/>
      <c r="R16" s="12"/>
      <c r="S16" s="11"/>
      <c r="T16" s="12"/>
      <c r="U16" s="11"/>
      <c r="V16" s="12"/>
      <c r="W16" s="11"/>
      <c r="X16" s="12"/>
      <c r="Y16" s="11"/>
      <c r="Z16" s="12"/>
      <c r="AA16" s="11"/>
      <c r="AB16" s="12"/>
      <c r="AC16" s="11"/>
      <c r="AD16" s="12"/>
      <c r="AE16" s="11"/>
      <c r="AF16" s="12"/>
      <c r="AG16" s="11"/>
      <c r="AH16" s="12"/>
      <c r="AI16" s="11"/>
      <c r="AJ16" s="12"/>
      <c r="AK16" s="11"/>
      <c r="AL16" s="12"/>
      <c r="AM16" s="11"/>
      <c r="AN16" s="12"/>
      <c r="AO16" s="111"/>
      <c r="AP16" s="12"/>
      <c r="AQ16" s="11"/>
      <c r="AR16" s="14"/>
      <c r="AS16" s="17"/>
      <c r="AT16" s="12"/>
      <c r="AU16" s="1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97"/>
      <c r="BH16" s="97"/>
      <c r="CA16" s="84" t="str">
        <f t="shared" si="2"/>
        <v/>
      </c>
      <c r="CG16" s="88" t="str">
        <f t="shared" si="3"/>
        <v/>
      </c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</row>
    <row r="17" spans="1:98" ht="14.45" customHeight="1" x14ac:dyDescent="0.2">
      <c r="A17" s="112" t="s">
        <v>39</v>
      </c>
      <c r="B17" s="116">
        <f t="shared" si="0"/>
        <v>0</v>
      </c>
      <c r="C17" s="114">
        <f t="shared" si="1"/>
        <v>0</v>
      </c>
      <c r="D17" s="115">
        <f t="shared" si="1"/>
        <v>0</v>
      </c>
      <c r="E17" s="34"/>
      <c r="F17" s="58"/>
      <c r="G17" s="34"/>
      <c r="H17" s="35"/>
      <c r="I17" s="34"/>
      <c r="J17" s="35"/>
      <c r="K17" s="34"/>
      <c r="L17" s="35"/>
      <c r="M17" s="34"/>
      <c r="N17" s="35"/>
      <c r="O17" s="34"/>
      <c r="P17" s="35"/>
      <c r="Q17" s="34"/>
      <c r="R17" s="35"/>
      <c r="S17" s="34"/>
      <c r="T17" s="35"/>
      <c r="U17" s="34"/>
      <c r="V17" s="35"/>
      <c r="W17" s="34"/>
      <c r="X17" s="35"/>
      <c r="Y17" s="34"/>
      <c r="Z17" s="35"/>
      <c r="AA17" s="34"/>
      <c r="AB17" s="35"/>
      <c r="AC17" s="34"/>
      <c r="AD17" s="35"/>
      <c r="AE17" s="34"/>
      <c r="AF17" s="35"/>
      <c r="AG17" s="34"/>
      <c r="AH17" s="35"/>
      <c r="AI17" s="34"/>
      <c r="AJ17" s="35"/>
      <c r="AK17" s="34"/>
      <c r="AL17" s="35"/>
      <c r="AM17" s="34"/>
      <c r="AN17" s="35"/>
      <c r="AO17" s="117"/>
      <c r="AP17" s="35"/>
      <c r="AQ17" s="34"/>
      <c r="AR17" s="41"/>
      <c r="AS17" s="17"/>
      <c r="AT17" s="35"/>
      <c r="AU17" s="1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97"/>
      <c r="BH17" s="97"/>
      <c r="CA17" s="84" t="str">
        <f t="shared" si="2"/>
        <v/>
      </c>
      <c r="CG17" s="88" t="str">
        <f t="shared" si="3"/>
        <v/>
      </c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</row>
    <row r="18" spans="1:98" ht="14.45" customHeight="1" x14ac:dyDescent="0.2">
      <c r="A18" s="106" t="s">
        <v>40</v>
      </c>
      <c r="B18" s="118">
        <f t="shared" si="0"/>
        <v>0</v>
      </c>
      <c r="C18" s="114">
        <f t="shared" si="1"/>
        <v>0</v>
      </c>
      <c r="D18" s="109">
        <f t="shared" si="1"/>
        <v>0</v>
      </c>
      <c r="E18" s="13"/>
      <c r="F18" s="17"/>
      <c r="G18" s="11"/>
      <c r="H18" s="12"/>
      <c r="I18" s="11"/>
      <c r="J18" s="12"/>
      <c r="K18" s="11"/>
      <c r="L18" s="12"/>
      <c r="M18" s="11"/>
      <c r="N18" s="12"/>
      <c r="O18" s="11"/>
      <c r="P18" s="12"/>
      <c r="Q18" s="11"/>
      <c r="R18" s="12"/>
      <c r="S18" s="11"/>
      <c r="T18" s="12"/>
      <c r="U18" s="11"/>
      <c r="V18" s="12"/>
      <c r="W18" s="11"/>
      <c r="X18" s="12"/>
      <c r="Y18" s="11"/>
      <c r="Z18" s="12"/>
      <c r="AA18" s="11"/>
      <c r="AB18" s="12"/>
      <c r="AC18" s="11"/>
      <c r="AD18" s="12"/>
      <c r="AE18" s="11"/>
      <c r="AF18" s="12"/>
      <c r="AG18" s="11"/>
      <c r="AH18" s="12"/>
      <c r="AI18" s="11"/>
      <c r="AJ18" s="12"/>
      <c r="AK18" s="11"/>
      <c r="AL18" s="12"/>
      <c r="AM18" s="11"/>
      <c r="AN18" s="12"/>
      <c r="AO18" s="111"/>
      <c r="AP18" s="12"/>
      <c r="AQ18" s="11"/>
      <c r="AR18" s="41"/>
      <c r="AS18" s="119"/>
      <c r="AT18" s="120"/>
      <c r="AU18" s="1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97"/>
      <c r="BH18" s="97"/>
      <c r="CA18" s="84" t="str">
        <f t="shared" si="2"/>
        <v/>
      </c>
      <c r="CG18" s="88" t="str">
        <f t="shared" si="3"/>
        <v/>
      </c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</row>
    <row r="19" spans="1:98" ht="14.45" customHeight="1" x14ac:dyDescent="0.2">
      <c r="A19" s="106" t="s">
        <v>41</v>
      </c>
      <c r="B19" s="118">
        <f t="shared" si="0"/>
        <v>0</v>
      </c>
      <c r="C19" s="121">
        <f t="shared" si="1"/>
        <v>0</v>
      </c>
      <c r="D19" s="122">
        <f t="shared" si="1"/>
        <v>0</v>
      </c>
      <c r="E19" s="123"/>
      <c r="F19" s="12"/>
      <c r="G19" s="11"/>
      <c r="H19" s="12"/>
      <c r="I19" s="11"/>
      <c r="J19" s="12"/>
      <c r="K19" s="11"/>
      <c r="L19" s="12"/>
      <c r="M19" s="11"/>
      <c r="N19" s="12"/>
      <c r="O19" s="11"/>
      <c r="P19" s="12"/>
      <c r="Q19" s="11"/>
      <c r="R19" s="12"/>
      <c r="S19" s="11"/>
      <c r="T19" s="12"/>
      <c r="U19" s="11"/>
      <c r="V19" s="12"/>
      <c r="W19" s="11"/>
      <c r="X19" s="12"/>
      <c r="Y19" s="11"/>
      <c r="Z19" s="12"/>
      <c r="AA19" s="11"/>
      <c r="AB19" s="12"/>
      <c r="AC19" s="11"/>
      <c r="AD19" s="12"/>
      <c r="AE19" s="11"/>
      <c r="AF19" s="12"/>
      <c r="AG19" s="11"/>
      <c r="AH19" s="12"/>
      <c r="AI19" s="11"/>
      <c r="AJ19" s="12"/>
      <c r="AK19" s="11"/>
      <c r="AL19" s="12"/>
      <c r="AM19" s="11"/>
      <c r="AN19" s="12"/>
      <c r="AO19" s="111"/>
      <c r="AP19" s="12"/>
      <c r="AQ19" s="11"/>
      <c r="AR19" s="14"/>
      <c r="AS19" s="17"/>
      <c r="AT19" s="120"/>
      <c r="AU19" s="1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97"/>
      <c r="BH19" s="97"/>
      <c r="CA19" s="84" t="str">
        <f t="shared" si="2"/>
        <v/>
      </c>
      <c r="CG19" s="88" t="str">
        <f t="shared" si="3"/>
        <v/>
      </c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</row>
    <row r="20" spans="1:98" ht="14.45" customHeight="1" x14ac:dyDescent="0.2">
      <c r="A20" s="106" t="s">
        <v>42</v>
      </c>
      <c r="B20" s="124">
        <f t="shared" si="0"/>
        <v>0</v>
      </c>
      <c r="C20" s="125">
        <f>SUM(O20+Q20+S20+U20+W20+Y20+AA20+AC20+AE20+AG20+AI20+AK20+AM20+AO20)</f>
        <v>0</v>
      </c>
      <c r="D20" s="126">
        <f>SUM(P20+R20+T20+V20+X20+Z20+AB20+AD20+AF20+AH20+AJ20+AL20+AN20+AP20)</f>
        <v>0</v>
      </c>
      <c r="E20" s="18"/>
      <c r="F20" s="61"/>
      <c r="G20" s="127"/>
      <c r="H20" s="128"/>
      <c r="I20" s="127"/>
      <c r="J20" s="128"/>
      <c r="K20" s="127"/>
      <c r="L20" s="128"/>
      <c r="M20" s="127"/>
      <c r="N20" s="128"/>
      <c r="O20" s="38"/>
      <c r="P20" s="22"/>
      <c r="Q20" s="38"/>
      <c r="R20" s="22"/>
      <c r="S20" s="38"/>
      <c r="T20" s="22"/>
      <c r="U20" s="38"/>
      <c r="V20" s="22"/>
      <c r="W20" s="38"/>
      <c r="X20" s="22"/>
      <c r="Y20" s="38"/>
      <c r="Z20" s="22"/>
      <c r="AA20" s="38"/>
      <c r="AB20" s="22"/>
      <c r="AC20" s="38"/>
      <c r="AD20" s="22"/>
      <c r="AE20" s="38"/>
      <c r="AF20" s="22"/>
      <c r="AG20" s="38"/>
      <c r="AH20" s="22"/>
      <c r="AI20" s="38"/>
      <c r="AJ20" s="22"/>
      <c r="AK20" s="38"/>
      <c r="AL20" s="22"/>
      <c r="AM20" s="38"/>
      <c r="AN20" s="22"/>
      <c r="AO20" s="129"/>
      <c r="AP20" s="22"/>
      <c r="AQ20" s="38"/>
      <c r="AR20" s="54"/>
      <c r="AS20" s="23"/>
      <c r="AT20" s="130"/>
      <c r="AU20" s="1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97"/>
      <c r="BH20" s="97"/>
      <c r="CA20" s="84" t="str">
        <f t="shared" si="2"/>
        <v/>
      </c>
      <c r="CG20" s="88" t="str">
        <f t="shared" si="3"/>
        <v/>
      </c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</row>
    <row r="21" spans="1:98" ht="14.45" customHeight="1" x14ac:dyDescent="0.2">
      <c r="A21" s="62" t="s">
        <v>43</v>
      </c>
      <c r="B21" s="124">
        <f t="shared" si="0"/>
        <v>0</v>
      </c>
      <c r="C21" s="131">
        <f>SUM(C22+C23+C24+C25)</f>
        <v>0</v>
      </c>
      <c r="D21" s="65">
        <f>SUM(D22+D23+D24+D25)</f>
        <v>0</v>
      </c>
      <c r="E21" s="63">
        <f>SUM(E22:E25)</f>
        <v>0</v>
      </c>
      <c r="F21" s="65">
        <f t="shared" ref="F21:AT21" si="4">SUM(F22:F25)</f>
        <v>0</v>
      </c>
      <c r="G21" s="63">
        <f t="shared" si="4"/>
        <v>0</v>
      </c>
      <c r="H21" s="69">
        <f t="shared" si="4"/>
        <v>0</v>
      </c>
      <c r="I21" s="63">
        <f t="shared" si="4"/>
        <v>0</v>
      </c>
      <c r="J21" s="69">
        <f t="shared" si="4"/>
        <v>0</v>
      </c>
      <c r="K21" s="63">
        <f t="shared" si="4"/>
        <v>0</v>
      </c>
      <c r="L21" s="69">
        <f t="shared" si="4"/>
        <v>0</v>
      </c>
      <c r="M21" s="63">
        <f t="shared" si="4"/>
        <v>0</v>
      </c>
      <c r="N21" s="69">
        <f t="shared" si="4"/>
        <v>0</v>
      </c>
      <c r="O21" s="63">
        <f t="shared" si="4"/>
        <v>0</v>
      </c>
      <c r="P21" s="69">
        <f t="shared" si="4"/>
        <v>0</v>
      </c>
      <c r="Q21" s="63">
        <f t="shared" si="4"/>
        <v>0</v>
      </c>
      <c r="R21" s="69">
        <f t="shared" si="4"/>
        <v>0</v>
      </c>
      <c r="S21" s="63">
        <f t="shared" si="4"/>
        <v>0</v>
      </c>
      <c r="T21" s="69">
        <f t="shared" si="4"/>
        <v>0</v>
      </c>
      <c r="U21" s="63">
        <f t="shared" si="4"/>
        <v>0</v>
      </c>
      <c r="V21" s="69">
        <f t="shared" si="4"/>
        <v>0</v>
      </c>
      <c r="W21" s="63">
        <f t="shared" si="4"/>
        <v>0</v>
      </c>
      <c r="X21" s="69">
        <f t="shared" si="4"/>
        <v>0</v>
      </c>
      <c r="Y21" s="63">
        <f t="shared" si="4"/>
        <v>0</v>
      </c>
      <c r="Z21" s="69">
        <f t="shared" si="4"/>
        <v>0</v>
      </c>
      <c r="AA21" s="63">
        <f>SUM(AA22:AA25)</f>
        <v>0</v>
      </c>
      <c r="AB21" s="69">
        <f t="shared" si="4"/>
        <v>0</v>
      </c>
      <c r="AC21" s="63">
        <f t="shared" si="4"/>
        <v>0</v>
      </c>
      <c r="AD21" s="69">
        <f t="shared" si="4"/>
        <v>0</v>
      </c>
      <c r="AE21" s="63">
        <f t="shared" si="4"/>
        <v>0</v>
      </c>
      <c r="AF21" s="69">
        <f t="shared" si="4"/>
        <v>0</v>
      </c>
      <c r="AG21" s="63">
        <f t="shared" si="4"/>
        <v>0</v>
      </c>
      <c r="AH21" s="69">
        <f t="shared" si="4"/>
        <v>0</v>
      </c>
      <c r="AI21" s="63">
        <f t="shared" si="4"/>
        <v>0</v>
      </c>
      <c r="AJ21" s="69">
        <f t="shared" si="4"/>
        <v>0</v>
      </c>
      <c r="AK21" s="63">
        <f t="shared" si="4"/>
        <v>0</v>
      </c>
      <c r="AL21" s="69">
        <f t="shared" si="4"/>
        <v>0</v>
      </c>
      <c r="AM21" s="63">
        <f t="shared" si="4"/>
        <v>0</v>
      </c>
      <c r="AN21" s="69">
        <f t="shared" si="4"/>
        <v>0</v>
      </c>
      <c r="AO21" s="68">
        <f t="shared" si="4"/>
        <v>0</v>
      </c>
      <c r="AP21" s="69">
        <f t="shared" si="4"/>
        <v>0</v>
      </c>
      <c r="AQ21" s="63">
        <f t="shared" si="4"/>
        <v>0</v>
      </c>
      <c r="AR21" s="64">
        <f t="shared" si="4"/>
        <v>0</v>
      </c>
      <c r="AS21" s="65">
        <f t="shared" si="4"/>
        <v>0</v>
      </c>
      <c r="AT21" s="69">
        <f t="shared" si="4"/>
        <v>0</v>
      </c>
      <c r="AU21" s="96"/>
      <c r="AV21" s="96"/>
      <c r="AW21" s="96"/>
      <c r="AX21" s="96"/>
      <c r="AY21" s="96"/>
      <c r="AZ21" s="96"/>
      <c r="BA21" s="97"/>
      <c r="BB21" s="97"/>
      <c r="BC21" s="97"/>
      <c r="BD21" s="97"/>
      <c r="BE21" s="97"/>
      <c r="BF21" s="97"/>
      <c r="BG21" s="97"/>
      <c r="BH21" s="97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</row>
    <row r="22" spans="1:98" ht="14.45" customHeight="1" x14ac:dyDescent="0.2">
      <c r="A22" s="132" t="s">
        <v>44</v>
      </c>
      <c r="B22" s="118">
        <f t="shared" si="0"/>
        <v>0</v>
      </c>
      <c r="C22" s="114">
        <f t="shared" ref="C22:D27" si="5">SUM(E22+G22+I22+K22+M22+O22+Q22+S22+U22+W22+Y22+AA22+AC22+AE22+AG22+AI22+AK22+AM22+AO22)</f>
        <v>0</v>
      </c>
      <c r="D22" s="133">
        <f t="shared" si="5"/>
        <v>0</v>
      </c>
      <c r="E22" s="34"/>
      <c r="F22" s="58"/>
      <c r="G22" s="34"/>
      <c r="H22" s="35"/>
      <c r="I22" s="34"/>
      <c r="J22" s="35"/>
      <c r="K22" s="34"/>
      <c r="L22" s="35"/>
      <c r="M22" s="34"/>
      <c r="N22" s="35"/>
      <c r="O22" s="34"/>
      <c r="P22" s="35"/>
      <c r="Q22" s="34"/>
      <c r="R22" s="35"/>
      <c r="S22" s="34"/>
      <c r="T22" s="35"/>
      <c r="U22" s="34"/>
      <c r="V22" s="35"/>
      <c r="W22" s="34"/>
      <c r="X22" s="35"/>
      <c r="Y22" s="34"/>
      <c r="Z22" s="35"/>
      <c r="AA22" s="34"/>
      <c r="AB22" s="35"/>
      <c r="AC22" s="34"/>
      <c r="AD22" s="35"/>
      <c r="AE22" s="34"/>
      <c r="AF22" s="35"/>
      <c r="AG22" s="34"/>
      <c r="AH22" s="35"/>
      <c r="AI22" s="34"/>
      <c r="AJ22" s="35"/>
      <c r="AK22" s="34"/>
      <c r="AL22" s="35"/>
      <c r="AM22" s="34"/>
      <c r="AN22" s="35"/>
      <c r="AO22" s="117"/>
      <c r="AP22" s="35"/>
      <c r="AQ22" s="34"/>
      <c r="AR22" s="41"/>
      <c r="AS22" s="58"/>
      <c r="AT22" s="134"/>
      <c r="AU22" s="1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97"/>
      <c r="BH22" s="97"/>
      <c r="CA22" s="84" t="str">
        <f t="shared" ref="CA22:CA27" si="6">IF(B22&lt;&gt;(AQ22+ AR22 + AS22 + AT22),"* Total Egresos debe ser igual que Tipo de Estrategia más Otros. ","")</f>
        <v/>
      </c>
      <c r="CG22" s="88" t="str">
        <f t="shared" ref="CG22:CG27" si="7">IF(B22&lt;&gt;(AQ22+ AR22 + AS22 + AT22),1,"")</f>
        <v/>
      </c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</row>
    <row r="23" spans="1:98" ht="14.45" customHeight="1" x14ac:dyDescent="0.2">
      <c r="A23" s="106" t="s">
        <v>45</v>
      </c>
      <c r="B23" s="113">
        <f t="shared" si="0"/>
        <v>0</v>
      </c>
      <c r="C23" s="121">
        <f t="shared" si="5"/>
        <v>0</v>
      </c>
      <c r="D23" s="109">
        <f t="shared" si="5"/>
        <v>0</v>
      </c>
      <c r="E23" s="11"/>
      <c r="F23" s="17"/>
      <c r="G23" s="11"/>
      <c r="H23" s="12"/>
      <c r="I23" s="11"/>
      <c r="J23" s="12"/>
      <c r="K23" s="11"/>
      <c r="L23" s="12"/>
      <c r="M23" s="11"/>
      <c r="N23" s="12"/>
      <c r="O23" s="11"/>
      <c r="P23" s="12"/>
      <c r="Q23" s="11"/>
      <c r="R23" s="12"/>
      <c r="S23" s="11"/>
      <c r="T23" s="12"/>
      <c r="U23" s="11"/>
      <c r="V23" s="12"/>
      <c r="W23" s="11"/>
      <c r="X23" s="12"/>
      <c r="Y23" s="11"/>
      <c r="Z23" s="12"/>
      <c r="AA23" s="11"/>
      <c r="AB23" s="12"/>
      <c r="AC23" s="11"/>
      <c r="AD23" s="12"/>
      <c r="AE23" s="11"/>
      <c r="AF23" s="12"/>
      <c r="AG23" s="11"/>
      <c r="AH23" s="12"/>
      <c r="AI23" s="11"/>
      <c r="AJ23" s="12"/>
      <c r="AK23" s="11"/>
      <c r="AL23" s="12"/>
      <c r="AM23" s="11"/>
      <c r="AN23" s="12"/>
      <c r="AO23" s="111"/>
      <c r="AP23" s="12"/>
      <c r="AQ23" s="11"/>
      <c r="AR23" s="14"/>
      <c r="AS23" s="17"/>
      <c r="AT23" s="135"/>
      <c r="AU23" s="1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97"/>
      <c r="BH23" s="97"/>
      <c r="CA23" s="84" t="str">
        <f t="shared" si="6"/>
        <v/>
      </c>
      <c r="CG23" s="88" t="str">
        <f t="shared" si="7"/>
        <v/>
      </c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</row>
    <row r="24" spans="1:98" ht="14.45" customHeight="1" x14ac:dyDescent="0.2">
      <c r="A24" s="136" t="s">
        <v>46</v>
      </c>
      <c r="B24" s="116">
        <f t="shared" si="0"/>
        <v>0</v>
      </c>
      <c r="C24" s="137">
        <f t="shared" si="5"/>
        <v>0</v>
      </c>
      <c r="D24" s="122">
        <f t="shared" si="5"/>
        <v>0</v>
      </c>
      <c r="E24" s="123"/>
      <c r="F24" s="119"/>
      <c r="G24" s="123"/>
      <c r="H24" s="138"/>
      <c r="I24" s="123"/>
      <c r="J24" s="138"/>
      <c r="K24" s="123"/>
      <c r="L24" s="138"/>
      <c r="M24" s="123"/>
      <c r="N24" s="138"/>
      <c r="O24" s="123"/>
      <c r="P24" s="138"/>
      <c r="Q24" s="123"/>
      <c r="R24" s="138"/>
      <c r="S24" s="123"/>
      <c r="T24" s="138"/>
      <c r="U24" s="123"/>
      <c r="V24" s="138"/>
      <c r="W24" s="123"/>
      <c r="X24" s="138"/>
      <c r="Y24" s="123"/>
      <c r="Z24" s="138"/>
      <c r="AA24" s="123"/>
      <c r="AB24" s="138"/>
      <c r="AC24" s="123"/>
      <c r="AD24" s="138"/>
      <c r="AE24" s="123"/>
      <c r="AF24" s="138"/>
      <c r="AG24" s="123"/>
      <c r="AH24" s="138"/>
      <c r="AI24" s="123"/>
      <c r="AJ24" s="138"/>
      <c r="AK24" s="123"/>
      <c r="AL24" s="138"/>
      <c r="AM24" s="123"/>
      <c r="AN24" s="138"/>
      <c r="AO24" s="139"/>
      <c r="AP24" s="138"/>
      <c r="AQ24" s="123"/>
      <c r="AR24" s="140"/>
      <c r="AS24" s="119"/>
      <c r="AT24" s="141"/>
      <c r="AU24" s="1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97"/>
      <c r="BH24" s="97"/>
      <c r="CA24" s="84" t="str">
        <f t="shared" si="6"/>
        <v/>
      </c>
      <c r="CG24" s="88" t="str">
        <f t="shared" si="7"/>
        <v/>
      </c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</row>
    <row r="25" spans="1:98" ht="14.45" customHeight="1" x14ac:dyDescent="0.2">
      <c r="A25" s="142" t="s">
        <v>47</v>
      </c>
      <c r="B25" s="113">
        <f t="shared" si="0"/>
        <v>0</v>
      </c>
      <c r="C25" s="121">
        <f t="shared" si="5"/>
        <v>0</v>
      </c>
      <c r="D25" s="109">
        <f t="shared" si="5"/>
        <v>0</v>
      </c>
      <c r="E25" s="11"/>
      <c r="F25" s="17"/>
      <c r="G25" s="11"/>
      <c r="H25" s="12"/>
      <c r="I25" s="11"/>
      <c r="J25" s="12"/>
      <c r="K25" s="11"/>
      <c r="L25" s="12"/>
      <c r="M25" s="11"/>
      <c r="N25" s="12"/>
      <c r="O25" s="11"/>
      <c r="P25" s="12"/>
      <c r="Q25" s="11"/>
      <c r="R25" s="12"/>
      <c r="S25" s="11"/>
      <c r="T25" s="12"/>
      <c r="U25" s="11"/>
      <c r="V25" s="12"/>
      <c r="W25" s="11"/>
      <c r="X25" s="12"/>
      <c r="Y25" s="11"/>
      <c r="Z25" s="12"/>
      <c r="AA25" s="11"/>
      <c r="AB25" s="12"/>
      <c r="AC25" s="11"/>
      <c r="AD25" s="12"/>
      <c r="AE25" s="11"/>
      <c r="AF25" s="12"/>
      <c r="AG25" s="11"/>
      <c r="AH25" s="12"/>
      <c r="AI25" s="11"/>
      <c r="AJ25" s="12"/>
      <c r="AK25" s="11"/>
      <c r="AL25" s="12"/>
      <c r="AM25" s="11"/>
      <c r="AN25" s="12"/>
      <c r="AO25" s="111"/>
      <c r="AP25" s="12"/>
      <c r="AQ25" s="11"/>
      <c r="AR25" s="14"/>
      <c r="AS25" s="17"/>
      <c r="AT25" s="135"/>
      <c r="AU25" s="1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97"/>
      <c r="BH25" s="97"/>
      <c r="CA25" s="84" t="str">
        <f t="shared" si="6"/>
        <v/>
      </c>
      <c r="CG25" s="88" t="str">
        <f t="shared" si="7"/>
        <v/>
      </c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</row>
    <row r="26" spans="1:98" ht="14.45" customHeight="1" x14ac:dyDescent="0.2">
      <c r="A26" s="143" t="s">
        <v>48</v>
      </c>
      <c r="B26" s="113">
        <f t="shared" si="0"/>
        <v>0</v>
      </c>
      <c r="C26" s="121">
        <f t="shared" si="5"/>
        <v>0</v>
      </c>
      <c r="D26" s="109">
        <f t="shared" si="5"/>
        <v>0</v>
      </c>
      <c r="E26" s="11"/>
      <c r="F26" s="17"/>
      <c r="G26" s="11"/>
      <c r="H26" s="12"/>
      <c r="I26" s="11"/>
      <c r="J26" s="12"/>
      <c r="K26" s="11"/>
      <c r="L26" s="12"/>
      <c r="M26" s="11"/>
      <c r="N26" s="12"/>
      <c r="O26" s="11"/>
      <c r="P26" s="12"/>
      <c r="Q26" s="11"/>
      <c r="R26" s="12"/>
      <c r="S26" s="11"/>
      <c r="T26" s="12"/>
      <c r="U26" s="11"/>
      <c r="V26" s="12"/>
      <c r="W26" s="11"/>
      <c r="X26" s="12"/>
      <c r="Y26" s="11"/>
      <c r="Z26" s="12"/>
      <c r="AA26" s="11"/>
      <c r="AB26" s="12"/>
      <c r="AC26" s="11"/>
      <c r="AD26" s="12"/>
      <c r="AE26" s="11"/>
      <c r="AF26" s="12"/>
      <c r="AG26" s="11"/>
      <c r="AH26" s="12"/>
      <c r="AI26" s="11"/>
      <c r="AJ26" s="12"/>
      <c r="AK26" s="11"/>
      <c r="AL26" s="12"/>
      <c r="AM26" s="11"/>
      <c r="AN26" s="12"/>
      <c r="AO26" s="111"/>
      <c r="AP26" s="12"/>
      <c r="AQ26" s="11"/>
      <c r="AR26" s="14"/>
      <c r="AS26" s="17"/>
      <c r="AT26" s="135"/>
      <c r="AU26" s="1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97"/>
      <c r="BH26" s="97"/>
      <c r="CA26" s="84" t="str">
        <f t="shared" si="6"/>
        <v/>
      </c>
      <c r="CG26" s="88" t="str">
        <f t="shared" si="7"/>
        <v/>
      </c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</row>
    <row r="27" spans="1:98" ht="14.45" customHeight="1" x14ac:dyDescent="0.2">
      <c r="A27" s="144" t="s">
        <v>49</v>
      </c>
      <c r="B27" s="124">
        <f t="shared" si="0"/>
        <v>0</v>
      </c>
      <c r="C27" s="131">
        <f t="shared" si="5"/>
        <v>0</v>
      </c>
      <c r="D27" s="145">
        <f t="shared" si="5"/>
        <v>0</v>
      </c>
      <c r="E27" s="38"/>
      <c r="F27" s="39"/>
      <c r="G27" s="38"/>
      <c r="H27" s="22"/>
      <c r="I27" s="38"/>
      <c r="J27" s="22"/>
      <c r="K27" s="38"/>
      <c r="L27" s="22"/>
      <c r="M27" s="38"/>
      <c r="N27" s="22"/>
      <c r="O27" s="38"/>
      <c r="P27" s="22"/>
      <c r="Q27" s="38"/>
      <c r="R27" s="22"/>
      <c r="S27" s="38"/>
      <c r="T27" s="22"/>
      <c r="U27" s="38"/>
      <c r="V27" s="22"/>
      <c r="W27" s="38"/>
      <c r="X27" s="22"/>
      <c r="Y27" s="38"/>
      <c r="Z27" s="22"/>
      <c r="AA27" s="38"/>
      <c r="AB27" s="22"/>
      <c r="AC27" s="38"/>
      <c r="AD27" s="22"/>
      <c r="AE27" s="38"/>
      <c r="AF27" s="22"/>
      <c r="AG27" s="38"/>
      <c r="AH27" s="22"/>
      <c r="AI27" s="38"/>
      <c r="AJ27" s="22"/>
      <c r="AK27" s="38"/>
      <c r="AL27" s="22"/>
      <c r="AM27" s="38"/>
      <c r="AN27" s="22"/>
      <c r="AO27" s="129"/>
      <c r="AP27" s="22"/>
      <c r="AQ27" s="38"/>
      <c r="AR27" s="54"/>
      <c r="AS27" s="39"/>
      <c r="AT27" s="22"/>
      <c r="AU27" s="1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97"/>
      <c r="BH27" s="97"/>
      <c r="CA27" s="84" t="str">
        <f t="shared" si="6"/>
        <v/>
      </c>
      <c r="CG27" s="88" t="str">
        <f t="shared" si="7"/>
        <v/>
      </c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</row>
    <row r="28" spans="1:98" ht="31.9" customHeight="1" x14ac:dyDescent="0.2">
      <c r="A28" s="146" t="s">
        <v>50</v>
      </c>
      <c r="B28" s="147"/>
      <c r="C28" s="148"/>
      <c r="D28" s="147"/>
      <c r="E28" s="147"/>
      <c r="F28" s="148"/>
      <c r="G28" s="148"/>
      <c r="H28" s="148"/>
      <c r="I28" s="148"/>
      <c r="J28" s="96"/>
      <c r="K28" s="96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</row>
    <row r="29" spans="1:98" ht="28.9" customHeight="1" x14ac:dyDescent="0.2">
      <c r="A29" s="278" t="s">
        <v>51</v>
      </c>
      <c r="B29" s="483" t="s">
        <v>52</v>
      </c>
      <c r="C29" s="484"/>
      <c r="D29" s="74" t="s">
        <v>1</v>
      </c>
      <c r="E29" s="151" t="s">
        <v>31</v>
      </c>
      <c r="F29" s="152" t="s">
        <v>53</v>
      </c>
      <c r="G29" s="152" t="s">
        <v>33</v>
      </c>
      <c r="H29" s="48" t="s">
        <v>20</v>
      </c>
      <c r="I29" s="75" t="s">
        <v>54</v>
      </c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</row>
    <row r="30" spans="1:98" ht="15.6" customHeight="1" x14ac:dyDescent="0.2">
      <c r="A30" s="505" t="s">
        <v>55</v>
      </c>
      <c r="B30" s="506"/>
      <c r="C30" s="507"/>
      <c r="D30" s="153">
        <f t="shared" ref="D30:D50" si="8">SUM(E30:H30)</f>
        <v>0</v>
      </c>
      <c r="E30" s="154"/>
      <c r="F30" s="155"/>
      <c r="G30" s="155"/>
      <c r="H30" s="156"/>
      <c r="I30" s="157"/>
      <c r="J30" s="1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</row>
    <row r="31" spans="1:98" ht="15.6" customHeight="1" x14ac:dyDescent="0.2">
      <c r="A31" s="487" t="s">
        <v>56</v>
      </c>
      <c r="B31" s="485" t="s">
        <v>57</v>
      </c>
      <c r="C31" s="486"/>
      <c r="D31" s="158">
        <f t="shared" si="8"/>
        <v>0</v>
      </c>
      <c r="E31" s="159"/>
      <c r="F31" s="160"/>
      <c r="G31" s="160"/>
      <c r="H31" s="161"/>
      <c r="I31" s="162"/>
      <c r="J31" s="24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CA31" s="84" t="str">
        <f>IF(D30&lt;&gt;B13,"* EL NÚMERO DE INGRESOS NO DEBE SER DISTINTO AL TOTAL DE INGRESOS DE LA SECCION A.1. ","")</f>
        <v/>
      </c>
      <c r="CG31" s="88" t="str">
        <f>IF(D30&lt;&gt;B13,1,"")</f>
        <v/>
      </c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</row>
    <row r="32" spans="1:98" ht="15.6" customHeight="1" x14ac:dyDescent="0.2">
      <c r="A32" s="488"/>
      <c r="B32" s="489" t="s">
        <v>58</v>
      </c>
      <c r="C32" s="490"/>
      <c r="D32" s="163">
        <f t="shared" si="8"/>
        <v>0</v>
      </c>
      <c r="E32" s="159"/>
      <c r="F32" s="160"/>
      <c r="G32" s="160"/>
      <c r="H32" s="161"/>
      <c r="I32" s="162"/>
      <c r="J32" s="24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</row>
    <row r="33" spans="1:98" ht="15.6" customHeight="1" x14ac:dyDescent="0.2">
      <c r="A33" s="488"/>
      <c r="B33" s="499" t="s">
        <v>59</v>
      </c>
      <c r="C33" s="500"/>
      <c r="D33" s="163">
        <f t="shared" si="8"/>
        <v>0</v>
      </c>
      <c r="E33" s="159"/>
      <c r="F33" s="160"/>
      <c r="G33" s="160"/>
      <c r="H33" s="161"/>
      <c r="I33" s="162"/>
      <c r="J33" s="24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</row>
    <row r="34" spans="1:98" ht="15.6" customHeight="1" x14ac:dyDescent="0.2">
      <c r="A34" s="488"/>
      <c r="B34" s="489" t="s">
        <v>60</v>
      </c>
      <c r="C34" s="490"/>
      <c r="D34" s="163">
        <f t="shared" si="8"/>
        <v>0</v>
      </c>
      <c r="E34" s="159"/>
      <c r="F34" s="160"/>
      <c r="G34" s="160"/>
      <c r="H34" s="161"/>
      <c r="I34" s="162"/>
      <c r="J34" s="24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</row>
    <row r="35" spans="1:98" ht="15.6" customHeight="1" x14ac:dyDescent="0.2">
      <c r="A35" s="488"/>
      <c r="B35" s="489" t="s">
        <v>61</v>
      </c>
      <c r="C35" s="490"/>
      <c r="D35" s="163">
        <f t="shared" si="8"/>
        <v>0</v>
      </c>
      <c r="E35" s="159"/>
      <c r="F35" s="160"/>
      <c r="G35" s="160"/>
      <c r="H35" s="161"/>
      <c r="I35" s="162"/>
      <c r="J35" s="24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</row>
    <row r="36" spans="1:98" ht="15.6" customHeight="1" x14ac:dyDescent="0.2">
      <c r="A36" s="488"/>
      <c r="B36" s="489" t="s">
        <v>62</v>
      </c>
      <c r="C36" s="490"/>
      <c r="D36" s="163">
        <f t="shared" si="8"/>
        <v>0</v>
      </c>
      <c r="E36" s="159"/>
      <c r="F36" s="160"/>
      <c r="G36" s="160"/>
      <c r="H36" s="161"/>
      <c r="I36" s="162"/>
      <c r="J36" s="2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</row>
    <row r="37" spans="1:98" ht="15.6" customHeight="1" x14ac:dyDescent="0.2">
      <c r="A37" s="488"/>
      <c r="B37" s="489" t="s">
        <v>63</v>
      </c>
      <c r="C37" s="490"/>
      <c r="D37" s="163">
        <f t="shared" si="8"/>
        <v>0</v>
      </c>
      <c r="E37" s="159"/>
      <c r="F37" s="160"/>
      <c r="G37" s="160"/>
      <c r="H37" s="161"/>
      <c r="I37" s="162"/>
      <c r="J37" s="2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</row>
    <row r="38" spans="1:98" ht="15.6" customHeight="1" x14ac:dyDescent="0.2">
      <c r="A38" s="488"/>
      <c r="B38" s="489" t="s">
        <v>64</v>
      </c>
      <c r="C38" s="490"/>
      <c r="D38" s="163">
        <f t="shared" si="8"/>
        <v>0</v>
      </c>
      <c r="E38" s="159"/>
      <c r="F38" s="160"/>
      <c r="G38" s="160"/>
      <c r="H38" s="161"/>
      <c r="I38" s="162"/>
      <c r="J38" s="2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</row>
    <row r="39" spans="1:98" ht="26.45" customHeight="1" x14ac:dyDescent="0.2">
      <c r="A39" s="488"/>
      <c r="B39" s="489" t="s">
        <v>65</v>
      </c>
      <c r="C39" s="490"/>
      <c r="D39" s="163">
        <f t="shared" si="8"/>
        <v>0</v>
      </c>
      <c r="E39" s="159"/>
      <c r="F39" s="160"/>
      <c r="G39" s="160"/>
      <c r="H39" s="161"/>
      <c r="I39" s="162"/>
      <c r="J39" s="2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</row>
    <row r="40" spans="1:98" ht="26.45" customHeight="1" x14ac:dyDescent="0.2">
      <c r="A40" s="488"/>
      <c r="B40" s="489" t="s">
        <v>66</v>
      </c>
      <c r="C40" s="490"/>
      <c r="D40" s="163">
        <f t="shared" si="8"/>
        <v>0</v>
      </c>
      <c r="E40" s="159"/>
      <c r="F40" s="160"/>
      <c r="G40" s="160"/>
      <c r="H40" s="161"/>
      <c r="I40" s="162"/>
      <c r="J40" s="2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</row>
    <row r="41" spans="1:98" ht="26.45" customHeight="1" x14ac:dyDescent="0.2">
      <c r="A41" s="488"/>
      <c r="B41" s="489" t="s">
        <v>67</v>
      </c>
      <c r="C41" s="490"/>
      <c r="D41" s="163">
        <f t="shared" si="8"/>
        <v>0</v>
      </c>
      <c r="E41" s="159"/>
      <c r="F41" s="160"/>
      <c r="G41" s="160"/>
      <c r="H41" s="161"/>
      <c r="I41" s="162"/>
      <c r="J41" s="2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</row>
    <row r="42" spans="1:98" ht="15.6" customHeight="1" x14ac:dyDescent="0.2">
      <c r="A42" s="488"/>
      <c r="B42" s="489" t="s">
        <v>68</v>
      </c>
      <c r="C42" s="490"/>
      <c r="D42" s="163">
        <f t="shared" si="8"/>
        <v>0</v>
      </c>
      <c r="E42" s="159"/>
      <c r="F42" s="160"/>
      <c r="G42" s="160"/>
      <c r="H42" s="161"/>
      <c r="I42" s="162"/>
      <c r="J42" s="2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</row>
    <row r="43" spans="1:98" ht="15.6" customHeight="1" x14ac:dyDescent="0.2">
      <c r="A43" s="493"/>
      <c r="B43" s="501" t="s">
        <v>4</v>
      </c>
      <c r="C43" s="502"/>
      <c r="D43" s="163">
        <f t="shared" si="8"/>
        <v>0</v>
      </c>
      <c r="E43" s="164"/>
      <c r="F43" s="165"/>
      <c r="G43" s="165"/>
      <c r="H43" s="166"/>
      <c r="I43" s="167"/>
      <c r="J43" s="2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</row>
    <row r="44" spans="1:98" ht="15.6" customHeight="1" x14ac:dyDescent="0.2">
      <c r="A44" s="487" t="s">
        <v>69</v>
      </c>
      <c r="B44" s="485" t="s">
        <v>70</v>
      </c>
      <c r="C44" s="486"/>
      <c r="D44" s="158">
        <f t="shared" si="8"/>
        <v>0</v>
      </c>
      <c r="E44" s="168"/>
      <c r="F44" s="169"/>
      <c r="G44" s="169"/>
      <c r="H44" s="170"/>
      <c r="I44" s="171"/>
      <c r="J44" s="2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</row>
    <row r="45" spans="1:98" ht="15.6" customHeight="1" x14ac:dyDescent="0.2">
      <c r="A45" s="488"/>
      <c r="B45" s="489" t="s">
        <v>71</v>
      </c>
      <c r="C45" s="490"/>
      <c r="D45" s="163">
        <f t="shared" si="8"/>
        <v>0</v>
      </c>
      <c r="E45" s="159"/>
      <c r="F45" s="160"/>
      <c r="G45" s="160"/>
      <c r="H45" s="161"/>
      <c r="I45" s="162"/>
      <c r="J45" s="2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</row>
    <row r="46" spans="1:98" ht="15.6" customHeight="1" x14ac:dyDescent="0.2">
      <c r="A46" s="488"/>
      <c r="B46" s="491" t="s">
        <v>4</v>
      </c>
      <c r="C46" s="492"/>
      <c r="D46" s="172">
        <f t="shared" si="8"/>
        <v>0</v>
      </c>
      <c r="E46" s="159"/>
      <c r="F46" s="160"/>
      <c r="G46" s="160"/>
      <c r="H46" s="161"/>
      <c r="I46" s="162"/>
      <c r="J46" s="2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</row>
    <row r="47" spans="1:98" ht="15.6" customHeight="1" x14ac:dyDescent="0.2">
      <c r="A47" s="487" t="s">
        <v>72</v>
      </c>
      <c r="B47" s="485" t="s">
        <v>70</v>
      </c>
      <c r="C47" s="486"/>
      <c r="D47" s="158">
        <f t="shared" si="8"/>
        <v>0</v>
      </c>
      <c r="E47" s="168"/>
      <c r="F47" s="169"/>
      <c r="G47" s="169"/>
      <c r="H47" s="170"/>
      <c r="I47" s="171"/>
      <c r="J47" s="2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</row>
    <row r="48" spans="1:98" ht="15.6" customHeight="1" x14ac:dyDescent="0.2">
      <c r="A48" s="488"/>
      <c r="B48" s="489" t="s">
        <v>71</v>
      </c>
      <c r="C48" s="490"/>
      <c r="D48" s="163">
        <f t="shared" si="8"/>
        <v>0</v>
      </c>
      <c r="E48" s="159"/>
      <c r="F48" s="160"/>
      <c r="G48" s="160"/>
      <c r="H48" s="161"/>
      <c r="I48" s="162"/>
      <c r="J48" s="2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</row>
    <row r="49" spans="1:98" ht="15.6" customHeight="1" x14ac:dyDescent="0.2">
      <c r="A49" s="493"/>
      <c r="B49" s="501" t="s">
        <v>4</v>
      </c>
      <c r="C49" s="502"/>
      <c r="D49" s="172">
        <f t="shared" si="8"/>
        <v>0</v>
      </c>
      <c r="E49" s="173"/>
      <c r="F49" s="174"/>
      <c r="G49" s="174"/>
      <c r="H49" s="175"/>
      <c r="I49" s="176"/>
      <c r="J49" s="2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</row>
    <row r="50" spans="1:98" ht="15.6" customHeight="1" x14ac:dyDescent="0.2">
      <c r="A50" s="76" t="s">
        <v>73</v>
      </c>
      <c r="B50" s="503" t="s">
        <v>74</v>
      </c>
      <c r="C50" s="504"/>
      <c r="D50" s="177">
        <f t="shared" si="8"/>
        <v>0</v>
      </c>
      <c r="E50" s="178"/>
      <c r="F50" s="179"/>
      <c r="G50" s="179"/>
      <c r="H50" s="180"/>
      <c r="I50" s="181"/>
      <c r="J50" s="2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</row>
    <row r="51" spans="1:98" ht="31.9" customHeight="1" x14ac:dyDescent="0.2">
      <c r="A51" s="182" t="s">
        <v>75</v>
      </c>
      <c r="B51" s="183"/>
      <c r="C51" s="183"/>
      <c r="D51" s="183"/>
      <c r="E51" s="183"/>
      <c r="F51" s="183"/>
      <c r="G51" s="183"/>
      <c r="H51" s="184"/>
      <c r="I51" s="184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</row>
    <row r="52" spans="1:98" x14ac:dyDescent="0.2">
      <c r="A52" s="487" t="s">
        <v>76</v>
      </c>
      <c r="B52" s="495" t="s">
        <v>77</v>
      </c>
      <c r="C52" s="496"/>
      <c r="D52" s="496"/>
      <c r="E52" s="514" t="s">
        <v>78</v>
      </c>
      <c r="F52" s="515"/>
      <c r="G52" s="515"/>
      <c r="H52" s="515"/>
      <c r="I52" s="515"/>
      <c r="J52" s="515"/>
      <c r="K52" s="515"/>
      <c r="L52" s="515"/>
      <c r="M52" s="515"/>
      <c r="N52" s="515"/>
      <c r="O52" s="515"/>
      <c r="P52" s="515"/>
      <c r="Q52" s="515"/>
      <c r="R52" s="515"/>
      <c r="S52" s="515"/>
      <c r="T52" s="515"/>
      <c r="U52" s="515"/>
      <c r="V52" s="515"/>
      <c r="W52" s="515"/>
      <c r="X52" s="515"/>
      <c r="Y52" s="515"/>
      <c r="Z52" s="515"/>
      <c r="AA52" s="515"/>
      <c r="AB52" s="515"/>
      <c r="AC52" s="515"/>
      <c r="AD52" s="515"/>
      <c r="AE52" s="515"/>
      <c r="AF52" s="515"/>
      <c r="AG52" s="515"/>
      <c r="AH52" s="515"/>
      <c r="AI52" s="515"/>
      <c r="AJ52" s="515"/>
      <c r="AK52" s="515"/>
      <c r="AL52" s="515"/>
      <c r="AM52" s="515"/>
      <c r="AN52" s="515"/>
      <c r="AO52" s="515"/>
      <c r="AP52" s="516"/>
      <c r="AQ52" s="471" t="s">
        <v>79</v>
      </c>
      <c r="AR52" s="480" t="s">
        <v>19</v>
      </c>
      <c r="AS52" s="481"/>
      <c r="AT52" s="482"/>
      <c r="AU52" s="476" t="s">
        <v>20</v>
      </c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7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</row>
    <row r="53" spans="1:98" x14ac:dyDescent="0.2">
      <c r="A53" s="488"/>
      <c r="B53" s="497"/>
      <c r="C53" s="498"/>
      <c r="D53" s="498"/>
      <c r="E53" s="483" t="s">
        <v>21</v>
      </c>
      <c r="F53" s="484"/>
      <c r="G53" s="483" t="s">
        <v>22</v>
      </c>
      <c r="H53" s="484"/>
      <c r="I53" s="483" t="s">
        <v>23</v>
      </c>
      <c r="J53" s="484"/>
      <c r="K53" s="483" t="s">
        <v>24</v>
      </c>
      <c r="L53" s="484"/>
      <c r="M53" s="483" t="s">
        <v>25</v>
      </c>
      <c r="N53" s="484"/>
      <c r="O53" s="483" t="s">
        <v>26</v>
      </c>
      <c r="P53" s="484"/>
      <c r="Q53" s="483" t="s">
        <v>27</v>
      </c>
      <c r="R53" s="484"/>
      <c r="S53" s="483" t="s">
        <v>28</v>
      </c>
      <c r="T53" s="484"/>
      <c r="U53" s="483" t="s">
        <v>29</v>
      </c>
      <c r="V53" s="484"/>
      <c r="W53" s="483" t="s">
        <v>5</v>
      </c>
      <c r="X53" s="484"/>
      <c r="Y53" s="483" t="s">
        <v>6</v>
      </c>
      <c r="Z53" s="484"/>
      <c r="AA53" s="483" t="s">
        <v>30</v>
      </c>
      <c r="AB53" s="518"/>
      <c r="AC53" s="483" t="s">
        <v>7</v>
      </c>
      <c r="AD53" s="484"/>
      <c r="AE53" s="483" t="s">
        <v>8</v>
      </c>
      <c r="AF53" s="484"/>
      <c r="AG53" s="483" t="s">
        <v>9</v>
      </c>
      <c r="AH53" s="484"/>
      <c r="AI53" s="483" t="s">
        <v>10</v>
      </c>
      <c r="AJ53" s="484"/>
      <c r="AK53" s="483" t="s">
        <v>11</v>
      </c>
      <c r="AL53" s="484"/>
      <c r="AM53" s="483" t="s">
        <v>12</v>
      </c>
      <c r="AN53" s="484"/>
      <c r="AO53" s="481" t="s">
        <v>13</v>
      </c>
      <c r="AP53" s="482"/>
      <c r="AQ53" s="472"/>
      <c r="AR53" s="508" t="s">
        <v>31</v>
      </c>
      <c r="AS53" s="510" t="s">
        <v>32</v>
      </c>
      <c r="AT53" s="519" t="s">
        <v>33</v>
      </c>
      <c r="AU53" s="479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7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</row>
    <row r="54" spans="1:98" ht="29.25" customHeight="1" x14ac:dyDescent="0.2">
      <c r="A54" s="494"/>
      <c r="B54" s="185" t="s">
        <v>34</v>
      </c>
      <c r="C54" s="186" t="s">
        <v>2</v>
      </c>
      <c r="D54" s="187" t="s">
        <v>3</v>
      </c>
      <c r="E54" s="79" t="s">
        <v>2</v>
      </c>
      <c r="F54" s="40" t="s">
        <v>3</v>
      </c>
      <c r="G54" s="79" t="s">
        <v>2</v>
      </c>
      <c r="H54" s="40" t="s">
        <v>3</v>
      </c>
      <c r="I54" s="79" t="s">
        <v>2</v>
      </c>
      <c r="J54" s="40" t="s">
        <v>3</v>
      </c>
      <c r="K54" s="79" t="s">
        <v>2</v>
      </c>
      <c r="L54" s="40" t="s">
        <v>3</v>
      </c>
      <c r="M54" s="70" t="s">
        <v>2</v>
      </c>
      <c r="N54" s="80" t="s">
        <v>3</v>
      </c>
      <c r="O54" s="79" t="s">
        <v>2</v>
      </c>
      <c r="P54" s="40" t="s">
        <v>3</v>
      </c>
      <c r="Q54" s="70" t="s">
        <v>2</v>
      </c>
      <c r="R54" s="80" t="s">
        <v>3</v>
      </c>
      <c r="S54" s="70" t="s">
        <v>2</v>
      </c>
      <c r="T54" s="80" t="s">
        <v>3</v>
      </c>
      <c r="U54" s="79" t="s">
        <v>2</v>
      </c>
      <c r="V54" s="80" t="s">
        <v>3</v>
      </c>
      <c r="W54" s="79" t="s">
        <v>2</v>
      </c>
      <c r="X54" s="40" t="s">
        <v>3</v>
      </c>
      <c r="Y54" s="70" t="s">
        <v>2</v>
      </c>
      <c r="Z54" s="80" t="s">
        <v>3</v>
      </c>
      <c r="AA54" s="79" t="s">
        <v>2</v>
      </c>
      <c r="AB54" s="72" t="s">
        <v>3</v>
      </c>
      <c r="AC54" s="79" t="s">
        <v>2</v>
      </c>
      <c r="AD54" s="40" t="s">
        <v>3</v>
      </c>
      <c r="AE54" s="79" t="s">
        <v>2</v>
      </c>
      <c r="AF54" s="40" t="s">
        <v>3</v>
      </c>
      <c r="AG54" s="79" t="s">
        <v>2</v>
      </c>
      <c r="AH54" s="40" t="s">
        <v>3</v>
      </c>
      <c r="AI54" s="70" t="s">
        <v>2</v>
      </c>
      <c r="AJ54" s="80" t="s">
        <v>3</v>
      </c>
      <c r="AK54" s="79" t="s">
        <v>2</v>
      </c>
      <c r="AL54" s="40" t="s">
        <v>3</v>
      </c>
      <c r="AM54" s="70" t="s">
        <v>2</v>
      </c>
      <c r="AN54" s="80" t="s">
        <v>3</v>
      </c>
      <c r="AO54" s="46" t="s">
        <v>2</v>
      </c>
      <c r="AP54" s="80" t="s">
        <v>3</v>
      </c>
      <c r="AQ54" s="473"/>
      <c r="AR54" s="509"/>
      <c r="AS54" s="511"/>
      <c r="AT54" s="520"/>
      <c r="AU54" s="517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7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</row>
    <row r="55" spans="1:98" ht="15" customHeight="1" x14ac:dyDescent="0.2">
      <c r="A55" s="143" t="s">
        <v>80</v>
      </c>
      <c r="B55" s="188">
        <f>SUM(C55+D55)</f>
        <v>0</v>
      </c>
      <c r="C55" s="189">
        <f t="shared" ref="C55:D59" si="9">SUM(E55+G55+I55+K55+M55+O55+Q55+S55+U55+W55+Y55+AA55+AC55+AE55+AG55+AI55+AK55+AM55+AO55)</f>
        <v>0</v>
      </c>
      <c r="D55" s="190">
        <f t="shared" si="9"/>
        <v>0</v>
      </c>
      <c r="E55" s="6"/>
      <c r="F55" s="10"/>
      <c r="G55" s="6"/>
      <c r="H55" s="8"/>
      <c r="I55" s="6"/>
      <c r="J55" s="8"/>
      <c r="K55" s="6"/>
      <c r="L55" s="8"/>
      <c r="M55" s="6"/>
      <c r="N55" s="8"/>
      <c r="O55" s="6"/>
      <c r="P55" s="8"/>
      <c r="Q55" s="6"/>
      <c r="R55" s="8"/>
      <c r="S55" s="6"/>
      <c r="T55" s="8"/>
      <c r="U55" s="6"/>
      <c r="V55" s="8"/>
      <c r="W55" s="6"/>
      <c r="X55" s="8"/>
      <c r="Y55" s="105"/>
      <c r="Z55" s="8"/>
      <c r="AA55" s="105"/>
      <c r="AB55" s="56"/>
      <c r="AC55" s="105"/>
      <c r="AD55" s="8"/>
      <c r="AE55" s="105"/>
      <c r="AF55" s="8"/>
      <c r="AG55" s="105"/>
      <c r="AH55" s="8"/>
      <c r="AI55" s="105"/>
      <c r="AJ55" s="8"/>
      <c r="AK55" s="105"/>
      <c r="AL55" s="8"/>
      <c r="AM55" s="105"/>
      <c r="AN55" s="8"/>
      <c r="AO55" s="191"/>
      <c r="AP55" s="56"/>
      <c r="AQ55" s="192"/>
      <c r="AR55" s="193"/>
      <c r="AS55" s="194"/>
      <c r="AT55" s="195"/>
      <c r="AU55" s="196"/>
      <c r="AV55" s="1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97"/>
      <c r="BI55" s="97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</row>
    <row r="56" spans="1:98" ht="15" customHeight="1" x14ac:dyDescent="0.2">
      <c r="A56" s="143" t="s">
        <v>81</v>
      </c>
      <c r="B56" s="197">
        <f>SUM(C56+D56)</f>
        <v>0</v>
      </c>
      <c r="C56" s="198">
        <f t="shared" si="9"/>
        <v>0</v>
      </c>
      <c r="D56" s="199">
        <f t="shared" si="9"/>
        <v>0</v>
      </c>
      <c r="E56" s="11"/>
      <c r="F56" s="17"/>
      <c r="G56" s="11"/>
      <c r="H56" s="12"/>
      <c r="I56" s="11"/>
      <c r="J56" s="12"/>
      <c r="K56" s="11"/>
      <c r="L56" s="12"/>
      <c r="M56" s="11"/>
      <c r="N56" s="12"/>
      <c r="O56" s="11"/>
      <c r="P56" s="12"/>
      <c r="Q56" s="11"/>
      <c r="R56" s="12"/>
      <c r="S56" s="11"/>
      <c r="T56" s="12"/>
      <c r="U56" s="11"/>
      <c r="V56" s="12"/>
      <c r="W56" s="11"/>
      <c r="X56" s="12"/>
      <c r="Y56" s="111"/>
      <c r="Z56" s="12"/>
      <c r="AA56" s="111"/>
      <c r="AB56" s="43"/>
      <c r="AC56" s="111"/>
      <c r="AD56" s="12"/>
      <c r="AE56" s="111"/>
      <c r="AF56" s="12"/>
      <c r="AG56" s="111"/>
      <c r="AH56" s="12"/>
      <c r="AI56" s="111"/>
      <c r="AJ56" s="12"/>
      <c r="AK56" s="111"/>
      <c r="AL56" s="12"/>
      <c r="AM56" s="111"/>
      <c r="AN56" s="12"/>
      <c r="AO56" s="200"/>
      <c r="AP56" s="43"/>
      <c r="AQ56" s="196"/>
      <c r="AR56" s="193"/>
      <c r="AS56" s="194"/>
      <c r="AT56" s="195"/>
      <c r="AU56" s="196"/>
      <c r="AV56" s="1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97"/>
      <c r="BI56" s="97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</row>
    <row r="57" spans="1:98" ht="15" customHeight="1" x14ac:dyDescent="0.2">
      <c r="A57" s="143" t="s">
        <v>82</v>
      </c>
      <c r="B57" s="197">
        <f>SUM(C57+D57)</f>
        <v>0</v>
      </c>
      <c r="C57" s="198">
        <f t="shared" si="9"/>
        <v>0</v>
      </c>
      <c r="D57" s="199">
        <f t="shared" si="9"/>
        <v>0</v>
      </c>
      <c r="E57" s="11"/>
      <c r="F57" s="17"/>
      <c r="G57" s="11"/>
      <c r="H57" s="12"/>
      <c r="I57" s="11"/>
      <c r="J57" s="12"/>
      <c r="K57" s="11"/>
      <c r="L57" s="12"/>
      <c r="M57" s="11"/>
      <c r="N57" s="12"/>
      <c r="O57" s="11"/>
      <c r="P57" s="12"/>
      <c r="Q57" s="11"/>
      <c r="R57" s="12"/>
      <c r="S57" s="11"/>
      <c r="T57" s="12"/>
      <c r="U57" s="11"/>
      <c r="V57" s="12"/>
      <c r="W57" s="11"/>
      <c r="X57" s="12"/>
      <c r="Y57" s="111"/>
      <c r="Z57" s="12"/>
      <c r="AA57" s="111"/>
      <c r="AB57" s="43"/>
      <c r="AC57" s="111"/>
      <c r="AD57" s="12"/>
      <c r="AE57" s="111"/>
      <c r="AF57" s="12"/>
      <c r="AG57" s="111"/>
      <c r="AH57" s="12"/>
      <c r="AI57" s="111"/>
      <c r="AJ57" s="12"/>
      <c r="AK57" s="111"/>
      <c r="AL57" s="12"/>
      <c r="AM57" s="111"/>
      <c r="AN57" s="12"/>
      <c r="AO57" s="200"/>
      <c r="AP57" s="43"/>
      <c r="AQ57" s="196"/>
      <c r="AR57" s="193"/>
      <c r="AS57" s="194"/>
      <c r="AT57" s="195"/>
      <c r="AU57" s="196"/>
      <c r="AV57" s="1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97"/>
      <c r="BI57" s="97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</row>
    <row r="58" spans="1:98" ht="15" customHeight="1" x14ac:dyDescent="0.2">
      <c r="A58" s="143" t="s">
        <v>83</v>
      </c>
      <c r="B58" s="197">
        <f>SUM(C58+D58)</f>
        <v>0</v>
      </c>
      <c r="C58" s="198">
        <f t="shared" si="9"/>
        <v>0</v>
      </c>
      <c r="D58" s="199">
        <f t="shared" si="9"/>
        <v>0</v>
      </c>
      <c r="E58" s="11"/>
      <c r="F58" s="17"/>
      <c r="G58" s="11"/>
      <c r="H58" s="12"/>
      <c r="I58" s="11"/>
      <c r="J58" s="12"/>
      <c r="K58" s="11"/>
      <c r="L58" s="12"/>
      <c r="M58" s="11"/>
      <c r="N58" s="12"/>
      <c r="O58" s="11"/>
      <c r="P58" s="12"/>
      <c r="Q58" s="11"/>
      <c r="R58" s="12"/>
      <c r="S58" s="11"/>
      <c r="T58" s="12"/>
      <c r="U58" s="11"/>
      <c r="V58" s="12"/>
      <c r="W58" s="11"/>
      <c r="X58" s="12"/>
      <c r="Y58" s="111"/>
      <c r="Z58" s="12"/>
      <c r="AA58" s="111"/>
      <c r="AB58" s="43"/>
      <c r="AC58" s="111"/>
      <c r="AD58" s="12"/>
      <c r="AE58" s="111"/>
      <c r="AF58" s="12"/>
      <c r="AG58" s="111"/>
      <c r="AH58" s="12"/>
      <c r="AI58" s="111"/>
      <c r="AJ58" s="12"/>
      <c r="AK58" s="111"/>
      <c r="AL58" s="12"/>
      <c r="AM58" s="111"/>
      <c r="AN58" s="12"/>
      <c r="AO58" s="200"/>
      <c r="AP58" s="43"/>
      <c r="AQ58" s="196"/>
      <c r="AR58" s="193"/>
      <c r="AS58" s="194"/>
      <c r="AT58" s="195"/>
      <c r="AU58" s="196"/>
      <c r="AV58" s="1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97"/>
      <c r="BI58" s="97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</row>
    <row r="59" spans="1:98" ht="15" customHeight="1" x14ac:dyDescent="0.2">
      <c r="A59" s="201" t="s">
        <v>84</v>
      </c>
      <c r="B59" s="202">
        <f>SUM(C59+D59)</f>
        <v>0</v>
      </c>
      <c r="C59" s="203">
        <f t="shared" si="9"/>
        <v>0</v>
      </c>
      <c r="D59" s="204">
        <f t="shared" si="9"/>
        <v>0</v>
      </c>
      <c r="E59" s="30"/>
      <c r="F59" s="23"/>
      <c r="G59" s="30"/>
      <c r="H59" s="205"/>
      <c r="I59" s="30"/>
      <c r="J59" s="205"/>
      <c r="K59" s="30"/>
      <c r="L59" s="205"/>
      <c r="M59" s="30"/>
      <c r="N59" s="205"/>
      <c r="O59" s="30"/>
      <c r="P59" s="205"/>
      <c r="Q59" s="30"/>
      <c r="R59" s="205"/>
      <c r="S59" s="30"/>
      <c r="T59" s="205"/>
      <c r="U59" s="30"/>
      <c r="V59" s="205"/>
      <c r="W59" s="30"/>
      <c r="X59" s="205"/>
      <c r="Y59" s="206"/>
      <c r="Z59" s="205"/>
      <c r="AA59" s="206"/>
      <c r="AB59" s="60"/>
      <c r="AC59" s="206"/>
      <c r="AD59" s="205"/>
      <c r="AE59" s="206"/>
      <c r="AF59" s="205"/>
      <c r="AG59" s="206"/>
      <c r="AH59" s="205"/>
      <c r="AI59" s="206"/>
      <c r="AJ59" s="205"/>
      <c r="AK59" s="206"/>
      <c r="AL59" s="205"/>
      <c r="AM59" s="206"/>
      <c r="AN59" s="205"/>
      <c r="AO59" s="207"/>
      <c r="AP59" s="60"/>
      <c r="AQ59" s="208"/>
      <c r="AR59" s="209"/>
      <c r="AS59" s="210"/>
      <c r="AT59" s="211"/>
      <c r="AU59" s="208"/>
      <c r="AV59" s="1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97"/>
      <c r="BI59" s="97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</row>
    <row r="60" spans="1:98" ht="15" customHeight="1" x14ac:dyDescent="0.2">
      <c r="A60" s="212" t="s">
        <v>1</v>
      </c>
      <c r="B60" s="213">
        <f t="shared" ref="B60:AU60" si="10">SUM(B55:B59)</f>
        <v>0</v>
      </c>
      <c r="C60" s="214">
        <f t="shared" si="10"/>
        <v>0</v>
      </c>
      <c r="D60" s="215">
        <f t="shared" si="10"/>
        <v>0</v>
      </c>
      <c r="E60" s="216">
        <f t="shared" si="10"/>
        <v>0</v>
      </c>
      <c r="F60" s="126">
        <f t="shared" si="10"/>
        <v>0</v>
      </c>
      <c r="G60" s="216">
        <f t="shared" si="10"/>
        <v>0</v>
      </c>
      <c r="H60" s="217">
        <f t="shared" si="10"/>
        <v>0</v>
      </c>
      <c r="I60" s="216">
        <f t="shared" si="10"/>
        <v>0</v>
      </c>
      <c r="J60" s="217">
        <f t="shared" si="10"/>
        <v>0</v>
      </c>
      <c r="K60" s="216">
        <f t="shared" si="10"/>
        <v>0</v>
      </c>
      <c r="L60" s="217">
        <f t="shared" si="10"/>
        <v>0</v>
      </c>
      <c r="M60" s="216">
        <f t="shared" si="10"/>
        <v>0</v>
      </c>
      <c r="N60" s="217">
        <f t="shared" si="10"/>
        <v>0</v>
      </c>
      <c r="O60" s="216">
        <f t="shared" si="10"/>
        <v>0</v>
      </c>
      <c r="P60" s="217">
        <f t="shared" si="10"/>
        <v>0</v>
      </c>
      <c r="Q60" s="216">
        <f t="shared" si="10"/>
        <v>0</v>
      </c>
      <c r="R60" s="217">
        <f t="shared" si="10"/>
        <v>0</v>
      </c>
      <c r="S60" s="216">
        <f t="shared" si="10"/>
        <v>0</v>
      </c>
      <c r="T60" s="217">
        <f t="shared" si="10"/>
        <v>0</v>
      </c>
      <c r="U60" s="216">
        <f t="shared" si="10"/>
        <v>0</v>
      </c>
      <c r="V60" s="217">
        <f t="shared" si="10"/>
        <v>0</v>
      </c>
      <c r="W60" s="216">
        <f t="shared" si="10"/>
        <v>0</v>
      </c>
      <c r="X60" s="217">
        <f t="shared" si="10"/>
        <v>0</v>
      </c>
      <c r="Y60" s="218">
        <f t="shared" si="10"/>
        <v>0</v>
      </c>
      <c r="Z60" s="217">
        <f t="shared" si="10"/>
        <v>0</v>
      </c>
      <c r="AA60" s="219">
        <f t="shared" si="10"/>
        <v>0</v>
      </c>
      <c r="AB60" s="220">
        <f t="shared" si="10"/>
        <v>0</v>
      </c>
      <c r="AC60" s="218">
        <f t="shared" si="10"/>
        <v>0</v>
      </c>
      <c r="AD60" s="217">
        <f t="shared" si="10"/>
        <v>0</v>
      </c>
      <c r="AE60" s="218">
        <f t="shared" si="10"/>
        <v>0</v>
      </c>
      <c r="AF60" s="217">
        <f t="shared" si="10"/>
        <v>0</v>
      </c>
      <c r="AG60" s="218">
        <f t="shared" si="10"/>
        <v>0</v>
      </c>
      <c r="AH60" s="217">
        <f t="shared" si="10"/>
        <v>0</v>
      </c>
      <c r="AI60" s="218">
        <f t="shared" si="10"/>
        <v>0</v>
      </c>
      <c r="AJ60" s="217">
        <f t="shared" si="10"/>
        <v>0</v>
      </c>
      <c r="AK60" s="218">
        <f t="shared" si="10"/>
        <v>0</v>
      </c>
      <c r="AL60" s="217">
        <f t="shared" si="10"/>
        <v>0</v>
      </c>
      <c r="AM60" s="218">
        <f t="shared" si="10"/>
        <v>0</v>
      </c>
      <c r="AN60" s="217">
        <f t="shared" si="10"/>
        <v>0</v>
      </c>
      <c r="AO60" s="219">
        <f t="shared" si="10"/>
        <v>0</v>
      </c>
      <c r="AP60" s="220">
        <f t="shared" si="10"/>
        <v>0</v>
      </c>
      <c r="AQ60" s="221">
        <f t="shared" si="10"/>
        <v>0</v>
      </c>
      <c r="AR60" s="222">
        <f t="shared" si="10"/>
        <v>0</v>
      </c>
      <c r="AS60" s="223">
        <f t="shared" si="10"/>
        <v>0</v>
      </c>
      <c r="AT60" s="224">
        <f t="shared" si="10"/>
        <v>0</v>
      </c>
      <c r="AU60" s="221">
        <f t="shared" si="10"/>
        <v>0</v>
      </c>
      <c r="AV60" s="24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7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</row>
    <row r="61" spans="1:98" ht="31.9" customHeight="1" x14ac:dyDescent="0.2">
      <c r="A61" s="225" t="s">
        <v>85</v>
      </c>
      <c r="B61" s="92"/>
      <c r="C61" s="183"/>
      <c r="D61" s="183"/>
      <c r="E61" s="183"/>
      <c r="F61" s="183"/>
      <c r="G61" s="183"/>
      <c r="H61" s="183"/>
      <c r="I61" s="183"/>
      <c r="J61" s="183"/>
      <c r="K61" s="183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</row>
    <row r="62" spans="1:98" x14ac:dyDescent="0.2">
      <c r="A62" s="278" t="s">
        <v>76</v>
      </c>
      <c r="B62" s="226" t="s">
        <v>77</v>
      </c>
      <c r="C62" s="227"/>
      <c r="D62" s="227"/>
      <c r="E62" s="227"/>
      <c r="F62" s="227"/>
      <c r="G62" s="227"/>
      <c r="H62" s="227"/>
      <c r="I62" s="227"/>
      <c r="J62" s="227"/>
      <c r="K62" s="22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</row>
    <row r="63" spans="1:98" ht="15" customHeight="1" x14ac:dyDescent="0.2">
      <c r="A63" s="228" t="s">
        <v>81</v>
      </c>
      <c r="B63" s="229"/>
      <c r="C63" s="227"/>
      <c r="D63" s="227"/>
      <c r="E63" s="227"/>
      <c r="F63" s="227"/>
      <c r="G63" s="227"/>
      <c r="H63" s="227"/>
      <c r="I63" s="227"/>
      <c r="J63" s="227"/>
      <c r="K63" s="22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</row>
    <row r="64" spans="1:98" ht="15" customHeight="1" x14ac:dyDescent="0.2">
      <c r="A64" s="143" t="s">
        <v>82</v>
      </c>
      <c r="B64" s="135"/>
      <c r="C64" s="227"/>
      <c r="D64" s="227"/>
      <c r="E64" s="227"/>
      <c r="F64" s="227"/>
      <c r="G64" s="227"/>
      <c r="H64" s="227"/>
      <c r="I64" s="227"/>
      <c r="J64" s="227"/>
      <c r="K64" s="22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</row>
    <row r="65" spans="1:98" ht="15" customHeight="1" x14ac:dyDescent="0.2">
      <c r="A65" s="143" t="s">
        <v>83</v>
      </c>
      <c r="B65" s="135"/>
      <c r="C65" s="227"/>
      <c r="D65" s="227"/>
      <c r="E65" s="227"/>
      <c r="F65" s="227"/>
      <c r="G65" s="227"/>
      <c r="H65" s="227"/>
      <c r="I65" s="227"/>
      <c r="J65" s="227"/>
      <c r="K65" s="22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</row>
    <row r="66" spans="1:98" ht="15" customHeight="1" x14ac:dyDescent="0.2">
      <c r="A66" s="201" t="s">
        <v>84</v>
      </c>
      <c r="B66" s="130"/>
      <c r="C66" s="227"/>
      <c r="D66" s="227"/>
      <c r="E66" s="227"/>
      <c r="F66" s="227"/>
      <c r="G66" s="227"/>
      <c r="H66" s="227"/>
      <c r="I66" s="227"/>
      <c r="J66" s="227"/>
      <c r="K66" s="227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</row>
    <row r="67" spans="1:98" ht="15" customHeight="1" x14ac:dyDescent="0.2">
      <c r="A67" s="212" t="s">
        <v>1</v>
      </c>
      <c r="B67" s="230">
        <f>SUM(B63:B66)</f>
        <v>0</v>
      </c>
      <c r="C67" s="227"/>
      <c r="D67" s="227"/>
      <c r="E67" s="227"/>
      <c r="F67" s="227"/>
      <c r="G67" s="227"/>
      <c r="H67" s="227"/>
      <c r="I67" s="227"/>
      <c r="J67" s="227"/>
      <c r="K67" s="227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</row>
    <row r="68" spans="1:98" ht="31.9" customHeight="1" x14ac:dyDescent="0.2">
      <c r="A68" s="225" t="s">
        <v>86</v>
      </c>
      <c r="B68" s="225"/>
      <c r="C68" s="227"/>
      <c r="D68" s="227"/>
      <c r="E68" s="227"/>
      <c r="F68" s="227"/>
      <c r="G68" s="227"/>
      <c r="H68" s="227"/>
      <c r="I68" s="227"/>
      <c r="J68" s="227"/>
      <c r="K68" s="227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</row>
    <row r="69" spans="1:98" x14ac:dyDescent="0.2">
      <c r="A69" s="278" t="s">
        <v>76</v>
      </c>
      <c r="B69" s="226" t="s">
        <v>77</v>
      </c>
      <c r="C69" s="227"/>
      <c r="D69" s="227"/>
      <c r="E69" s="227"/>
      <c r="F69" s="227"/>
      <c r="G69" s="227"/>
      <c r="H69" s="227"/>
      <c r="I69" s="227"/>
      <c r="J69" s="227"/>
      <c r="K69" s="227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</row>
    <row r="70" spans="1:98" ht="15.6" customHeight="1" x14ac:dyDescent="0.2">
      <c r="A70" s="228" t="s">
        <v>81</v>
      </c>
      <c r="B70" s="229"/>
      <c r="C70" s="227"/>
      <c r="D70" s="227"/>
      <c r="E70" s="227"/>
      <c r="F70" s="227"/>
      <c r="G70" s="227"/>
      <c r="H70" s="227"/>
      <c r="I70" s="227"/>
      <c r="J70" s="227"/>
      <c r="K70" s="227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</row>
    <row r="71" spans="1:98" ht="15.6" customHeight="1" x14ac:dyDescent="0.2">
      <c r="A71" s="143" t="s">
        <v>82</v>
      </c>
      <c r="B71" s="135"/>
      <c r="C71" s="227"/>
      <c r="D71" s="227"/>
      <c r="E71" s="227"/>
      <c r="F71" s="227"/>
      <c r="G71" s="227"/>
      <c r="H71" s="227"/>
      <c r="I71" s="227"/>
      <c r="J71" s="227"/>
      <c r="K71" s="227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</row>
    <row r="72" spans="1:98" ht="15.6" customHeight="1" x14ac:dyDescent="0.2">
      <c r="A72" s="143" t="s">
        <v>83</v>
      </c>
      <c r="B72" s="135"/>
      <c r="C72" s="227"/>
      <c r="D72" s="227"/>
      <c r="E72" s="227"/>
      <c r="F72" s="227"/>
      <c r="G72" s="227"/>
      <c r="H72" s="227"/>
      <c r="I72" s="227"/>
      <c r="J72" s="227"/>
      <c r="K72" s="227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</row>
    <row r="73" spans="1:98" ht="15.6" customHeight="1" x14ac:dyDescent="0.2">
      <c r="A73" s="201" t="s">
        <v>84</v>
      </c>
      <c r="B73" s="130"/>
      <c r="C73" s="227"/>
      <c r="D73" s="227"/>
      <c r="E73" s="227"/>
      <c r="F73" s="227"/>
      <c r="G73" s="227"/>
      <c r="H73" s="227"/>
      <c r="I73" s="227"/>
      <c r="J73" s="227"/>
      <c r="K73" s="227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</row>
    <row r="74" spans="1:98" ht="15.6" customHeight="1" x14ac:dyDescent="0.2">
      <c r="A74" s="212" t="s">
        <v>1</v>
      </c>
      <c r="B74" s="230">
        <f>SUM(B70:B73)</f>
        <v>0</v>
      </c>
      <c r="C74" s="227"/>
      <c r="D74" s="227"/>
      <c r="E74" s="227"/>
      <c r="F74" s="227"/>
      <c r="G74" s="227"/>
      <c r="H74" s="227"/>
      <c r="I74" s="227"/>
      <c r="J74" s="227"/>
      <c r="K74" s="227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</row>
    <row r="75" spans="1:98" ht="31.9" customHeight="1" x14ac:dyDescent="0.2">
      <c r="A75" s="231" t="s">
        <v>87</v>
      </c>
      <c r="B75" s="232"/>
      <c r="C75" s="45"/>
      <c r="D75" s="233"/>
      <c r="E75" s="149"/>
      <c r="F75" s="149"/>
      <c r="G75" s="149"/>
      <c r="H75" s="149"/>
      <c r="I75" s="149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</row>
    <row r="76" spans="1:98" ht="28.9" customHeight="1" x14ac:dyDescent="0.2">
      <c r="A76" s="77" t="s">
        <v>88</v>
      </c>
      <c r="B76" s="234" t="s">
        <v>89</v>
      </c>
      <c r="C76" s="235" t="s">
        <v>90</v>
      </c>
      <c r="D76" s="235" t="s">
        <v>91</v>
      </c>
      <c r="E76" s="236" t="s">
        <v>20</v>
      </c>
      <c r="F76" s="149"/>
      <c r="G76" s="149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</row>
    <row r="77" spans="1:98" ht="15.6" customHeight="1" x14ac:dyDescent="0.2">
      <c r="A77" s="237" t="s">
        <v>92</v>
      </c>
      <c r="B77" s="6"/>
      <c r="C77" s="9"/>
      <c r="D77" s="9"/>
      <c r="E77" s="10"/>
      <c r="F77" s="149"/>
      <c r="G77" s="149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</row>
    <row r="78" spans="1:98" ht="15.6" customHeight="1" x14ac:dyDescent="0.2">
      <c r="A78" s="238" t="s">
        <v>93</v>
      </c>
      <c r="B78" s="11"/>
      <c r="C78" s="14"/>
      <c r="D78" s="14"/>
      <c r="E78" s="17"/>
      <c r="F78" s="149"/>
      <c r="G78" s="149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</row>
    <row r="79" spans="1:98" ht="15.6" customHeight="1" x14ac:dyDescent="0.2">
      <c r="A79" s="238" t="s">
        <v>94</v>
      </c>
      <c r="B79" s="11"/>
      <c r="C79" s="14"/>
      <c r="D79" s="14"/>
      <c r="E79" s="17"/>
      <c r="F79" s="149"/>
      <c r="G79" s="149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</row>
    <row r="80" spans="1:98" ht="15.6" customHeight="1" x14ac:dyDescent="0.2">
      <c r="A80" s="238" t="s">
        <v>95</v>
      </c>
      <c r="B80" s="11"/>
      <c r="C80" s="14"/>
      <c r="D80" s="14"/>
      <c r="E80" s="17"/>
      <c r="F80" s="149"/>
      <c r="G80" s="149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</row>
    <row r="81" spans="1:98" ht="15.6" customHeight="1" x14ac:dyDescent="0.2">
      <c r="A81" s="238" t="s">
        <v>96</v>
      </c>
      <c r="B81" s="11"/>
      <c r="C81" s="14"/>
      <c r="D81" s="14"/>
      <c r="E81" s="17"/>
      <c r="F81" s="149"/>
      <c r="G81" s="149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</row>
    <row r="82" spans="1:98" ht="15.6" customHeight="1" x14ac:dyDescent="0.2">
      <c r="A82" s="239" t="s">
        <v>97</v>
      </c>
      <c r="B82" s="11"/>
      <c r="C82" s="14"/>
      <c r="D82" s="14"/>
      <c r="E82" s="17"/>
      <c r="F82" s="149"/>
      <c r="G82" s="149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</row>
    <row r="83" spans="1:98" ht="15.6" customHeight="1" x14ac:dyDescent="0.2">
      <c r="A83" s="238" t="s">
        <v>98</v>
      </c>
      <c r="B83" s="11"/>
      <c r="C83" s="14"/>
      <c r="D83" s="14"/>
      <c r="E83" s="17"/>
      <c r="F83" s="149"/>
      <c r="G83" s="149"/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</row>
    <row r="84" spans="1:98" ht="15.6" customHeight="1" x14ac:dyDescent="0.2">
      <c r="A84" s="238" t="s">
        <v>99</v>
      </c>
      <c r="B84" s="11"/>
      <c r="C84" s="14"/>
      <c r="D84" s="14"/>
      <c r="E84" s="17"/>
      <c r="F84" s="149"/>
      <c r="G84" s="149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</row>
    <row r="85" spans="1:98" ht="15.6" customHeight="1" x14ac:dyDescent="0.2">
      <c r="A85" s="238" t="s">
        <v>100</v>
      </c>
      <c r="B85" s="11"/>
      <c r="C85" s="14"/>
      <c r="D85" s="14"/>
      <c r="E85" s="17"/>
      <c r="F85" s="149"/>
      <c r="G85" s="149"/>
      <c r="CG85" s="88"/>
      <c r="CH85" s="88"/>
      <c r="CI85" s="88"/>
      <c r="CJ85" s="88"/>
      <c r="CK85" s="88"/>
      <c r="CL85" s="88"/>
      <c r="CM85" s="88"/>
      <c r="CN85" s="88"/>
      <c r="CO85" s="88"/>
      <c r="CP85" s="88"/>
      <c r="CQ85" s="88"/>
      <c r="CR85" s="88"/>
      <c r="CS85" s="88"/>
      <c r="CT85" s="88"/>
    </row>
    <row r="86" spans="1:98" ht="15.6" customHeight="1" x14ac:dyDescent="0.2">
      <c r="A86" s="238" t="s">
        <v>101</v>
      </c>
      <c r="B86" s="11"/>
      <c r="C86" s="14"/>
      <c r="D86" s="14"/>
      <c r="E86" s="17"/>
      <c r="F86" s="149"/>
      <c r="G86" s="149"/>
      <c r="CG86" s="88"/>
      <c r="CH86" s="88"/>
      <c r="CI86" s="88"/>
      <c r="CJ86" s="88"/>
      <c r="CK86" s="88"/>
      <c r="CL86" s="88"/>
      <c r="CM86" s="88"/>
      <c r="CN86" s="88"/>
      <c r="CO86" s="88"/>
      <c r="CP86" s="88"/>
      <c r="CQ86" s="88"/>
      <c r="CR86" s="88"/>
      <c r="CS86" s="88"/>
      <c r="CT86" s="88"/>
    </row>
    <row r="87" spans="1:98" ht="15.6" customHeight="1" x14ac:dyDescent="0.2">
      <c r="A87" s="240" t="s">
        <v>102</v>
      </c>
      <c r="B87" s="11"/>
      <c r="C87" s="41"/>
      <c r="D87" s="41"/>
      <c r="E87" s="58"/>
      <c r="F87" s="149"/>
      <c r="G87" s="149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</row>
    <row r="88" spans="1:98" ht="15.6" customHeight="1" x14ac:dyDescent="0.2">
      <c r="A88" s="241" t="s">
        <v>103</v>
      </c>
      <c r="B88" s="11"/>
      <c r="C88" s="41"/>
      <c r="D88" s="41"/>
      <c r="E88" s="58"/>
      <c r="F88" s="149"/>
      <c r="G88" s="149"/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88"/>
      <c r="CT88" s="88"/>
    </row>
    <row r="89" spans="1:98" ht="15.6" customHeight="1" x14ac:dyDescent="0.2">
      <c r="A89" s="242" t="s">
        <v>104</v>
      </c>
      <c r="B89" s="123"/>
      <c r="C89" s="41"/>
      <c r="D89" s="41"/>
      <c r="E89" s="58"/>
      <c r="F89" s="149"/>
      <c r="G89" s="149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</row>
    <row r="90" spans="1:98" ht="15.6" customHeight="1" x14ac:dyDescent="0.2">
      <c r="A90" s="242" t="s">
        <v>105</v>
      </c>
      <c r="B90" s="11"/>
      <c r="C90" s="41"/>
      <c r="D90" s="41"/>
      <c r="E90" s="58"/>
      <c r="F90" s="149"/>
      <c r="G90" s="149"/>
      <c r="CG90" s="88"/>
      <c r="CH90" s="88"/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88"/>
      <c r="CT90" s="88"/>
    </row>
    <row r="91" spans="1:98" ht="15.6" customHeight="1" x14ac:dyDescent="0.2">
      <c r="A91" s="243" t="s">
        <v>106</v>
      </c>
      <c r="B91" s="38"/>
      <c r="C91" s="31"/>
      <c r="D91" s="31"/>
      <c r="E91" s="23"/>
      <c r="F91" s="149"/>
      <c r="G91" s="149"/>
      <c r="H91" s="149"/>
      <c r="I91" s="149"/>
      <c r="J91" s="149"/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</row>
    <row r="92" spans="1:98" ht="15.6" customHeight="1" x14ac:dyDescent="0.2">
      <c r="A92" s="244" t="s">
        <v>1</v>
      </c>
      <c r="B92" s="245">
        <f>SUM(B77:B91)</f>
        <v>0</v>
      </c>
      <c r="C92" s="246">
        <f>SUM(C77:C91)</f>
        <v>0</v>
      </c>
      <c r="D92" s="246">
        <f>SUM(D77:D91)</f>
        <v>0</v>
      </c>
      <c r="E92" s="247">
        <f>SUM(E77:E91)</f>
        <v>0</v>
      </c>
      <c r="F92" s="149"/>
      <c r="G92" s="149"/>
      <c r="H92" s="149"/>
      <c r="I92" s="149"/>
      <c r="J92" s="149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</row>
    <row r="93" spans="1:98" ht="31.9" customHeight="1" x14ac:dyDescent="0.2">
      <c r="A93" s="248" t="s">
        <v>107</v>
      </c>
      <c r="B93" s="249"/>
      <c r="C93" s="249"/>
      <c r="D93" s="89"/>
      <c r="E93" s="89"/>
      <c r="F93" s="32"/>
      <c r="G93" s="32"/>
      <c r="H93" s="32"/>
      <c r="I93" s="32"/>
      <c r="J93" s="32"/>
      <c r="K93" s="89"/>
      <c r="L93" s="89"/>
      <c r="M93" s="89"/>
      <c r="N93" s="89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7"/>
      <c r="AT93" s="87"/>
      <c r="AU93" s="87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</row>
    <row r="94" spans="1:98" ht="26.45" customHeight="1" x14ac:dyDescent="0.3">
      <c r="A94" s="250" t="s">
        <v>76</v>
      </c>
      <c r="B94" s="234" t="s">
        <v>89</v>
      </c>
      <c r="C94" s="235" t="s">
        <v>90</v>
      </c>
      <c r="D94" s="235" t="s">
        <v>91</v>
      </c>
      <c r="E94" s="236" t="s">
        <v>20</v>
      </c>
      <c r="F94" s="251"/>
      <c r="G94" s="251"/>
      <c r="H94" s="32"/>
      <c r="I94" s="32"/>
      <c r="J94" s="32"/>
      <c r="K94" s="32"/>
      <c r="L94" s="32"/>
      <c r="M94" s="32"/>
      <c r="N94" s="32"/>
      <c r="O94" s="252"/>
      <c r="P94" s="252"/>
      <c r="Q94" s="252"/>
      <c r="R94" s="252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7"/>
      <c r="AT94" s="87"/>
      <c r="AU94" s="87"/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8"/>
    </row>
    <row r="95" spans="1:98" ht="15" customHeight="1" x14ac:dyDescent="0.2">
      <c r="A95" s="253" t="s">
        <v>81</v>
      </c>
      <c r="B95" s="11"/>
      <c r="C95" s="14"/>
      <c r="D95" s="14"/>
      <c r="E95" s="17"/>
      <c r="F95" s="32"/>
      <c r="G95" s="32"/>
      <c r="H95" s="32"/>
      <c r="I95" s="32"/>
      <c r="J95" s="32"/>
      <c r="K95" s="32"/>
      <c r="L95" s="32"/>
      <c r="M95" s="32"/>
      <c r="N95" s="32"/>
      <c r="O95" s="252"/>
      <c r="P95" s="252"/>
      <c r="Q95" s="252"/>
      <c r="R95" s="252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7"/>
      <c r="AT95" s="87"/>
      <c r="AU95" s="87"/>
      <c r="CG95" s="88"/>
      <c r="CH95" s="88"/>
      <c r="CI95" s="88"/>
      <c r="CJ95" s="88"/>
      <c r="CK95" s="88"/>
      <c r="CL95" s="88"/>
      <c r="CM95" s="88"/>
      <c r="CN95" s="88"/>
      <c r="CO95" s="88"/>
      <c r="CP95" s="88"/>
      <c r="CQ95" s="88"/>
      <c r="CR95" s="88"/>
      <c r="CS95" s="88"/>
      <c r="CT95" s="88"/>
    </row>
    <row r="96" spans="1:98" ht="15" customHeight="1" x14ac:dyDescent="0.2">
      <c r="A96" s="254" t="s">
        <v>82</v>
      </c>
      <c r="B96" s="11"/>
      <c r="C96" s="14"/>
      <c r="D96" s="14"/>
      <c r="E96" s="17"/>
      <c r="F96" s="32"/>
      <c r="G96" s="32"/>
      <c r="H96" s="32"/>
      <c r="I96" s="32"/>
      <c r="J96" s="32"/>
      <c r="K96" s="32"/>
      <c r="L96" s="32"/>
      <c r="M96" s="32"/>
      <c r="N96" s="32"/>
      <c r="O96" s="252"/>
      <c r="P96" s="252"/>
      <c r="Q96" s="252"/>
      <c r="R96" s="252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7"/>
      <c r="AT96" s="87"/>
      <c r="AU96" s="87"/>
      <c r="CG96" s="88"/>
      <c r="CH96" s="88"/>
      <c r="CI96" s="88"/>
      <c r="CJ96" s="88"/>
      <c r="CK96" s="88"/>
      <c r="CL96" s="88"/>
      <c r="CM96" s="88"/>
      <c r="CN96" s="88"/>
      <c r="CO96" s="88"/>
      <c r="CP96" s="88"/>
      <c r="CQ96" s="88"/>
      <c r="CR96" s="88"/>
      <c r="CS96" s="88"/>
      <c r="CT96" s="88"/>
    </row>
    <row r="97" spans="1:98" ht="15" customHeight="1" x14ac:dyDescent="0.2">
      <c r="A97" s="254" t="s">
        <v>83</v>
      </c>
      <c r="B97" s="11"/>
      <c r="C97" s="14"/>
      <c r="D97" s="14"/>
      <c r="E97" s="17"/>
      <c r="F97" s="32"/>
      <c r="G97" s="32"/>
      <c r="H97" s="32"/>
      <c r="I97" s="32"/>
      <c r="J97" s="32"/>
      <c r="K97" s="32"/>
      <c r="L97" s="32"/>
      <c r="M97" s="32"/>
      <c r="N97" s="32"/>
      <c r="O97" s="252"/>
      <c r="P97" s="252"/>
      <c r="Q97" s="252"/>
      <c r="R97" s="252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7"/>
      <c r="AT97" s="87"/>
      <c r="AU97" s="87"/>
      <c r="CG97" s="88"/>
      <c r="CH97" s="88"/>
      <c r="CI97" s="88"/>
      <c r="CJ97" s="88"/>
      <c r="CK97" s="88"/>
      <c r="CL97" s="88"/>
      <c r="CM97" s="88"/>
      <c r="CN97" s="88"/>
      <c r="CO97" s="88"/>
      <c r="CP97" s="88"/>
      <c r="CQ97" s="88"/>
      <c r="CR97" s="88"/>
      <c r="CS97" s="88"/>
      <c r="CT97" s="88"/>
    </row>
    <row r="98" spans="1:98" ht="15" customHeight="1" x14ac:dyDescent="0.2">
      <c r="A98" s="254" t="s">
        <v>84</v>
      </c>
      <c r="B98" s="11"/>
      <c r="C98" s="14"/>
      <c r="D98" s="14"/>
      <c r="E98" s="17"/>
      <c r="F98" s="32"/>
      <c r="G98" s="32"/>
      <c r="H98" s="32"/>
      <c r="I98" s="32"/>
      <c r="J98" s="32"/>
      <c r="K98" s="32"/>
      <c r="L98" s="32"/>
      <c r="M98" s="32"/>
      <c r="N98" s="32"/>
      <c r="O98" s="252"/>
      <c r="P98" s="252"/>
      <c r="Q98" s="252"/>
      <c r="R98" s="252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7"/>
      <c r="AT98" s="87"/>
      <c r="AU98" s="87"/>
      <c r="CG98" s="88"/>
      <c r="CH98" s="88"/>
      <c r="CI98" s="88"/>
      <c r="CJ98" s="88"/>
      <c r="CK98" s="88"/>
      <c r="CL98" s="88"/>
      <c r="CM98" s="88"/>
      <c r="CN98" s="88"/>
      <c r="CO98" s="88"/>
      <c r="CP98" s="88"/>
      <c r="CQ98" s="88"/>
      <c r="CR98" s="88"/>
      <c r="CS98" s="88"/>
      <c r="CT98" s="88"/>
    </row>
    <row r="99" spans="1:98" ht="15" customHeight="1" x14ac:dyDescent="0.2">
      <c r="A99" s="255" t="s">
        <v>108</v>
      </c>
      <c r="B99" s="30"/>
      <c r="C99" s="31"/>
      <c r="D99" s="31"/>
      <c r="E99" s="23"/>
      <c r="F99" s="32"/>
      <c r="G99" s="32"/>
      <c r="H99" s="32"/>
      <c r="I99" s="32"/>
      <c r="J99" s="32"/>
      <c r="K99" s="32"/>
      <c r="L99" s="32"/>
      <c r="M99" s="32"/>
      <c r="N99" s="32"/>
      <c r="O99" s="252"/>
      <c r="P99" s="252"/>
      <c r="Q99" s="252"/>
      <c r="R99" s="252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7"/>
      <c r="AT99" s="87"/>
      <c r="AU99" s="87"/>
      <c r="CG99" s="88"/>
      <c r="CH99" s="88"/>
      <c r="CI99" s="88"/>
      <c r="CJ99" s="88"/>
      <c r="CK99" s="88"/>
      <c r="CL99" s="88"/>
      <c r="CM99" s="88"/>
      <c r="CN99" s="88"/>
      <c r="CO99" s="88"/>
      <c r="CP99" s="88"/>
      <c r="CQ99" s="88"/>
      <c r="CR99" s="88"/>
      <c r="CS99" s="88"/>
      <c r="CT99" s="88"/>
    </row>
    <row r="100" spans="1:98" ht="15" customHeight="1" x14ac:dyDescent="0.2">
      <c r="A100" s="212" t="s">
        <v>1</v>
      </c>
      <c r="B100" s="230">
        <f>SUM(B95:B99)</f>
        <v>0</v>
      </c>
      <c r="C100" s="230">
        <f>SUM(C95:C99)</f>
        <v>0</v>
      </c>
      <c r="D100" s="230">
        <f>SUM(D95:D99)</f>
        <v>0</v>
      </c>
      <c r="E100" s="230">
        <f>SUM(E95:E99)</f>
        <v>0</v>
      </c>
      <c r="F100" s="32"/>
      <c r="G100" s="32"/>
      <c r="H100" s="32"/>
      <c r="I100" s="32"/>
      <c r="J100" s="32"/>
      <c r="K100" s="32"/>
      <c r="L100" s="32"/>
      <c r="M100" s="32"/>
      <c r="N100" s="32"/>
      <c r="O100" s="252"/>
      <c r="P100" s="252"/>
      <c r="Q100" s="252"/>
      <c r="R100" s="252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7"/>
      <c r="AT100" s="87"/>
      <c r="AU100" s="87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88"/>
      <c r="CR100" s="88"/>
      <c r="CS100" s="88"/>
      <c r="CT100" s="88"/>
    </row>
    <row r="101" spans="1:98" ht="31.9" customHeight="1" x14ac:dyDescent="0.2">
      <c r="A101" s="248" t="s">
        <v>109</v>
      </c>
      <c r="B101" s="256"/>
      <c r="C101" s="257"/>
      <c r="D101" s="89"/>
      <c r="E101" s="89"/>
      <c r="F101" s="32"/>
      <c r="G101" s="32"/>
      <c r="H101" s="32"/>
      <c r="I101" s="32"/>
      <c r="J101" s="32"/>
      <c r="K101" s="32"/>
      <c r="L101" s="32"/>
      <c r="M101" s="32"/>
      <c r="N101" s="32"/>
      <c r="O101" s="252"/>
      <c r="P101" s="252"/>
      <c r="Q101" s="252"/>
      <c r="R101" s="252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7"/>
      <c r="AT101" s="87"/>
      <c r="AU101" s="87"/>
      <c r="CG101" s="88"/>
      <c r="CH101" s="88"/>
      <c r="CI101" s="88"/>
      <c r="CJ101" s="88"/>
      <c r="CK101" s="88"/>
      <c r="CL101" s="88"/>
      <c r="CM101" s="88"/>
      <c r="CN101" s="88"/>
      <c r="CO101" s="88"/>
      <c r="CP101" s="88"/>
      <c r="CQ101" s="88"/>
      <c r="CR101" s="88"/>
      <c r="CS101" s="88"/>
      <c r="CT101" s="88"/>
    </row>
    <row r="102" spans="1:98" ht="26.45" customHeight="1" x14ac:dyDescent="0.2">
      <c r="A102" s="250" t="s">
        <v>76</v>
      </c>
      <c r="B102" s="234" t="s">
        <v>89</v>
      </c>
      <c r="C102" s="235" t="s">
        <v>90</v>
      </c>
      <c r="D102" s="235" t="s">
        <v>91</v>
      </c>
      <c r="E102" s="236" t="s">
        <v>20</v>
      </c>
      <c r="F102" s="32"/>
      <c r="G102" s="32"/>
      <c r="H102" s="32"/>
      <c r="I102" s="32"/>
      <c r="J102" s="32"/>
      <c r="K102" s="32"/>
      <c r="L102" s="32"/>
      <c r="M102" s="32"/>
      <c r="N102" s="32"/>
      <c r="O102" s="252"/>
      <c r="P102" s="252"/>
      <c r="Q102" s="252"/>
      <c r="R102" s="252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7"/>
      <c r="AT102" s="87"/>
      <c r="AU102" s="87"/>
      <c r="CG102" s="88"/>
      <c r="CH102" s="88"/>
      <c r="CI102" s="88"/>
      <c r="CJ102" s="88"/>
      <c r="CK102" s="88"/>
      <c r="CL102" s="88"/>
      <c r="CM102" s="88"/>
      <c r="CN102" s="88"/>
      <c r="CO102" s="88"/>
      <c r="CP102" s="88"/>
      <c r="CQ102" s="88"/>
      <c r="CR102" s="88"/>
      <c r="CS102" s="88"/>
      <c r="CT102" s="88"/>
    </row>
    <row r="103" spans="1:98" x14ac:dyDescent="0.2">
      <c r="A103" s="253" t="s">
        <v>81</v>
      </c>
      <c r="B103" s="11"/>
      <c r="C103" s="14"/>
      <c r="D103" s="14"/>
      <c r="E103" s="17"/>
      <c r="F103" s="32"/>
      <c r="G103" s="32"/>
      <c r="H103" s="32"/>
      <c r="I103" s="32"/>
      <c r="J103" s="32"/>
      <c r="K103" s="32"/>
      <c r="L103" s="32"/>
      <c r="M103" s="32"/>
      <c r="N103" s="32"/>
      <c r="O103" s="252"/>
      <c r="P103" s="252"/>
      <c r="Q103" s="252"/>
      <c r="R103" s="252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7"/>
      <c r="AT103" s="87"/>
      <c r="AU103" s="87"/>
      <c r="CG103" s="88"/>
      <c r="CH103" s="88"/>
      <c r="CI103" s="88"/>
      <c r="CJ103" s="88"/>
      <c r="CK103" s="88"/>
      <c r="CL103" s="88"/>
      <c r="CM103" s="88"/>
      <c r="CN103" s="88"/>
      <c r="CO103" s="88"/>
      <c r="CP103" s="88"/>
      <c r="CQ103" s="88"/>
      <c r="CR103" s="88"/>
      <c r="CS103" s="88"/>
      <c r="CT103" s="88"/>
    </row>
    <row r="104" spans="1:98" x14ac:dyDescent="0.2">
      <c r="A104" s="254" t="s">
        <v>82</v>
      </c>
      <c r="B104" s="11"/>
      <c r="C104" s="14"/>
      <c r="D104" s="14"/>
      <c r="E104" s="17"/>
      <c r="F104" s="32"/>
      <c r="G104" s="32"/>
      <c r="H104" s="32"/>
      <c r="I104" s="32"/>
      <c r="J104" s="32"/>
      <c r="K104" s="32"/>
      <c r="L104" s="32"/>
      <c r="M104" s="32"/>
      <c r="N104" s="32"/>
      <c r="O104" s="252"/>
      <c r="P104" s="252"/>
      <c r="Q104" s="252"/>
      <c r="R104" s="252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7"/>
      <c r="AT104" s="87"/>
      <c r="AU104" s="87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</row>
    <row r="105" spans="1:98" x14ac:dyDescent="0.2">
      <c r="A105" s="254" t="s">
        <v>83</v>
      </c>
      <c r="B105" s="11"/>
      <c r="C105" s="14"/>
      <c r="D105" s="14"/>
      <c r="E105" s="17"/>
      <c r="F105" s="32"/>
      <c r="G105" s="32"/>
      <c r="H105" s="32"/>
      <c r="I105" s="32"/>
      <c r="J105" s="32"/>
      <c r="K105" s="32"/>
      <c r="L105" s="32"/>
      <c r="M105" s="32"/>
      <c r="N105" s="32"/>
      <c r="O105" s="252"/>
      <c r="P105" s="252"/>
      <c r="Q105" s="252"/>
      <c r="R105" s="252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7"/>
      <c r="AT105" s="87"/>
      <c r="AU105" s="87"/>
      <c r="CG105" s="88"/>
      <c r="CH105" s="88"/>
      <c r="CI105" s="88"/>
      <c r="CJ105" s="88"/>
      <c r="CK105" s="88"/>
      <c r="CL105" s="88"/>
      <c r="CM105" s="88"/>
      <c r="CN105" s="88"/>
      <c r="CO105" s="88"/>
      <c r="CP105" s="88"/>
      <c r="CQ105" s="88"/>
      <c r="CR105" s="88"/>
      <c r="CS105" s="88"/>
      <c r="CT105" s="88"/>
    </row>
    <row r="106" spans="1:98" x14ac:dyDescent="0.2">
      <c r="A106" s="254" t="s">
        <v>84</v>
      </c>
      <c r="B106" s="11"/>
      <c r="C106" s="14"/>
      <c r="D106" s="14"/>
      <c r="E106" s="17"/>
      <c r="F106" s="32"/>
      <c r="G106" s="32"/>
      <c r="H106" s="32"/>
      <c r="I106" s="32"/>
      <c r="J106" s="32"/>
      <c r="K106" s="32"/>
      <c r="L106" s="32"/>
      <c r="M106" s="32"/>
      <c r="N106" s="32"/>
      <c r="O106" s="252"/>
      <c r="P106" s="252"/>
      <c r="Q106" s="252"/>
      <c r="R106" s="252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7"/>
      <c r="AT106" s="87"/>
      <c r="AU106" s="87"/>
      <c r="CG106" s="88"/>
      <c r="CH106" s="88"/>
      <c r="CI106" s="88"/>
      <c r="CJ106" s="88"/>
      <c r="CK106" s="88"/>
      <c r="CL106" s="88"/>
      <c r="CM106" s="88"/>
      <c r="CN106" s="88"/>
      <c r="CO106" s="88"/>
      <c r="CP106" s="88"/>
      <c r="CQ106" s="88"/>
      <c r="CR106" s="88"/>
      <c r="CS106" s="88"/>
      <c r="CT106" s="88"/>
    </row>
    <row r="107" spans="1:98" x14ac:dyDescent="0.2">
      <c r="A107" s="255" t="s">
        <v>108</v>
      </c>
      <c r="B107" s="30"/>
      <c r="C107" s="31"/>
      <c r="D107" s="31"/>
      <c r="E107" s="23"/>
      <c r="F107" s="32"/>
      <c r="G107" s="32"/>
      <c r="H107" s="32"/>
      <c r="I107" s="32"/>
      <c r="J107" s="32"/>
      <c r="K107" s="32"/>
      <c r="L107" s="32"/>
      <c r="M107" s="32"/>
      <c r="N107" s="32"/>
      <c r="O107" s="252"/>
      <c r="P107" s="252"/>
      <c r="Q107" s="252"/>
      <c r="R107" s="252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7"/>
      <c r="AT107" s="87"/>
      <c r="AU107" s="87"/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88"/>
      <c r="CR107" s="88"/>
      <c r="CS107" s="88"/>
      <c r="CT107" s="88"/>
    </row>
    <row r="108" spans="1:98" x14ac:dyDescent="0.2">
      <c r="A108" s="212" t="s">
        <v>1</v>
      </c>
      <c r="B108" s="245">
        <f>SUM(B103:B107)</f>
        <v>0</v>
      </c>
      <c r="C108" s="246">
        <f>SUM(C103:C107)</f>
        <v>0</v>
      </c>
      <c r="D108" s="246">
        <f>SUM(D103:D107)</f>
        <v>0</v>
      </c>
      <c r="E108" s="247">
        <f>SUM(E103:E107)</f>
        <v>0</v>
      </c>
      <c r="F108" s="32"/>
      <c r="G108" s="32"/>
      <c r="H108" s="32"/>
      <c r="I108" s="32"/>
      <c r="J108" s="32"/>
      <c r="K108" s="32"/>
      <c r="L108" s="32"/>
      <c r="M108" s="32"/>
      <c r="N108" s="32"/>
      <c r="O108" s="252"/>
      <c r="P108" s="252"/>
      <c r="Q108" s="252"/>
      <c r="R108" s="252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7"/>
      <c r="AT108" s="87"/>
      <c r="AU108" s="87"/>
      <c r="CG108" s="88"/>
      <c r="CH108" s="88"/>
      <c r="CI108" s="88"/>
      <c r="CJ108" s="88"/>
      <c r="CK108" s="88"/>
      <c r="CL108" s="88"/>
      <c r="CM108" s="88"/>
      <c r="CN108" s="88"/>
      <c r="CO108" s="88"/>
      <c r="CP108" s="88"/>
      <c r="CQ108" s="88"/>
      <c r="CR108" s="88"/>
      <c r="CS108" s="88"/>
      <c r="CT108" s="88"/>
    </row>
    <row r="109" spans="1:98" ht="31.9" customHeight="1" x14ac:dyDescent="0.2">
      <c r="A109" s="248" t="s">
        <v>110</v>
      </c>
      <c r="B109" s="256"/>
      <c r="C109" s="257"/>
      <c r="D109" s="89"/>
      <c r="E109" s="89"/>
      <c r="F109" s="32"/>
      <c r="G109" s="252"/>
      <c r="H109" s="252"/>
      <c r="I109" s="252"/>
      <c r="J109" s="252"/>
      <c r="K109" s="32"/>
      <c r="L109" s="32"/>
      <c r="M109" s="32"/>
      <c r="N109" s="32"/>
      <c r="O109" s="252"/>
      <c r="P109" s="252"/>
      <c r="Q109" s="252"/>
      <c r="R109" s="252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7"/>
      <c r="AT109" s="87"/>
      <c r="AU109" s="87"/>
      <c r="CG109" s="88"/>
      <c r="CH109" s="88"/>
      <c r="CI109" s="88"/>
      <c r="CJ109" s="88"/>
      <c r="CK109" s="88"/>
      <c r="CL109" s="88"/>
      <c r="CM109" s="88"/>
      <c r="CN109" s="88"/>
      <c r="CO109" s="88"/>
      <c r="CP109" s="88"/>
      <c r="CQ109" s="88"/>
      <c r="CR109" s="88"/>
      <c r="CS109" s="88"/>
      <c r="CT109" s="88"/>
    </row>
    <row r="110" spans="1:98" x14ac:dyDescent="0.2">
      <c r="A110" s="523" t="s">
        <v>111</v>
      </c>
      <c r="B110" s="525"/>
      <c r="C110" s="529" t="s">
        <v>1</v>
      </c>
      <c r="D110" s="480" t="s">
        <v>19</v>
      </c>
      <c r="E110" s="481"/>
      <c r="F110" s="481"/>
      <c r="G110" s="471" t="s">
        <v>20</v>
      </c>
      <c r="H110" s="252"/>
      <c r="I110" s="252"/>
      <c r="J110" s="252"/>
      <c r="K110" s="32"/>
      <c r="L110" s="32"/>
      <c r="M110" s="32"/>
      <c r="N110" s="32"/>
      <c r="O110" s="252"/>
      <c r="P110" s="252"/>
      <c r="Q110" s="252"/>
      <c r="R110" s="252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7"/>
      <c r="AT110" s="87"/>
      <c r="AU110" s="87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88"/>
      <c r="CR110" s="88"/>
      <c r="CS110" s="88"/>
      <c r="CT110" s="88"/>
    </row>
    <row r="111" spans="1:98" ht="27" customHeight="1" x14ac:dyDescent="0.2">
      <c r="A111" s="526"/>
      <c r="B111" s="528"/>
      <c r="C111" s="530"/>
      <c r="D111" s="70" t="s">
        <v>31</v>
      </c>
      <c r="E111" s="46" t="s">
        <v>32</v>
      </c>
      <c r="F111" s="80" t="s">
        <v>33</v>
      </c>
      <c r="G111" s="473"/>
      <c r="H111" s="32"/>
      <c r="I111" s="32"/>
      <c r="J111" s="32"/>
      <c r="K111" s="32"/>
      <c r="L111" s="32"/>
      <c r="M111" s="32"/>
      <c r="N111" s="32"/>
      <c r="O111" s="252"/>
      <c r="P111" s="252"/>
      <c r="Q111" s="252"/>
      <c r="R111" s="252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7"/>
      <c r="AT111" s="87"/>
      <c r="AU111" s="87"/>
      <c r="CG111" s="88"/>
      <c r="CH111" s="88"/>
      <c r="CI111" s="88"/>
      <c r="CJ111" s="88"/>
      <c r="CK111" s="88"/>
      <c r="CL111" s="88"/>
      <c r="CM111" s="88"/>
      <c r="CN111" s="88"/>
      <c r="CO111" s="88"/>
      <c r="CP111" s="88"/>
      <c r="CQ111" s="88"/>
      <c r="CR111" s="88"/>
      <c r="CS111" s="88"/>
      <c r="CT111" s="88"/>
    </row>
    <row r="112" spans="1:98" ht="16.149999999999999" customHeight="1" x14ac:dyDescent="0.2">
      <c r="A112" s="531" t="s">
        <v>112</v>
      </c>
      <c r="B112" s="532"/>
      <c r="C112" s="258">
        <f>SUM(D112:G112)</f>
        <v>0</v>
      </c>
      <c r="D112" s="19"/>
      <c r="E112" s="20"/>
      <c r="F112" s="7"/>
      <c r="G112" s="7"/>
      <c r="H112" s="32"/>
      <c r="I112" s="32"/>
      <c r="J112" s="32"/>
      <c r="K112" s="32"/>
      <c r="L112" s="32"/>
      <c r="M112" s="32"/>
      <c r="N112" s="32"/>
      <c r="O112" s="252"/>
      <c r="P112" s="252"/>
      <c r="Q112" s="252"/>
      <c r="R112" s="252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7"/>
      <c r="AT112" s="87"/>
      <c r="AU112" s="87"/>
      <c r="CG112" s="88"/>
      <c r="CH112" s="88"/>
      <c r="CI112" s="88"/>
      <c r="CJ112" s="88"/>
      <c r="CK112" s="88"/>
      <c r="CL112" s="88"/>
      <c r="CM112" s="88"/>
      <c r="CN112" s="88"/>
      <c r="CO112" s="88"/>
      <c r="CP112" s="88"/>
      <c r="CQ112" s="88"/>
      <c r="CR112" s="88"/>
      <c r="CS112" s="88"/>
      <c r="CT112" s="88"/>
    </row>
    <row r="113" spans="1:98" ht="16.149999999999999" customHeight="1" x14ac:dyDescent="0.2">
      <c r="A113" s="521" t="s">
        <v>113</v>
      </c>
      <c r="B113" s="522"/>
      <c r="C113" s="53">
        <f>SUM(D113:G113)</f>
        <v>0</v>
      </c>
      <c r="D113" s="38"/>
      <c r="E113" s="54"/>
      <c r="F113" s="22"/>
      <c r="G113" s="22"/>
      <c r="H113" s="32"/>
      <c r="I113" s="32"/>
      <c r="J113" s="32"/>
      <c r="K113" s="32"/>
      <c r="L113" s="32"/>
      <c r="M113" s="32"/>
      <c r="N113" s="32"/>
      <c r="O113" s="252"/>
      <c r="P113" s="252"/>
      <c r="Q113" s="252"/>
      <c r="R113" s="252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7"/>
      <c r="AT113" s="87"/>
      <c r="AU113" s="87"/>
      <c r="CG113" s="88"/>
      <c r="CH113" s="88"/>
      <c r="CI113" s="88"/>
      <c r="CJ113" s="88"/>
      <c r="CK113" s="88"/>
      <c r="CL113" s="88"/>
      <c r="CM113" s="88"/>
      <c r="CN113" s="88"/>
      <c r="CO113" s="88"/>
      <c r="CP113" s="88"/>
      <c r="CQ113" s="88"/>
      <c r="CR113" s="88"/>
      <c r="CS113" s="88"/>
      <c r="CT113" s="88"/>
    </row>
    <row r="114" spans="1:98" ht="31.9" customHeight="1" x14ac:dyDescent="0.2">
      <c r="A114" s="231" t="s">
        <v>114</v>
      </c>
      <c r="B114" s="3"/>
      <c r="C114" s="3"/>
      <c r="D114" s="3"/>
      <c r="E114" s="89"/>
      <c r="F114" s="89"/>
      <c r="G114" s="89"/>
      <c r="H114" s="32"/>
      <c r="I114" s="32"/>
      <c r="J114" s="32"/>
      <c r="K114" s="32"/>
      <c r="L114" s="32"/>
      <c r="M114" s="32"/>
      <c r="N114" s="32"/>
      <c r="O114" s="252"/>
      <c r="P114" s="252"/>
      <c r="Q114" s="252"/>
      <c r="R114" s="252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7"/>
      <c r="AT114" s="87"/>
      <c r="AU114" s="87"/>
      <c r="CG114" s="88"/>
      <c r="CH114" s="88"/>
      <c r="CI114" s="88"/>
      <c r="CJ114" s="88"/>
      <c r="CK114" s="88"/>
      <c r="CL114" s="88"/>
      <c r="CM114" s="88"/>
      <c r="CN114" s="88"/>
      <c r="CO114" s="88"/>
      <c r="CP114" s="88"/>
      <c r="CQ114" s="88"/>
      <c r="CR114" s="88"/>
      <c r="CS114" s="88"/>
      <c r="CT114" s="88"/>
    </row>
    <row r="115" spans="1:98" x14ac:dyDescent="0.2">
      <c r="A115" s="523" t="s">
        <v>115</v>
      </c>
      <c r="B115" s="524"/>
      <c r="C115" s="525"/>
      <c r="D115" s="529" t="s">
        <v>1</v>
      </c>
      <c r="E115" s="480" t="s">
        <v>19</v>
      </c>
      <c r="F115" s="481"/>
      <c r="G115" s="481"/>
      <c r="H115" s="471" t="s">
        <v>20</v>
      </c>
      <c r="I115" s="32"/>
      <c r="J115" s="32"/>
      <c r="K115" s="32"/>
      <c r="L115" s="32"/>
      <c r="M115" s="32"/>
      <c r="N115" s="32"/>
      <c r="O115" s="252"/>
      <c r="P115" s="252"/>
      <c r="Q115" s="252"/>
      <c r="R115" s="252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7"/>
      <c r="AT115" s="87"/>
      <c r="AU115" s="87"/>
      <c r="CG115" s="88"/>
      <c r="CH115" s="88"/>
      <c r="CI115" s="88"/>
      <c r="CJ115" s="88"/>
      <c r="CK115" s="88"/>
      <c r="CL115" s="88"/>
      <c r="CM115" s="88"/>
      <c r="CN115" s="88"/>
      <c r="CO115" s="88"/>
      <c r="CP115" s="88"/>
      <c r="CQ115" s="88"/>
      <c r="CR115" s="88"/>
      <c r="CS115" s="88"/>
      <c r="CT115" s="88"/>
    </row>
    <row r="116" spans="1:98" ht="36" customHeight="1" x14ac:dyDescent="0.2">
      <c r="A116" s="526"/>
      <c r="B116" s="527"/>
      <c r="C116" s="528"/>
      <c r="D116" s="530"/>
      <c r="E116" s="70" t="s">
        <v>31</v>
      </c>
      <c r="F116" s="71" t="s">
        <v>32</v>
      </c>
      <c r="G116" s="80" t="s">
        <v>33</v>
      </c>
      <c r="H116" s="473"/>
      <c r="I116" s="32"/>
      <c r="J116" s="32"/>
      <c r="K116" s="32"/>
      <c r="L116" s="32"/>
      <c r="M116" s="32"/>
      <c r="N116" s="32"/>
      <c r="O116" s="252"/>
      <c r="P116" s="252"/>
      <c r="Q116" s="252"/>
      <c r="R116" s="252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7"/>
      <c r="AT116" s="87"/>
      <c r="AU116" s="87"/>
      <c r="CG116" s="88"/>
      <c r="CH116" s="88"/>
      <c r="CI116" s="88"/>
      <c r="CJ116" s="88"/>
      <c r="CK116" s="88"/>
      <c r="CL116" s="88"/>
      <c r="CM116" s="88"/>
      <c r="CN116" s="88"/>
      <c r="CO116" s="88"/>
      <c r="CP116" s="88"/>
      <c r="CQ116" s="88"/>
      <c r="CR116" s="88"/>
      <c r="CS116" s="88"/>
      <c r="CT116" s="88"/>
    </row>
    <row r="117" spans="1:98" ht="15.6" customHeight="1" x14ac:dyDescent="0.2">
      <c r="A117" s="259" t="s">
        <v>116</v>
      </c>
      <c r="B117" s="260"/>
      <c r="C117" s="261"/>
      <c r="D117" s="258">
        <f>SUM(E117:H117)</f>
        <v>0</v>
      </c>
      <c r="E117" s="19"/>
      <c r="F117" s="20"/>
      <c r="G117" s="7"/>
      <c r="H117" s="7"/>
      <c r="I117" s="32"/>
      <c r="J117" s="32"/>
      <c r="K117" s="32"/>
      <c r="L117" s="32"/>
      <c r="M117" s="32"/>
      <c r="N117" s="32"/>
      <c r="O117" s="252"/>
      <c r="P117" s="252"/>
      <c r="Q117" s="252"/>
      <c r="R117" s="252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7"/>
      <c r="AT117" s="87"/>
      <c r="AU117" s="87"/>
      <c r="CG117" s="88"/>
      <c r="CH117" s="88"/>
      <c r="CI117" s="88"/>
      <c r="CJ117" s="88"/>
      <c r="CK117" s="88"/>
      <c r="CL117" s="88"/>
      <c r="CM117" s="88"/>
      <c r="CN117" s="88"/>
      <c r="CO117" s="88"/>
      <c r="CP117" s="88"/>
      <c r="CQ117" s="88"/>
      <c r="CR117" s="88"/>
      <c r="CS117" s="88"/>
      <c r="CT117" s="88"/>
    </row>
    <row r="118" spans="1:98" ht="15.6" customHeight="1" x14ac:dyDescent="0.2">
      <c r="A118" s="262" t="s">
        <v>117</v>
      </c>
      <c r="B118" s="263"/>
      <c r="C118" s="264"/>
      <c r="D118" s="265">
        <f>SUM(E118:H118)</f>
        <v>0</v>
      </c>
      <c r="E118" s="38"/>
      <c r="F118" s="54"/>
      <c r="G118" s="22"/>
      <c r="H118" s="22"/>
      <c r="I118" s="32"/>
      <c r="J118" s="32"/>
      <c r="K118" s="32"/>
      <c r="L118" s="32"/>
      <c r="M118" s="266"/>
      <c r="N118" s="266"/>
      <c r="O118" s="267"/>
      <c r="P118" s="267"/>
      <c r="Q118" s="267"/>
      <c r="R118" s="267"/>
      <c r="S118" s="268"/>
      <c r="T118" s="268"/>
      <c r="U118" s="268"/>
      <c r="V118" s="268"/>
      <c r="W118" s="268"/>
      <c r="X118" s="268"/>
      <c r="Y118" s="268"/>
      <c r="Z118" s="268"/>
      <c r="AA118" s="268"/>
      <c r="AB118" s="268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7"/>
      <c r="AT118" s="87"/>
      <c r="AU118" s="87"/>
      <c r="CG118" s="88"/>
      <c r="CH118" s="88"/>
      <c r="CI118" s="88"/>
      <c r="CJ118" s="88"/>
      <c r="CK118" s="88"/>
      <c r="CL118" s="88"/>
      <c r="CM118" s="88"/>
      <c r="CN118" s="88"/>
      <c r="CO118" s="88"/>
      <c r="CP118" s="88"/>
      <c r="CQ118" s="88"/>
      <c r="CR118" s="88"/>
      <c r="CS118" s="88"/>
      <c r="CT118" s="88"/>
    </row>
    <row r="119" spans="1:98" ht="31.9" customHeight="1" x14ac:dyDescent="0.2">
      <c r="A119" s="91" t="s">
        <v>118</v>
      </c>
      <c r="B119" s="269"/>
      <c r="C119" s="270"/>
      <c r="D119" s="271"/>
      <c r="E119" s="272"/>
      <c r="F119" s="273"/>
      <c r="G119" s="274"/>
      <c r="H119" s="275"/>
      <c r="I119" s="276"/>
      <c r="J119" s="276"/>
      <c r="K119" s="276"/>
      <c r="L119" s="277"/>
      <c r="M119" s="96"/>
      <c r="N119" s="96"/>
      <c r="O119" s="96"/>
      <c r="P119" s="96"/>
      <c r="Q119" s="96"/>
      <c r="R119" s="96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CG119" s="88"/>
      <c r="CH119" s="88"/>
      <c r="CI119" s="88"/>
      <c r="CJ119" s="88"/>
      <c r="CK119" s="88"/>
      <c r="CL119" s="88"/>
      <c r="CM119" s="88"/>
      <c r="CN119" s="88"/>
      <c r="CO119" s="88"/>
      <c r="CP119" s="88"/>
      <c r="CQ119" s="88"/>
      <c r="CR119" s="88"/>
      <c r="CS119" s="88"/>
      <c r="CT119" s="88"/>
    </row>
    <row r="120" spans="1:98" ht="16.899999999999999" customHeight="1" x14ac:dyDescent="0.2">
      <c r="A120" s="487" t="s">
        <v>119</v>
      </c>
      <c r="B120" s="471" t="s">
        <v>1</v>
      </c>
      <c r="C120" s="534" t="s">
        <v>120</v>
      </c>
      <c r="D120" s="534"/>
      <c r="E120" s="534"/>
      <c r="F120" s="534" t="s">
        <v>121</v>
      </c>
      <c r="G120" s="537" t="s">
        <v>122</v>
      </c>
      <c r="H120" s="482" t="s">
        <v>19</v>
      </c>
      <c r="I120" s="533"/>
      <c r="J120" s="533"/>
      <c r="K120" s="534" t="s">
        <v>20</v>
      </c>
      <c r="L120" s="535" t="s">
        <v>123</v>
      </c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CG120" s="88"/>
      <c r="CH120" s="88"/>
      <c r="CI120" s="88"/>
      <c r="CJ120" s="88"/>
      <c r="CK120" s="88"/>
      <c r="CL120" s="88"/>
      <c r="CM120" s="88"/>
      <c r="CN120" s="88"/>
      <c r="CO120" s="88"/>
      <c r="CP120" s="88"/>
      <c r="CQ120" s="88"/>
      <c r="CR120" s="88"/>
      <c r="CS120" s="88"/>
      <c r="CT120" s="88"/>
    </row>
    <row r="121" spans="1:98" ht="60.75" customHeight="1" x14ac:dyDescent="0.2">
      <c r="A121" s="493"/>
      <c r="B121" s="473"/>
      <c r="C121" s="234" t="s">
        <v>124</v>
      </c>
      <c r="D121" s="279" t="s">
        <v>125</v>
      </c>
      <c r="E121" s="80" t="s">
        <v>126</v>
      </c>
      <c r="F121" s="534"/>
      <c r="G121" s="537"/>
      <c r="H121" s="80" t="s">
        <v>31</v>
      </c>
      <c r="I121" s="78" t="s">
        <v>32</v>
      </c>
      <c r="J121" s="78" t="s">
        <v>33</v>
      </c>
      <c r="K121" s="534"/>
      <c r="L121" s="536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CG121" s="88"/>
      <c r="CH121" s="88"/>
      <c r="CI121" s="88"/>
      <c r="CJ121" s="88"/>
      <c r="CK121" s="88"/>
      <c r="CL121" s="88"/>
      <c r="CM121" s="88"/>
      <c r="CN121" s="88"/>
      <c r="CO121" s="88"/>
      <c r="CP121" s="88"/>
      <c r="CQ121" s="88"/>
      <c r="CR121" s="88"/>
      <c r="CS121" s="88"/>
      <c r="CT121" s="88"/>
    </row>
    <row r="122" spans="1:98" ht="15.6" customHeight="1" x14ac:dyDescent="0.2">
      <c r="A122" s="280" t="s">
        <v>56</v>
      </c>
      <c r="B122" s="28">
        <f>SUM(C122:G122)</f>
        <v>0</v>
      </c>
      <c r="C122" s="19"/>
      <c r="D122" s="281"/>
      <c r="E122" s="21"/>
      <c r="F122" s="281"/>
      <c r="G122" s="282"/>
      <c r="H122" s="21"/>
      <c r="I122" s="281"/>
      <c r="J122" s="281"/>
      <c r="K122" s="281"/>
      <c r="L122" s="21"/>
      <c r="M122" s="1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97"/>
      <c r="Z122" s="97"/>
      <c r="AA122" s="97"/>
      <c r="AB122" s="97"/>
      <c r="CG122" s="88"/>
      <c r="CH122" s="88"/>
      <c r="CI122" s="88"/>
      <c r="CJ122" s="88"/>
      <c r="CK122" s="88"/>
      <c r="CL122" s="88"/>
      <c r="CM122" s="88"/>
      <c r="CN122" s="88"/>
      <c r="CO122" s="88"/>
      <c r="CP122" s="88"/>
      <c r="CQ122" s="88"/>
      <c r="CR122" s="88"/>
      <c r="CS122" s="88"/>
      <c r="CT122" s="88"/>
    </row>
    <row r="123" spans="1:98" ht="15.6" customHeight="1" x14ac:dyDescent="0.2">
      <c r="A123" s="283" t="s">
        <v>69</v>
      </c>
      <c r="B123" s="50">
        <f>SUM(C123:G123)</f>
        <v>0</v>
      </c>
      <c r="C123" s="11"/>
      <c r="D123" s="135"/>
      <c r="E123" s="17"/>
      <c r="F123" s="135"/>
      <c r="G123" s="284"/>
      <c r="H123" s="17"/>
      <c r="I123" s="135"/>
      <c r="J123" s="135"/>
      <c r="K123" s="135"/>
      <c r="L123" s="17"/>
      <c r="M123" s="1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97"/>
      <c r="Z123" s="97"/>
      <c r="AA123" s="97"/>
      <c r="AB123" s="97"/>
      <c r="CG123" s="88"/>
      <c r="CH123" s="88"/>
      <c r="CI123" s="88"/>
      <c r="CJ123" s="88"/>
      <c r="CK123" s="88"/>
      <c r="CL123" s="88"/>
      <c r="CM123" s="88"/>
      <c r="CN123" s="88"/>
      <c r="CO123" s="88"/>
      <c r="CP123" s="88"/>
      <c r="CQ123" s="88"/>
      <c r="CR123" s="88"/>
      <c r="CS123" s="88"/>
      <c r="CT123" s="88"/>
    </row>
    <row r="124" spans="1:98" ht="15.6" customHeight="1" x14ac:dyDescent="0.2">
      <c r="A124" s="285" t="s">
        <v>72</v>
      </c>
      <c r="B124" s="29">
        <f>SUM(C124:G124)</f>
        <v>0</v>
      </c>
      <c r="C124" s="30"/>
      <c r="D124" s="130"/>
      <c r="E124" s="23"/>
      <c r="F124" s="130"/>
      <c r="G124" s="286"/>
      <c r="H124" s="23"/>
      <c r="I124" s="130"/>
      <c r="J124" s="130"/>
      <c r="K124" s="130"/>
      <c r="L124" s="23"/>
      <c r="M124" s="1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97"/>
      <c r="Z124" s="97"/>
      <c r="AA124" s="97"/>
      <c r="AB124" s="97"/>
      <c r="CG124" s="88"/>
      <c r="CH124" s="88"/>
      <c r="CI124" s="88"/>
      <c r="CJ124" s="88"/>
      <c r="CK124" s="88"/>
      <c r="CL124" s="88"/>
      <c r="CM124" s="88"/>
      <c r="CN124" s="88"/>
      <c r="CO124" s="88"/>
      <c r="CP124" s="88"/>
      <c r="CQ124" s="88"/>
      <c r="CR124" s="88"/>
      <c r="CS124" s="88"/>
      <c r="CT124" s="88"/>
    </row>
    <row r="125" spans="1:98" ht="31.9" customHeight="1" x14ac:dyDescent="0.2">
      <c r="A125" s="248" t="s">
        <v>127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CG125" s="88"/>
      <c r="CH125" s="88"/>
      <c r="CI125" s="88"/>
      <c r="CJ125" s="88"/>
      <c r="CK125" s="88"/>
      <c r="CL125" s="88"/>
      <c r="CM125" s="88"/>
      <c r="CN125" s="88"/>
      <c r="CO125" s="88"/>
      <c r="CP125" s="88"/>
      <c r="CQ125" s="88"/>
      <c r="CR125" s="88"/>
      <c r="CS125" s="88"/>
      <c r="CT125" s="88"/>
    </row>
    <row r="126" spans="1:98" ht="15" x14ac:dyDescent="0.2">
      <c r="A126" s="487" t="s">
        <v>128</v>
      </c>
      <c r="B126" s="471" t="s">
        <v>129</v>
      </c>
      <c r="C126" s="483" t="s">
        <v>130</v>
      </c>
      <c r="D126" s="484"/>
      <c r="E126" s="518" t="s">
        <v>131</v>
      </c>
      <c r="F126" s="484"/>
      <c r="G126" s="518" t="s">
        <v>132</v>
      </c>
      <c r="H126" s="484"/>
      <c r="I126" s="483" t="s">
        <v>133</v>
      </c>
      <c r="J126" s="484"/>
      <c r="K126" s="3"/>
      <c r="L126" s="3"/>
      <c r="M126" s="287"/>
      <c r="N126" s="288"/>
      <c r="O126" s="268"/>
      <c r="P126" s="268"/>
      <c r="Q126" s="268"/>
      <c r="R126" s="268"/>
      <c r="S126" s="268"/>
      <c r="T126" s="268"/>
      <c r="U126" s="268"/>
      <c r="V126" s="268"/>
      <c r="W126" s="268"/>
      <c r="X126" s="268"/>
      <c r="Y126" s="268"/>
      <c r="Z126" s="268"/>
      <c r="AA126" s="268"/>
      <c r="AB126" s="268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7"/>
      <c r="AT126" s="87"/>
      <c r="AU126" s="87"/>
      <c r="CG126" s="88"/>
      <c r="CH126" s="88"/>
      <c r="CI126" s="88"/>
      <c r="CJ126" s="88"/>
      <c r="CK126" s="88"/>
      <c r="CL126" s="88"/>
      <c r="CM126" s="88"/>
      <c r="CN126" s="88"/>
      <c r="CO126" s="88"/>
      <c r="CP126" s="88"/>
      <c r="CQ126" s="88"/>
      <c r="CR126" s="88"/>
      <c r="CS126" s="88"/>
      <c r="CT126" s="88"/>
    </row>
    <row r="127" spans="1:98" ht="15" x14ac:dyDescent="0.2">
      <c r="A127" s="493"/>
      <c r="B127" s="473"/>
      <c r="C127" s="70" t="s">
        <v>134</v>
      </c>
      <c r="D127" s="80" t="s">
        <v>135</v>
      </c>
      <c r="E127" s="70" t="s">
        <v>134</v>
      </c>
      <c r="F127" s="75" t="s">
        <v>135</v>
      </c>
      <c r="G127" s="70" t="s">
        <v>134</v>
      </c>
      <c r="H127" s="80" t="s">
        <v>135</v>
      </c>
      <c r="I127" s="70" t="s">
        <v>134</v>
      </c>
      <c r="J127" s="80" t="s">
        <v>135</v>
      </c>
      <c r="K127" s="3"/>
      <c r="L127" s="3"/>
      <c r="M127" s="3"/>
      <c r="N127" s="32"/>
      <c r="O127" s="252"/>
      <c r="P127" s="252"/>
      <c r="Q127" s="252"/>
      <c r="R127" s="252"/>
      <c r="S127" s="252"/>
      <c r="T127" s="252"/>
      <c r="U127" s="252"/>
      <c r="V127" s="252"/>
      <c r="W127" s="252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7"/>
      <c r="AT127" s="87"/>
      <c r="AU127" s="87"/>
      <c r="CG127" s="88"/>
      <c r="CH127" s="88"/>
      <c r="CI127" s="88"/>
      <c r="CJ127" s="88"/>
      <c r="CK127" s="88"/>
      <c r="CL127" s="88"/>
      <c r="CM127" s="88"/>
      <c r="CN127" s="88"/>
      <c r="CO127" s="88"/>
      <c r="CP127" s="88"/>
      <c r="CQ127" s="88"/>
      <c r="CR127" s="88"/>
      <c r="CS127" s="88"/>
      <c r="CT127" s="88"/>
    </row>
    <row r="128" spans="1:98" ht="18.75" customHeight="1" x14ac:dyDescent="0.2">
      <c r="A128" s="471" t="s">
        <v>136</v>
      </c>
      <c r="B128" s="280" t="s">
        <v>137</v>
      </c>
      <c r="C128" s="19"/>
      <c r="D128" s="21"/>
      <c r="E128" s="19"/>
      <c r="F128" s="21"/>
      <c r="G128" s="19"/>
      <c r="H128" s="21"/>
      <c r="I128" s="19"/>
      <c r="J128" s="21"/>
      <c r="K128" s="3"/>
      <c r="L128" s="3"/>
      <c r="M128" s="3"/>
      <c r="N128" s="32"/>
      <c r="O128" s="252"/>
      <c r="P128" s="252"/>
      <c r="Q128" s="252"/>
      <c r="R128" s="252"/>
      <c r="S128" s="252"/>
      <c r="T128" s="252"/>
      <c r="U128" s="252"/>
      <c r="V128" s="252"/>
      <c r="W128" s="252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7"/>
      <c r="AT128" s="87"/>
      <c r="AU128" s="87"/>
      <c r="CG128" s="88"/>
      <c r="CH128" s="88"/>
      <c r="CI128" s="88"/>
      <c r="CJ128" s="88"/>
      <c r="CK128" s="88"/>
      <c r="CL128" s="88"/>
      <c r="CM128" s="88"/>
      <c r="CN128" s="88"/>
      <c r="CO128" s="88"/>
      <c r="CP128" s="88"/>
      <c r="CQ128" s="88"/>
      <c r="CR128" s="88"/>
      <c r="CS128" s="88"/>
      <c r="CT128" s="88"/>
    </row>
    <row r="129" spans="1:98" ht="24" customHeight="1" x14ac:dyDescent="0.2">
      <c r="A129" s="472"/>
      <c r="B129" s="283" t="s">
        <v>138</v>
      </c>
      <c r="C129" s="11"/>
      <c r="D129" s="17"/>
      <c r="E129" s="11"/>
      <c r="F129" s="17"/>
      <c r="G129" s="11"/>
      <c r="H129" s="17"/>
      <c r="I129" s="11"/>
      <c r="J129" s="17"/>
      <c r="K129" s="3"/>
      <c r="L129" s="3"/>
      <c r="M129" s="3"/>
      <c r="N129" s="32"/>
      <c r="O129" s="252"/>
      <c r="P129" s="252"/>
      <c r="Q129" s="252"/>
      <c r="R129" s="252"/>
      <c r="S129" s="252"/>
      <c r="T129" s="252"/>
      <c r="U129" s="252"/>
      <c r="V129" s="252"/>
      <c r="W129" s="252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7"/>
      <c r="AT129" s="87"/>
      <c r="AU129" s="87"/>
      <c r="CG129" s="88"/>
      <c r="CH129" s="88"/>
      <c r="CI129" s="88"/>
      <c r="CJ129" s="88"/>
      <c r="CK129" s="88"/>
      <c r="CL129" s="88"/>
      <c r="CM129" s="88"/>
      <c r="CN129" s="88"/>
      <c r="CO129" s="88"/>
      <c r="CP129" s="88"/>
      <c r="CQ129" s="88"/>
      <c r="CR129" s="88"/>
      <c r="CS129" s="88"/>
      <c r="CT129" s="88"/>
    </row>
    <row r="130" spans="1:98" ht="18.75" customHeight="1" x14ac:dyDescent="0.2">
      <c r="A130" s="472"/>
      <c r="B130" s="283" t="s">
        <v>139</v>
      </c>
      <c r="C130" s="11"/>
      <c r="D130" s="17"/>
      <c r="E130" s="11"/>
      <c r="F130" s="17"/>
      <c r="G130" s="11"/>
      <c r="H130" s="17"/>
      <c r="I130" s="11"/>
      <c r="J130" s="17"/>
      <c r="K130" s="3"/>
      <c r="L130" s="3"/>
      <c r="M130" s="3"/>
      <c r="N130" s="32"/>
      <c r="O130" s="252"/>
      <c r="P130" s="252"/>
      <c r="Q130" s="252"/>
      <c r="R130" s="252"/>
      <c r="S130" s="252"/>
      <c r="T130" s="252"/>
      <c r="U130" s="252"/>
      <c r="V130" s="252"/>
      <c r="W130" s="252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7"/>
      <c r="AT130" s="87"/>
      <c r="AU130" s="87"/>
      <c r="CG130" s="88"/>
      <c r="CH130" s="88"/>
      <c r="CI130" s="88"/>
      <c r="CJ130" s="88"/>
      <c r="CK130" s="88"/>
      <c r="CL130" s="88"/>
      <c r="CM130" s="88"/>
      <c r="CN130" s="88"/>
      <c r="CO130" s="88"/>
      <c r="CP130" s="88"/>
      <c r="CQ130" s="88"/>
      <c r="CR130" s="88"/>
      <c r="CS130" s="88"/>
      <c r="CT130" s="88"/>
    </row>
    <row r="131" spans="1:98" ht="18.75" customHeight="1" x14ac:dyDescent="0.2">
      <c r="A131" s="473"/>
      <c r="B131" s="283" t="s">
        <v>140</v>
      </c>
      <c r="C131" s="30"/>
      <c r="D131" s="23"/>
      <c r="E131" s="30"/>
      <c r="F131" s="23"/>
      <c r="G131" s="30"/>
      <c r="H131" s="23"/>
      <c r="I131" s="30"/>
      <c r="J131" s="23"/>
      <c r="K131" s="3"/>
      <c r="L131" s="3"/>
      <c r="M131" s="3"/>
      <c r="N131" s="32"/>
      <c r="O131" s="252"/>
      <c r="P131" s="252"/>
      <c r="Q131" s="252"/>
      <c r="R131" s="252"/>
      <c r="S131" s="252"/>
      <c r="T131" s="252"/>
      <c r="U131" s="252"/>
      <c r="V131" s="252"/>
      <c r="W131" s="252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7"/>
      <c r="AT131" s="87"/>
      <c r="AU131" s="87"/>
      <c r="CG131" s="88"/>
      <c r="CH131" s="88"/>
      <c r="CI131" s="88"/>
      <c r="CJ131" s="88"/>
      <c r="CK131" s="88"/>
      <c r="CL131" s="88"/>
      <c r="CM131" s="88"/>
      <c r="CN131" s="88"/>
      <c r="CO131" s="88"/>
      <c r="CP131" s="88"/>
      <c r="CQ131" s="88"/>
      <c r="CR131" s="88"/>
      <c r="CS131" s="88"/>
      <c r="CT131" s="88"/>
    </row>
    <row r="132" spans="1:98" ht="15" x14ac:dyDescent="0.2">
      <c r="A132" s="534" t="s">
        <v>141</v>
      </c>
      <c r="B132" s="280" t="s">
        <v>142</v>
      </c>
      <c r="C132" s="19"/>
      <c r="D132" s="21"/>
      <c r="E132" s="19"/>
      <c r="F132" s="21"/>
      <c r="G132" s="19"/>
      <c r="H132" s="21"/>
      <c r="I132" s="19"/>
      <c r="J132" s="21"/>
      <c r="K132" s="3"/>
      <c r="L132" s="3"/>
      <c r="M132" s="3"/>
      <c r="N132" s="32"/>
      <c r="O132" s="252"/>
      <c r="P132" s="252"/>
      <c r="Q132" s="252"/>
      <c r="R132" s="252"/>
      <c r="S132" s="252"/>
      <c r="T132" s="252"/>
      <c r="U132" s="252"/>
      <c r="V132" s="252"/>
      <c r="W132" s="252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7"/>
      <c r="AT132" s="87"/>
      <c r="AU132" s="87"/>
      <c r="CG132" s="88"/>
      <c r="CH132" s="88"/>
      <c r="CI132" s="88"/>
      <c r="CJ132" s="88"/>
      <c r="CK132" s="88"/>
      <c r="CL132" s="88"/>
      <c r="CM132" s="88"/>
      <c r="CN132" s="88"/>
      <c r="CO132" s="88"/>
      <c r="CP132" s="88"/>
      <c r="CQ132" s="88"/>
      <c r="CR132" s="88"/>
      <c r="CS132" s="88"/>
      <c r="CT132" s="88"/>
    </row>
    <row r="133" spans="1:98" ht="27" customHeight="1" x14ac:dyDescent="0.2">
      <c r="A133" s="533"/>
      <c r="B133" s="283" t="s">
        <v>143</v>
      </c>
      <c r="C133" s="11"/>
      <c r="D133" s="17"/>
      <c r="E133" s="11"/>
      <c r="F133" s="17"/>
      <c r="G133" s="11"/>
      <c r="H133" s="17"/>
      <c r="I133" s="11"/>
      <c r="J133" s="17"/>
      <c r="K133" s="3"/>
      <c r="L133" s="3"/>
      <c r="M133" s="3"/>
      <c r="N133" s="32"/>
      <c r="O133" s="252"/>
      <c r="P133" s="252"/>
      <c r="Q133" s="252"/>
      <c r="R133" s="252"/>
      <c r="S133" s="252"/>
      <c r="T133" s="252"/>
      <c r="U133" s="252"/>
      <c r="V133" s="252"/>
      <c r="W133" s="252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7"/>
      <c r="AT133" s="87"/>
      <c r="AU133" s="87"/>
      <c r="CG133" s="88"/>
      <c r="CH133" s="88"/>
      <c r="CI133" s="88"/>
      <c r="CJ133" s="88"/>
      <c r="CK133" s="88"/>
      <c r="CL133" s="88"/>
      <c r="CM133" s="88"/>
      <c r="CN133" s="88"/>
      <c r="CO133" s="88"/>
      <c r="CP133" s="88"/>
      <c r="CQ133" s="88"/>
      <c r="CR133" s="88"/>
      <c r="CS133" s="88"/>
      <c r="CT133" s="88"/>
    </row>
    <row r="134" spans="1:98" ht="15" x14ac:dyDescent="0.2">
      <c r="A134" s="533"/>
      <c r="B134" s="283" t="s">
        <v>140</v>
      </c>
      <c r="C134" s="11"/>
      <c r="D134" s="17"/>
      <c r="E134" s="11"/>
      <c r="F134" s="17"/>
      <c r="G134" s="11"/>
      <c r="H134" s="17"/>
      <c r="I134" s="11"/>
      <c r="J134" s="17"/>
      <c r="K134" s="3"/>
      <c r="L134" s="3"/>
      <c r="M134" s="3"/>
      <c r="N134" s="32"/>
      <c r="O134" s="252"/>
      <c r="P134" s="252"/>
      <c r="Q134" s="252"/>
      <c r="R134" s="252"/>
      <c r="S134" s="252"/>
      <c r="T134" s="252"/>
      <c r="U134" s="252"/>
      <c r="V134" s="252"/>
      <c r="W134" s="252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7"/>
      <c r="AT134" s="87"/>
      <c r="AU134" s="87"/>
      <c r="CG134" s="88"/>
      <c r="CH134" s="88"/>
      <c r="CI134" s="88"/>
      <c r="CJ134" s="88"/>
      <c r="CK134" s="88"/>
      <c r="CL134" s="88"/>
      <c r="CM134" s="88"/>
      <c r="CN134" s="88"/>
      <c r="CO134" s="88"/>
      <c r="CP134" s="88"/>
      <c r="CQ134" s="88"/>
      <c r="CR134" s="88"/>
      <c r="CS134" s="88"/>
      <c r="CT134" s="88"/>
    </row>
    <row r="135" spans="1:98" ht="15" x14ac:dyDescent="0.2">
      <c r="A135" s="533"/>
      <c r="B135" s="289" t="s">
        <v>144</v>
      </c>
      <c r="C135" s="34"/>
      <c r="D135" s="58"/>
      <c r="E135" s="34"/>
      <c r="F135" s="58"/>
      <c r="G135" s="34"/>
      <c r="H135" s="58"/>
      <c r="I135" s="34"/>
      <c r="J135" s="58"/>
      <c r="K135" s="3"/>
      <c r="L135" s="3"/>
      <c r="M135" s="3"/>
      <c r="N135" s="32"/>
      <c r="O135" s="252"/>
      <c r="P135" s="252"/>
      <c r="Q135" s="252"/>
      <c r="R135" s="252"/>
      <c r="S135" s="252"/>
      <c r="T135" s="252"/>
      <c r="U135" s="252"/>
      <c r="V135" s="252"/>
      <c r="W135" s="252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7"/>
      <c r="AT135" s="87"/>
      <c r="AU135" s="87"/>
      <c r="CG135" s="88"/>
      <c r="CH135" s="88"/>
      <c r="CI135" s="88"/>
      <c r="CJ135" s="88"/>
      <c r="CK135" s="88"/>
      <c r="CL135" s="88"/>
      <c r="CM135" s="88"/>
      <c r="CN135" s="88"/>
      <c r="CO135" s="88"/>
      <c r="CP135" s="88"/>
      <c r="CQ135" s="88"/>
      <c r="CR135" s="88"/>
      <c r="CS135" s="88"/>
      <c r="CT135" s="88"/>
    </row>
    <row r="136" spans="1:98" ht="15" x14ac:dyDescent="0.2">
      <c r="A136" s="533"/>
      <c r="B136" s="285" t="s">
        <v>74</v>
      </c>
      <c r="C136" s="30"/>
      <c r="D136" s="23"/>
      <c r="E136" s="30"/>
      <c r="F136" s="23"/>
      <c r="G136" s="30"/>
      <c r="H136" s="23"/>
      <c r="I136" s="30"/>
      <c r="J136" s="23"/>
      <c r="K136" s="3"/>
      <c r="L136" s="3"/>
      <c r="M136" s="3"/>
      <c r="N136" s="32"/>
      <c r="O136" s="252"/>
      <c r="P136" s="252"/>
      <c r="Q136" s="252"/>
      <c r="R136" s="252"/>
      <c r="S136" s="252"/>
      <c r="T136" s="252"/>
      <c r="U136" s="252"/>
      <c r="V136" s="252"/>
      <c r="W136" s="252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7"/>
      <c r="AT136" s="87"/>
      <c r="AU136" s="87"/>
      <c r="CG136" s="88"/>
      <c r="CH136" s="88"/>
      <c r="CI136" s="88"/>
      <c r="CJ136" s="88"/>
      <c r="CK136" s="88"/>
      <c r="CL136" s="88"/>
      <c r="CM136" s="88"/>
      <c r="CN136" s="88"/>
      <c r="CO136" s="88"/>
      <c r="CP136" s="88"/>
      <c r="CQ136" s="88"/>
      <c r="CR136" s="88"/>
      <c r="CS136" s="88"/>
      <c r="CT136" s="88"/>
    </row>
    <row r="137" spans="1:98" ht="15" x14ac:dyDescent="0.2">
      <c r="A137" s="471" t="s">
        <v>145</v>
      </c>
      <c r="B137" s="280" t="s">
        <v>146</v>
      </c>
      <c r="C137" s="19"/>
      <c r="D137" s="21"/>
      <c r="E137" s="19"/>
      <c r="F137" s="21"/>
      <c r="G137" s="19"/>
      <c r="H137" s="21"/>
      <c r="I137" s="19"/>
      <c r="J137" s="21"/>
      <c r="K137" s="3"/>
      <c r="L137" s="3"/>
      <c r="M137" s="3"/>
      <c r="N137" s="32"/>
      <c r="O137" s="252"/>
      <c r="P137" s="252"/>
      <c r="Q137" s="252"/>
      <c r="R137" s="252"/>
      <c r="S137" s="252"/>
      <c r="T137" s="252"/>
      <c r="U137" s="252"/>
      <c r="V137" s="252"/>
      <c r="W137" s="252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7"/>
      <c r="AT137" s="87"/>
      <c r="AU137" s="87"/>
      <c r="CG137" s="88"/>
      <c r="CH137" s="88"/>
      <c r="CI137" s="88"/>
      <c r="CJ137" s="88"/>
      <c r="CK137" s="88"/>
      <c r="CL137" s="88"/>
      <c r="CM137" s="88"/>
      <c r="CN137" s="88"/>
      <c r="CO137" s="88"/>
      <c r="CP137" s="88"/>
      <c r="CQ137" s="88"/>
      <c r="CR137" s="88"/>
      <c r="CS137" s="88"/>
      <c r="CT137" s="88"/>
    </row>
    <row r="138" spans="1:98" ht="27.6" customHeight="1" x14ac:dyDescent="0.2">
      <c r="A138" s="472"/>
      <c r="B138" s="283" t="s">
        <v>143</v>
      </c>
      <c r="C138" s="11"/>
      <c r="D138" s="17"/>
      <c r="E138" s="11"/>
      <c r="F138" s="17"/>
      <c r="G138" s="11"/>
      <c r="H138" s="17"/>
      <c r="I138" s="11"/>
      <c r="J138" s="17"/>
      <c r="K138" s="3"/>
      <c r="L138" s="3"/>
      <c r="M138" s="3"/>
      <c r="N138" s="32"/>
      <c r="O138" s="252"/>
      <c r="P138" s="252"/>
      <c r="Q138" s="252"/>
      <c r="R138" s="252"/>
      <c r="S138" s="252"/>
      <c r="T138" s="252"/>
      <c r="U138" s="252"/>
      <c r="V138" s="252"/>
      <c r="W138" s="252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7"/>
      <c r="AT138" s="87"/>
      <c r="AU138" s="87"/>
      <c r="CG138" s="88"/>
      <c r="CH138" s="88"/>
      <c r="CI138" s="88"/>
      <c r="CJ138" s="88"/>
      <c r="CK138" s="88"/>
      <c r="CL138" s="88"/>
      <c r="CM138" s="88"/>
      <c r="CN138" s="88"/>
      <c r="CO138" s="88"/>
      <c r="CP138" s="88"/>
      <c r="CQ138" s="88"/>
      <c r="CR138" s="88"/>
      <c r="CS138" s="88"/>
      <c r="CT138" s="88"/>
    </row>
    <row r="139" spans="1:98" x14ac:dyDescent="0.2">
      <c r="A139" s="472"/>
      <c r="B139" s="283" t="s">
        <v>140</v>
      </c>
      <c r="C139" s="11"/>
      <c r="D139" s="17"/>
      <c r="E139" s="11"/>
      <c r="F139" s="17"/>
      <c r="G139" s="11"/>
      <c r="H139" s="17"/>
      <c r="I139" s="11"/>
      <c r="J139" s="17"/>
      <c r="K139" s="32"/>
      <c r="L139" s="32"/>
      <c r="M139" s="32"/>
      <c r="N139" s="32"/>
      <c r="O139" s="252"/>
      <c r="P139" s="252"/>
      <c r="Q139" s="252"/>
      <c r="R139" s="252"/>
      <c r="S139" s="252"/>
      <c r="T139" s="252"/>
      <c r="U139" s="252"/>
      <c r="V139" s="252"/>
      <c r="W139" s="252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7"/>
      <c r="AT139" s="87"/>
      <c r="AU139" s="87"/>
      <c r="CG139" s="88"/>
      <c r="CH139" s="88"/>
      <c r="CI139" s="88"/>
      <c r="CJ139" s="88"/>
      <c r="CK139" s="88"/>
      <c r="CL139" s="88"/>
      <c r="CM139" s="88"/>
      <c r="CN139" s="88"/>
      <c r="CO139" s="88"/>
      <c r="CP139" s="88"/>
      <c r="CQ139" s="88"/>
      <c r="CR139" s="88"/>
      <c r="CS139" s="88"/>
      <c r="CT139" s="88"/>
    </row>
    <row r="140" spans="1:98" ht="15.6" customHeight="1" x14ac:dyDescent="0.2">
      <c r="A140" s="472"/>
      <c r="B140" s="289" t="s">
        <v>147</v>
      </c>
      <c r="C140" s="11"/>
      <c r="D140" s="17"/>
      <c r="E140" s="11"/>
      <c r="F140" s="17"/>
      <c r="G140" s="11"/>
      <c r="H140" s="17"/>
      <c r="I140" s="11"/>
      <c r="J140" s="17"/>
      <c r="K140" s="32"/>
      <c r="L140" s="32"/>
      <c r="M140" s="32"/>
      <c r="N140" s="32"/>
      <c r="O140" s="252"/>
      <c r="P140" s="252"/>
      <c r="Q140" s="252"/>
      <c r="R140" s="252"/>
      <c r="S140" s="252"/>
      <c r="T140" s="252"/>
      <c r="U140" s="252"/>
      <c r="V140" s="252"/>
      <c r="W140" s="252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7"/>
      <c r="AT140" s="87"/>
      <c r="AU140" s="87"/>
      <c r="CG140" s="88"/>
      <c r="CH140" s="88"/>
      <c r="CI140" s="88"/>
      <c r="CJ140" s="88"/>
      <c r="CK140" s="88"/>
      <c r="CL140" s="88"/>
      <c r="CM140" s="88"/>
      <c r="CN140" s="88"/>
      <c r="CO140" s="88"/>
      <c r="CP140" s="88"/>
      <c r="CQ140" s="88"/>
      <c r="CR140" s="88"/>
      <c r="CS140" s="88"/>
      <c r="CT140" s="88"/>
    </row>
    <row r="141" spans="1:98" ht="15.6" customHeight="1" x14ac:dyDescent="0.2">
      <c r="A141" s="472"/>
      <c r="B141" s="289" t="s">
        <v>144</v>
      </c>
      <c r="C141" s="11"/>
      <c r="D141" s="17"/>
      <c r="E141" s="11"/>
      <c r="F141" s="17"/>
      <c r="G141" s="11"/>
      <c r="H141" s="17"/>
      <c r="I141" s="11"/>
      <c r="J141" s="17"/>
      <c r="K141" s="32"/>
      <c r="L141" s="32"/>
      <c r="M141" s="32"/>
      <c r="N141" s="32"/>
      <c r="O141" s="252"/>
      <c r="P141" s="252"/>
      <c r="Q141" s="252"/>
      <c r="R141" s="252"/>
      <c r="S141" s="252"/>
      <c r="T141" s="252"/>
      <c r="U141" s="252"/>
      <c r="V141" s="252"/>
      <c r="W141" s="252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7"/>
      <c r="AT141" s="87"/>
      <c r="AU141" s="87"/>
      <c r="CG141" s="88"/>
      <c r="CH141" s="88"/>
      <c r="CI141" s="88"/>
      <c r="CJ141" s="88"/>
      <c r="CK141" s="88"/>
      <c r="CL141" s="88"/>
      <c r="CM141" s="88"/>
      <c r="CN141" s="88"/>
      <c r="CO141" s="88"/>
      <c r="CP141" s="88"/>
      <c r="CQ141" s="88"/>
      <c r="CR141" s="88"/>
      <c r="CS141" s="88"/>
      <c r="CT141" s="88"/>
    </row>
    <row r="142" spans="1:98" ht="15.6" customHeight="1" x14ac:dyDescent="0.2">
      <c r="A142" s="473"/>
      <c r="B142" s="285" t="s">
        <v>74</v>
      </c>
      <c r="C142" s="123"/>
      <c r="D142" s="119"/>
      <c r="E142" s="123"/>
      <c r="F142" s="119"/>
      <c r="G142" s="123"/>
      <c r="H142" s="119"/>
      <c r="I142" s="123"/>
      <c r="J142" s="119"/>
      <c r="K142" s="32"/>
      <c r="L142" s="32"/>
      <c r="M142" s="32"/>
      <c r="N142" s="32"/>
      <c r="O142" s="252"/>
      <c r="P142" s="252"/>
      <c r="Q142" s="252"/>
      <c r="R142" s="252"/>
      <c r="S142" s="252"/>
      <c r="T142" s="252"/>
      <c r="U142" s="252"/>
      <c r="V142" s="252"/>
      <c r="W142" s="252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7"/>
      <c r="AT142" s="87"/>
      <c r="AU142" s="87"/>
      <c r="CG142" s="88"/>
      <c r="CH142" s="88"/>
      <c r="CI142" s="88"/>
      <c r="CJ142" s="88"/>
      <c r="CK142" s="88"/>
      <c r="CL142" s="88"/>
      <c r="CM142" s="88"/>
      <c r="CN142" s="88"/>
      <c r="CO142" s="88"/>
      <c r="CP142" s="88"/>
      <c r="CQ142" s="88"/>
      <c r="CR142" s="88"/>
      <c r="CS142" s="88"/>
      <c r="CT142" s="88"/>
    </row>
    <row r="143" spans="1:98" ht="15.6" customHeight="1" x14ac:dyDescent="0.2">
      <c r="A143" s="534" t="s">
        <v>148</v>
      </c>
      <c r="B143" s="280" t="s">
        <v>149</v>
      </c>
      <c r="C143" s="19"/>
      <c r="D143" s="21"/>
      <c r="E143" s="19"/>
      <c r="F143" s="21"/>
      <c r="G143" s="19"/>
      <c r="H143" s="21"/>
      <c r="I143" s="19"/>
      <c r="J143" s="21"/>
      <c r="K143" s="32"/>
      <c r="L143" s="32"/>
      <c r="M143" s="32"/>
      <c r="N143" s="32"/>
      <c r="O143" s="252"/>
      <c r="P143" s="252"/>
      <c r="Q143" s="252"/>
      <c r="R143" s="252"/>
      <c r="S143" s="252"/>
      <c r="T143" s="252"/>
      <c r="U143" s="252"/>
      <c r="V143" s="252"/>
      <c r="W143" s="252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7"/>
      <c r="AT143" s="87"/>
      <c r="AU143" s="87"/>
      <c r="CG143" s="88"/>
      <c r="CH143" s="88"/>
      <c r="CI143" s="88"/>
      <c r="CJ143" s="88"/>
      <c r="CK143" s="88"/>
      <c r="CL143" s="88"/>
      <c r="CM143" s="88"/>
      <c r="CN143" s="88"/>
      <c r="CO143" s="88"/>
      <c r="CP143" s="88"/>
      <c r="CQ143" s="88"/>
      <c r="CR143" s="88"/>
      <c r="CS143" s="88"/>
      <c r="CT143" s="88"/>
    </row>
    <row r="144" spans="1:98" ht="15.6" customHeight="1" x14ac:dyDescent="0.2">
      <c r="A144" s="533"/>
      <c r="B144" s="285" t="s">
        <v>150</v>
      </c>
      <c r="C144" s="30"/>
      <c r="D144" s="23"/>
      <c r="E144" s="30"/>
      <c r="F144" s="23"/>
      <c r="G144" s="30"/>
      <c r="H144" s="23"/>
      <c r="I144" s="30"/>
      <c r="J144" s="23"/>
      <c r="K144" s="32"/>
      <c r="L144" s="32"/>
      <c r="M144" s="32"/>
      <c r="N144" s="32"/>
      <c r="O144" s="252"/>
      <c r="P144" s="252"/>
      <c r="Q144" s="252"/>
      <c r="R144" s="252"/>
      <c r="S144" s="252"/>
      <c r="T144" s="252"/>
      <c r="U144" s="252"/>
      <c r="V144" s="252"/>
      <c r="W144" s="252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7"/>
      <c r="AT144" s="87"/>
      <c r="AU144" s="87"/>
      <c r="CG144" s="88"/>
      <c r="CH144" s="88"/>
      <c r="CI144" s="88"/>
      <c r="CJ144" s="88"/>
      <c r="CK144" s="88"/>
      <c r="CL144" s="88"/>
      <c r="CM144" s="88"/>
      <c r="CN144" s="88"/>
      <c r="CO144" s="88"/>
      <c r="CP144" s="88"/>
      <c r="CQ144" s="88"/>
      <c r="CR144" s="88"/>
      <c r="CS144" s="88"/>
      <c r="CT144" s="88"/>
    </row>
    <row r="145" spans="1:104" ht="31.9" customHeight="1" x14ac:dyDescent="0.2">
      <c r="A145" s="290" t="s">
        <v>151</v>
      </c>
      <c r="B145" s="291"/>
      <c r="C145" s="292"/>
      <c r="D145" s="292"/>
      <c r="E145" s="292"/>
      <c r="F145" s="292"/>
      <c r="G145" s="292"/>
      <c r="H145" s="292"/>
      <c r="I145" s="292"/>
      <c r="J145" s="292"/>
      <c r="K145" s="293"/>
      <c r="L145" s="293"/>
      <c r="M145" s="293"/>
      <c r="N145" s="293"/>
      <c r="O145" s="294"/>
      <c r="P145" s="294"/>
      <c r="Q145" s="294"/>
      <c r="R145" s="294"/>
      <c r="S145" s="294"/>
      <c r="T145" s="294"/>
      <c r="U145" s="294"/>
      <c r="V145" s="294"/>
      <c r="W145" s="294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BY145" s="82"/>
      <c r="BZ145" s="82"/>
      <c r="CG145" s="88"/>
      <c r="CH145" s="88"/>
      <c r="CI145" s="88"/>
      <c r="CJ145" s="88"/>
      <c r="CK145" s="88"/>
      <c r="CL145" s="88"/>
      <c r="CM145" s="88"/>
      <c r="CN145" s="88"/>
      <c r="CO145" s="88"/>
      <c r="CP145" s="88"/>
      <c r="CQ145" s="88"/>
      <c r="CR145" s="88"/>
      <c r="CS145" s="88"/>
      <c r="CT145" s="88"/>
    </row>
    <row r="146" spans="1:104" s="309" customFormat="1" ht="31.9" customHeight="1" x14ac:dyDescent="0.2">
      <c r="A146" s="91" t="s">
        <v>152</v>
      </c>
      <c r="B146" s="295"/>
      <c r="C146" s="296"/>
      <c r="D146" s="296"/>
      <c r="E146" s="297"/>
      <c r="F146" s="296"/>
      <c r="G146" s="297"/>
      <c r="H146" s="297"/>
      <c r="I146" s="296"/>
      <c r="J146" s="298"/>
      <c r="K146" s="299"/>
      <c r="L146" s="299"/>
      <c r="M146" s="299"/>
      <c r="N146" s="299"/>
      <c r="O146" s="300"/>
      <c r="P146" s="300"/>
      <c r="Q146" s="300"/>
      <c r="R146" s="301"/>
      <c r="S146" s="302"/>
      <c r="T146" s="300"/>
      <c r="U146" s="300"/>
      <c r="V146" s="301"/>
      <c r="W146" s="301"/>
      <c r="X146" s="303"/>
      <c r="Y146" s="304"/>
      <c r="Z146" s="305"/>
      <c r="AA146" s="305"/>
      <c r="AB146" s="303"/>
      <c r="AC146" s="304"/>
      <c r="AD146" s="304"/>
      <c r="AE146" s="304"/>
      <c r="AF146" s="304"/>
      <c r="AG146" s="305"/>
      <c r="AH146" s="306"/>
      <c r="AI146" s="303"/>
      <c r="AJ146" s="305"/>
      <c r="AK146" s="305"/>
      <c r="AL146" s="305"/>
      <c r="AM146" s="305"/>
      <c r="AN146" s="305"/>
      <c r="AO146" s="306"/>
      <c r="AP146" s="303"/>
      <c r="AQ146" s="305"/>
      <c r="AR146" s="305"/>
      <c r="AS146" s="305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82"/>
      <c r="BI146" s="82"/>
      <c r="BJ146" s="82"/>
      <c r="BK146" s="82"/>
      <c r="BL146" s="82"/>
      <c r="BM146" s="82"/>
      <c r="BN146" s="8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4"/>
      <c r="CB146" s="84"/>
      <c r="CC146" s="84"/>
      <c r="CD146" s="84"/>
      <c r="CE146" s="84"/>
      <c r="CF146" s="84"/>
      <c r="CG146" s="88"/>
      <c r="CH146" s="307"/>
      <c r="CI146" s="307"/>
      <c r="CJ146" s="307"/>
      <c r="CK146" s="307"/>
      <c r="CL146" s="307"/>
      <c r="CM146" s="307"/>
      <c r="CN146" s="307"/>
      <c r="CO146" s="307"/>
      <c r="CP146" s="307"/>
      <c r="CQ146" s="307"/>
      <c r="CR146" s="307"/>
      <c r="CS146" s="307"/>
      <c r="CT146" s="307"/>
      <c r="CU146" s="308"/>
      <c r="CV146" s="308"/>
      <c r="CW146" s="308"/>
      <c r="CX146" s="308"/>
      <c r="CY146" s="308"/>
      <c r="CZ146" s="308"/>
    </row>
    <row r="147" spans="1:104" x14ac:dyDescent="0.2">
      <c r="A147" s="538" t="s">
        <v>35</v>
      </c>
      <c r="B147" s="474" t="s">
        <v>1</v>
      </c>
      <c r="C147" s="475"/>
      <c r="D147" s="476"/>
      <c r="E147" s="514" t="s">
        <v>78</v>
      </c>
      <c r="F147" s="515"/>
      <c r="G147" s="515"/>
      <c r="H147" s="515"/>
      <c r="I147" s="515"/>
      <c r="J147" s="515"/>
      <c r="K147" s="515"/>
      <c r="L147" s="515"/>
      <c r="M147" s="515"/>
      <c r="N147" s="515"/>
      <c r="O147" s="515"/>
      <c r="P147" s="515"/>
      <c r="Q147" s="515"/>
      <c r="R147" s="515"/>
      <c r="S147" s="515"/>
      <c r="T147" s="515"/>
      <c r="U147" s="515"/>
      <c r="V147" s="515"/>
      <c r="W147" s="515"/>
      <c r="X147" s="515"/>
      <c r="Y147" s="515"/>
      <c r="Z147" s="515"/>
      <c r="AA147" s="515"/>
      <c r="AB147" s="515"/>
      <c r="AC147" s="515"/>
      <c r="AD147" s="515"/>
      <c r="AE147" s="515"/>
      <c r="AF147" s="515"/>
      <c r="AG147" s="515"/>
      <c r="AH147" s="515"/>
      <c r="AI147" s="515"/>
      <c r="AJ147" s="515"/>
      <c r="AK147" s="515"/>
      <c r="AL147" s="515"/>
      <c r="AM147" s="515"/>
      <c r="AN147" s="515"/>
      <c r="AO147" s="515"/>
      <c r="AP147" s="551"/>
      <c r="AQ147" s="552" t="s">
        <v>153</v>
      </c>
      <c r="AR147" s="552"/>
      <c r="AS147" s="553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Y147" s="82"/>
      <c r="BZ147" s="82"/>
      <c r="CG147" s="88"/>
      <c r="CH147" s="88"/>
      <c r="CI147" s="88"/>
      <c r="CJ147" s="88"/>
      <c r="CK147" s="88"/>
      <c r="CL147" s="88"/>
      <c r="CM147" s="88"/>
      <c r="CN147" s="88"/>
      <c r="CO147" s="88"/>
      <c r="CP147" s="88"/>
      <c r="CQ147" s="88"/>
      <c r="CR147" s="88"/>
      <c r="CS147" s="88"/>
      <c r="CT147" s="88"/>
    </row>
    <row r="148" spans="1:104" x14ac:dyDescent="0.2">
      <c r="A148" s="539"/>
      <c r="B148" s="549"/>
      <c r="C148" s="550"/>
      <c r="D148" s="517"/>
      <c r="E148" s="483" t="s">
        <v>21</v>
      </c>
      <c r="F148" s="484"/>
      <c r="G148" s="483" t="s">
        <v>22</v>
      </c>
      <c r="H148" s="484"/>
      <c r="I148" s="483" t="s">
        <v>23</v>
      </c>
      <c r="J148" s="484"/>
      <c r="K148" s="483" t="s">
        <v>24</v>
      </c>
      <c r="L148" s="484"/>
      <c r="M148" s="483" t="s">
        <v>25</v>
      </c>
      <c r="N148" s="484"/>
      <c r="O148" s="483" t="s">
        <v>26</v>
      </c>
      <c r="P148" s="484"/>
      <c r="Q148" s="483" t="s">
        <v>27</v>
      </c>
      <c r="R148" s="484"/>
      <c r="S148" s="483" t="s">
        <v>28</v>
      </c>
      <c r="T148" s="484"/>
      <c r="U148" s="483" t="s">
        <v>29</v>
      </c>
      <c r="V148" s="484"/>
      <c r="W148" s="483" t="s">
        <v>5</v>
      </c>
      <c r="X148" s="484"/>
      <c r="Y148" s="483" t="s">
        <v>6</v>
      </c>
      <c r="Z148" s="484"/>
      <c r="AA148" s="483" t="s">
        <v>30</v>
      </c>
      <c r="AB148" s="484"/>
      <c r="AC148" s="483" t="s">
        <v>7</v>
      </c>
      <c r="AD148" s="484"/>
      <c r="AE148" s="483" t="s">
        <v>8</v>
      </c>
      <c r="AF148" s="484"/>
      <c r="AG148" s="483" t="s">
        <v>9</v>
      </c>
      <c r="AH148" s="484"/>
      <c r="AI148" s="483" t="s">
        <v>10</v>
      </c>
      <c r="AJ148" s="484"/>
      <c r="AK148" s="483" t="s">
        <v>11</v>
      </c>
      <c r="AL148" s="484"/>
      <c r="AM148" s="483" t="s">
        <v>12</v>
      </c>
      <c r="AN148" s="484"/>
      <c r="AO148" s="480" t="s">
        <v>13</v>
      </c>
      <c r="AP148" s="541"/>
      <c r="AQ148" s="542" t="s">
        <v>154</v>
      </c>
      <c r="AR148" s="480" t="s">
        <v>155</v>
      </c>
      <c r="AS148" s="481"/>
      <c r="AT148" s="310"/>
      <c r="AU148" s="311"/>
      <c r="AV148" s="97"/>
      <c r="AW148" s="97"/>
      <c r="AX148" s="97"/>
      <c r="AY148" s="97"/>
      <c r="AZ148" s="97"/>
      <c r="BA148" s="97"/>
      <c r="BB148" s="97"/>
      <c r="BC148" s="97"/>
      <c r="BD148" s="97"/>
      <c r="BE148" s="97"/>
      <c r="BF148" s="97"/>
      <c r="BG148" s="97"/>
      <c r="CG148" s="88"/>
      <c r="CH148" s="88"/>
      <c r="CI148" s="88"/>
      <c r="CJ148" s="88"/>
      <c r="CK148" s="88"/>
      <c r="CL148" s="88"/>
      <c r="CM148" s="88"/>
      <c r="CN148" s="88"/>
      <c r="CO148" s="88"/>
      <c r="CP148" s="88"/>
      <c r="CQ148" s="88"/>
      <c r="CR148" s="88"/>
      <c r="CS148" s="88"/>
      <c r="CT148" s="88"/>
    </row>
    <row r="149" spans="1:104" ht="31.5" x14ac:dyDescent="0.2">
      <c r="A149" s="540"/>
      <c r="B149" s="312" t="s">
        <v>34</v>
      </c>
      <c r="C149" s="313" t="s">
        <v>2</v>
      </c>
      <c r="D149" s="314" t="s">
        <v>3</v>
      </c>
      <c r="E149" s="36" t="s">
        <v>2</v>
      </c>
      <c r="F149" s="75" t="s">
        <v>3</v>
      </c>
      <c r="G149" s="36" t="s">
        <v>2</v>
      </c>
      <c r="H149" s="75" t="s">
        <v>3</v>
      </c>
      <c r="I149" s="36" t="s">
        <v>2</v>
      </c>
      <c r="J149" s="75" t="s">
        <v>3</v>
      </c>
      <c r="K149" s="36" t="s">
        <v>2</v>
      </c>
      <c r="L149" s="75" t="s">
        <v>3</v>
      </c>
      <c r="M149" s="36" t="s">
        <v>2</v>
      </c>
      <c r="N149" s="75" t="s">
        <v>3</v>
      </c>
      <c r="O149" s="36" t="s">
        <v>2</v>
      </c>
      <c r="P149" s="75" t="s">
        <v>3</v>
      </c>
      <c r="Q149" s="36" t="s">
        <v>2</v>
      </c>
      <c r="R149" s="75" t="s">
        <v>3</v>
      </c>
      <c r="S149" s="36" t="s">
        <v>2</v>
      </c>
      <c r="T149" s="75" t="s">
        <v>3</v>
      </c>
      <c r="U149" s="36" t="s">
        <v>2</v>
      </c>
      <c r="V149" s="75" t="s">
        <v>3</v>
      </c>
      <c r="W149" s="36" t="s">
        <v>2</v>
      </c>
      <c r="X149" s="75" t="s">
        <v>3</v>
      </c>
      <c r="Y149" s="36" t="s">
        <v>2</v>
      </c>
      <c r="Z149" s="75" t="s">
        <v>3</v>
      </c>
      <c r="AA149" s="36" t="s">
        <v>2</v>
      </c>
      <c r="AB149" s="75" t="s">
        <v>3</v>
      </c>
      <c r="AC149" s="36" t="s">
        <v>2</v>
      </c>
      <c r="AD149" s="75" t="s">
        <v>3</v>
      </c>
      <c r="AE149" s="36" t="s">
        <v>2</v>
      </c>
      <c r="AF149" s="75" t="s">
        <v>3</v>
      </c>
      <c r="AG149" s="36" t="s">
        <v>2</v>
      </c>
      <c r="AH149" s="75" t="s">
        <v>3</v>
      </c>
      <c r="AI149" s="36" t="s">
        <v>2</v>
      </c>
      <c r="AJ149" s="75" t="s">
        <v>3</v>
      </c>
      <c r="AK149" s="36" t="s">
        <v>2</v>
      </c>
      <c r="AL149" s="75" t="s">
        <v>3</v>
      </c>
      <c r="AM149" s="36" t="s">
        <v>2</v>
      </c>
      <c r="AN149" s="75" t="s">
        <v>3</v>
      </c>
      <c r="AO149" s="36" t="s">
        <v>2</v>
      </c>
      <c r="AP149" s="315" t="s">
        <v>3</v>
      </c>
      <c r="AQ149" s="543"/>
      <c r="AR149" s="78" t="s">
        <v>156</v>
      </c>
      <c r="AS149" s="80" t="s">
        <v>157</v>
      </c>
      <c r="AT149" s="148"/>
      <c r="AU149" s="148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CG149" s="88"/>
      <c r="CH149" s="88"/>
      <c r="CI149" s="88"/>
      <c r="CJ149" s="88"/>
      <c r="CK149" s="88"/>
      <c r="CL149" s="88"/>
      <c r="CM149" s="88"/>
      <c r="CN149" s="88"/>
      <c r="CO149" s="88"/>
      <c r="CP149" s="88"/>
      <c r="CQ149" s="88"/>
      <c r="CR149" s="88"/>
      <c r="CS149" s="88"/>
      <c r="CT149" s="88"/>
    </row>
    <row r="150" spans="1:104" ht="15" customHeight="1" x14ac:dyDescent="0.2">
      <c r="A150" s="316" t="s">
        <v>55</v>
      </c>
      <c r="B150" s="213">
        <f t="shared" ref="B150:B168" si="11">SUM(C150+D150)</f>
        <v>249</v>
      </c>
      <c r="C150" s="214">
        <f t="shared" ref="C150:D168" si="12">SUM(E150+G150+I150+K150+M150+O150+Q150+S150+U150+W150+Y150+AA150+AC150+AE150+AG150+AI150+AK150+AM150+AO150)</f>
        <v>120</v>
      </c>
      <c r="D150" s="317">
        <f t="shared" si="12"/>
        <v>129</v>
      </c>
      <c r="E150" s="26">
        <v>2</v>
      </c>
      <c r="F150" s="98">
        <v>1</v>
      </c>
      <c r="G150" s="26"/>
      <c r="H150" s="99"/>
      <c r="I150" s="26">
        <v>1</v>
      </c>
      <c r="J150" s="99">
        <v>1</v>
      </c>
      <c r="K150" s="26">
        <v>5</v>
      </c>
      <c r="L150" s="99">
        <v>2</v>
      </c>
      <c r="M150" s="26">
        <v>7</v>
      </c>
      <c r="N150" s="99">
        <v>3</v>
      </c>
      <c r="O150" s="26">
        <v>4</v>
      </c>
      <c r="P150" s="99">
        <v>5</v>
      </c>
      <c r="Q150" s="26"/>
      <c r="R150" s="99">
        <v>2</v>
      </c>
      <c r="S150" s="26">
        <v>2</v>
      </c>
      <c r="T150" s="99">
        <v>2</v>
      </c>
      <c r="U150" s="26">
        <v>5</v>
      </c>
      <c r="V150" s="99">
        <v>4</v>
      </c>
      <c r="W150" s="26">
        <v>5</v>
      </c>
      <c r="X150" s="99">
        <v>4</v>
      </c>
      <c r="Y150" s="26">
        <v>10</v>
      </c>
      <c r="Z150" s="99">
        <v>2</v>
      </c>
      <c r="AA150" s="26">
        <v>3</v>
      </c>
      <c r="AB150" s="99">
        <v>6</v>
      </c>
      <c r="AC150" s="26">
        <v>2</v>
      </c>
      <c r="AD150" s="99">
        <v>7</v>
      </c>
      <c r="AE150" s="26">
        <v>4</v>
      </c>
      <c r="AF150" s="99">
        <v>8</v>
      </c>
      <c r="AG150" s="26">
        <v>7</v>
      </c>
      <c r="AH150" s="99">
        <v>8</v>
      </c>
      <c r="AI150" s="26">
        <v>6</v>
      </c>
      <c r="AJ150" s="99">
        <v>21</v>
      </c>
      <c r="AK150" s="26">
        <v>18</v>
      </c>
      <c r="AL150" s="99">
        <v>9</v>
      </c>
      <c r="AM150" s="26">
        <v>17</v>
      </c>
      <c r="AN150" s="99">
        <v>20</v>
      </c>
      <c r="AO150" s="100">
        <v>22</v>
      </c>
      <c r="AP150" s="318">
        <v>24</v>
      </c>
      <c r="AQ150" s="319">
        <v>146</v>
      </c>
      <c r="AR150" s="320">
        <v>3</v>
      </c>
      <c r="AS150" s="98">
        <v>100</v>
      </c>
      <c r="AT150" s="1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97"/>
      <c r="BG150" s="97"/>
      <c r="CA150" s="84" t="str">
        <f t="shared" ref="CA150:CA168" si="13">IF(B150&lt;&gt;SUM(AQ150+AR150+AS150),"* El número de consultas según tipo atención NO DEBE ser diferente al Total. ","")</f>
        <v/>
      </c>
      <c r="CB150" s="84" t="str">
        <f>IF(AND(E150&lt;=SUM(E152:E168),F150&lt;=SUM(F152:F168),G150&lt;=SUM(G152:G168),H150&lt;=SUM(H152:H168),I150&lt;=SUM(I152:I168),J150&lt;=SUM(J152:J168),K150&lt;=SUM(K152:K168),L150&lt;=SUM(L152:L168),M150&lt;=SUM(M152:M168),N150&lt;=SUM(N152:N168),O150&lt;=SUM(O152:O168),P150&lt;=SUM(P152:P168),W150&lt;=SUM(W152:W168),X150&lt;=SUM(X152:X168),Y150&lt;=SUM(Y152:Y168),Z150&lt;=SUM(Z152:Z168),AA150&lt;=SUM(AA152:AA168),AB150&lt;=SUM(AB152:AB168),AC150&lt;=SUM(AC152:AC168),AD150&lt;=SUM(AD152:AD168),AE150&lt;=SUM(AE152:AE168),AF150&lt;=SUM(AF152:AF168),AG150&lt;=SUM(AG152:AG168),AH150&lt;=SUM(AH152:AH168),AI150&lt;=SUM(AI152:AI168),AJ150&lt;=SUM(AJ152:AJ168),AK150&lt;=SUM(AK152:AK168),AL150&lt;=SUM(AL152:AL168),AM150&lt;=SUM(AM152:AM168),AN150&lt;=SUM(AN152:AN168),AO150&lt;=SUM(AO152:AO168),AP150&lt;=SUM(AP152:AP168)),"","Total de ingreso debe ser igual o menor al desagregado por condición")</f>
        <v/>
      </c>
      <c r="CG150" s="88">
        <f t="shared" ref="CG150:CG168" si="14">IF(B150&lt;&gt;SUM(AQ150+AR150+AS150),1,0)</f>
        <v>0</v>
      </c>
      <c r="CH150" s="88"/>
      <c r="CI150" s="88"/>
      <c r="CJ150" s="88"/>
      <c r="CK150" s="88"/>
      <c r="CL150" s="88"/>
      <c r="CM150" s="88"/>
      <c r="CN150" s="88"/>
      <c r="CO150" s="88"/>
      <c r="CP150" s="88"/>
      <c r="CQ150" s="88"/>
      <c r="CR150" s="88"/>
      <c r="CS150" s="88"/>
      <c r="CT150" s="88"/>
    </row>
    <row r="151" spans="1:104" ht="15" customHeight="1" x14ac:dyDescent="0.2">
      <c r="A151" s="321" t="s">
        <v>36</v>
      </c>
      <c r="B151" s="322">
        <f t="shared" si="11"/>
        <v>0</v>
      </c>
      <c r="C151" s="323">
        <f t="shared" si="12"/>
        <v>0</v>
      </c>
      <c r="D151" s="324">
        <f t="shared" si="12"/>
        <v>0</v>
      </c>
      <c r="E151" s="38"/>
      <c r="F151" s="39"/>
      <c r="G151" s="38"/>
      <c r="H151" s="22"/>
      <c r="I151" s="38"/>
      <c r="J151" s="22"/>
      <c r="K151" s="38"/>
      <c r="L151" s="22"/>
      <c r="M151" s="38"/>
      <c r="N151" s="22"/>
      <c r="O151" s="38"/>
      <c r="P151" s="22"/>
      <c r="Q151" s="38"/>
      <c r="R151" s="22"/>
      <c r="S151" s="38"/>
      <c r="T151" s="22"/>
      <c r="U151" s="38"/>
      <c r="V151" s="22"/>
      <c r="W151" s="38"/>
      <c r="X151" s="22"/>
      <c r="Y151" s="38"/>
      <c r="Z151" s="22"/>
      <c r="AA151" s="38"/>
      <c r="AB151" s="22"/>
      <c r="AC151" s="38"/>
      <c r="AD151" s="22"/>
      <c r="AE151" s="38"/>
      <c r="AF151" s="22"/>
      <c r="AG151" s="38"/>
      <c r="AH151" s="22"/>
      <c r="AI151" s="38"/>
      <c r="AJ151" s="22"/>
      <c r="AK151" s="38"/>
      <c r="AL151" s="22"/>
      <c r="AM151" s="38"/>
      <c r="AN151" s="22"/>
      <c r="AO151" s="129"/>
      <c r="AP151" s="55"/>
      <c r="AQ151" s="325"/>
      <c r="AR151" s="326"/>
      <c r="AS151" s="39"/>
      <c r="AT151" s="1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97"/>
      <c r="BG151" s="97"/>
      <c r="CA151" s="84" t="str">
        <f t="shared" si="13"/>
        <v/>
      </c>
      <c r="CG151" s="88">
        <f t="shared" si="14"/>
        <v>0</v>
      </c>
      <c r="CH151" s="88"/>
      <c r="CI151" s="88"/>
      <c r="CJ151" s="88"/>
      <c r="CK151" s="88"/>
      <c r="CL151" s="88"/>
      <c r="CM151" s="88"/>
      <c r="CN151" s="88"/>
      <c r="CO151" s="88"/>
      <c r="CP151" s="88"/>
      <c r="CQ151" s="88"/>
      <c r="CR151" s="88"/>
      <c r="CS151" s="88"/>
      <c r="CT151" s="88"/>
    </row>
    <row r="152" spans="1:104" ht="15" customHeight="1" x14ac:dyDescent="0.2">
      <c r="A152" s="327" t="s">
        <v>158</v>
      </c>
      <c r="B152" s="328">
        <f t="shared" si="11"/>
        <v>1</v>
      </c>
      <c r="C152" s="329">
        <f t="shared" si="12"/>
        <v>1</v>
      </c>
      <c r="D152" s="330">
        <f t="shared" si="12"/>
        <v>0</v>
      </c>
      <c r="E152" s="6"/>
      <c r="F152" s="10"/>
      <c r="G152" s="6"/>
      <c r="H152" s="8"/>
      <c r="I152" s="6"/>
      <c r="J152" s="8"/>
      <c r="K152" s="6"/>
      <c r="L152" s="8"/>
      <c r="M152" s="6"/>
      <c r="N152" s="8"/>
      <c r="O152" s="6"/>
      <c r="P152" s="8"/>
      <c r="Q152" s="6"/>
      <c r="R152" s="8"/>
      <c r="S152" s="6">
        <v>1</v>
      </c>
      <c r="T152" s="8"/>
      <c r="U152" s="6"/>
      <c r="V152" s="8"/>
      <c r="W152" s="6"/>
      <c r="X152" s="8"/>
      <c r="Y152" s="6"/>
      <c r="Z152" s="8"/>
      <c r="AA152" s="6"/>
      <c r="AB152" s="8"/>
      <c r="AC152" s="6"/>
      <c r="AD152" s="8"/>
      <c r="AE152" s="6"/>
      <c r="AF152" s="8"/>
      <c r="AG152" s="6"/>
      <c r="AH152" s="8"/>
      <c r="AI152" s="6"/>
      <c r="AJ152" s="8"/>
      <c r="AK152" s="6"/>
      <c r="AL152" s="8"/>
      <c r="AM152" s="6"/>
      <c r="AN152" s="8"/>
      <c r="AO152" s="105"/>
      <c r="AP152" s="57"/>
      <c r="AQ152" s="191">
        <v>1</v>
      </c>
      <c r="AR152" s="229"/>
      <c r="AS152" s="10"/>
      <c r="AT152" s="1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97"/>
      <c r="BG152" s="97"/>
      <c r="CA152" s="84" t="str">
        <f t="shared" si="13"/>
        <v/>
      </c>
      <c r="CG152" s="88">
        <f t="shared" si="14"/>
        <v>0</v>
      </c>
      <c r="CH152" s="88"/>
      <c r="CI152" s="88"/>
      <c r="CJ152" s="88"/>
      <c r="CK152" s="88"/>
      <c r="CL152" s="88"/>
      <c r="CM152" s="88"/>
      <c r="CN152" s="88"/>
      <c r="CO152" s="88"/>
      <c r="CP152" s="88"/>
      <c r="CQ152" s="88"/>
      <c r="CR152" s="88"/>
      <c r="CS152" s="88"/>
      <c r="CT152" s="88"/>
    </row>
    <row r="153" spans="1:104" ht="15" customHeight="1" x14ac:dyDescent="0.2">
      <c r="A153" s="331" t="s">
        <v>159</v>
      </c>
      <c r="B153" s="332">
        <f t="shared" si="11"/>
        <v>0</v>
      </c>
      <c r="C153" s="333">
        <f t="shared" si="12"/>
        <v>0</v>
      </c>
      <c r="D153" s="334">
        <f t="shared" si="12"/>
        <v>0</v>
      </c>
      <c r="E153" s="11"/>
      <c r="F153" s="17"/>
      <c r="G153" s="11"/>
      <c r="H153" s="17"/>
      <c r="I153" s="11"/>
      <c r="J153" s="17"/>
      <c r="K153" s="11"/>
      <c r="L153" s="12"/>
      <c r="M153" s="11"/>
      <c r="N153" s="12"/>
      <c r="O153" s="11"/>
      <c r="P153" s="12"/>
      <c r="Q153" s="11"/>
      <c r="R153" s="12"/>
      <c r="S153" s="11"/>
      <c r="T153" s="12"/>
      <c r="U153" s="11"/>
      <c r="V153" s="12"/>
      <c r="W153" s="11"/>
      <c r="X153" s="12"/>
      <c r="Y153" s="11"/>
      <c r="Z153" s="12"/>
      <c r="AA153" s="11"/>
      <c r="AB153" s="17"/>
      <c r="AC153" s="11"/>
      <c r="AD153" s="17"/>
      <c r="AE153" s="11"/>
      <c r="AF153" s="12"/>
      <c r="AG153" s="11"/>
      <c r="AH153" s="12"/>
      <c r="AI153" s="11"/>
      <c r="AJ153" s="12"/>
      <c r="AK153" s="11"/>
      <c r="AL153" s="12"/>
      <c r="AM153" s="11"/>
      <c r="AN153" s="12"/>
      <c r="AO153" s="111"/>
      <c r="AP153" s="51"/>
      <c r="AQ153" s="200"/>
      <c r="AR153" s="135"/>
      <c r="AS153" s="17"/>
      <c r="AT153" s="1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97"/>
      <c r="BG153" s="97"/>
      <c r="CA153" s="84" t="str">
        <f t="shared" si="13"/>
        <v/>
      </c>
      <c r="CG153" s="88">
        <f t="shared" si="14"/>
        <v>0</v>
      </c>
      <c r="CH153" s="88"/>
      <c r="CI153" s="88"/>
      <c r="CJ153" s="88"/>
      <c r="CK153" s="88"/>
      <c r="CL153" s="88"/>
      <c r="CM153" s="88"/>
      <c r="CN153" s="88"/>
      <c r="CO153" s="88"/>
      <c r="CP153" s="88"/>
      <c r="CQ153" s="88"/>
      <c r="CR153" s="88"/>
      <c r="CS153" s="88"/>
      <c r="CT153" s="88"/>
    </row>
    <row r="154" spans="1:104" ht="15" customHeight="1" x14ac:dyDescent="0.2">
      <c r="A154" s="331" t="s">
        <v>160</v>
      </c>
      <c r="B154" s="332">
        <f t="shared" si="11"/>
        <v>53</v>
      </c>
      <c r="C154" s="333">
        <f t="shared" si="12"/>
        <v>27</v>
      </c>
      <c r="D154" s="334">
        <f t="shared" si="12"/>
        <v>26</v>
      </c>
      <c r="E154" s="11"/>
      <c r="F154" s="17"/>
      <c r="G154" s="11"/>
      <c r="H154" s="17"/>
      <c r="I154" s="11"/>
      <c r="J154" s="17"/>
      <c r="K154" s="11"/>
      <c r="L154" s="12"/>
      <c r="M154" s="11"/>
      <c r="N154" s="12"/>
      <c r="O154" s="11"/>
      <c r="P154" s="12"/>
      <c r="Q154" s="11"/>
      <c r="R154" s="12"/>
      <c r="S154" s="11"/>
      <c r="T154" s="12"/>
      <c r="U154" s="11"/>
      <c r="V154" s="12"/>
      <c r="W154" s="11"/>
      <c r="X154" s="12"/>
      <c r="Y154" s="11">
        <v>1</v>
      </c>
      <c r="Z154" s="12"/>
      <c r="AA154" s="11"/>
      <c r="AB154" s="17">
        <v>2</v>
      </c>
      <c r="AC154" s="11"/>
      <c r="AD154" s="17"/>
      <c r="AE154" s="11">
        <v>1</v>
      </c>
      <c r="AF154" s="12">
        <v>2</v>
      </c>
      <c r="AG154" s="11">
        <v>3</v>
      </c>
      <c r="AH154" s="12"/>
      <c r="AI154" s="11">
        <v>3</v>
      </c>
      <c r="AJ154" s="12">
        <v>5</v>
      </c>
      <c r="AK154" s="11">
        <v>4</v>
      </c>
      <c r="AL154" s="12">
        <v>2</v>
      </c>
      <c r="AM154" s="11">
        <v>9</v>
      </c>
      <c r="AN154" s="12">
        <v>8</v>
      </c>
      <c r="AO154" s="111">
        <v>6</v>
      </c>
      <c r="AP154" s="51">
        <v>7</v>
      </c>
      <c r="AQ154" s="200">
        <v>19</v>
      </c>
      <c r="AR154" s="135"/>
      <c r="AS154" s="17">
        <v>34</v>
      </c>
      <c r="AT154" s="1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97"/>
      <c r="BG154" s="97"/>
      <c r="CA154" s="84" t="str">
        <f t="shared" si="13"/>
        <v/>
      </c>
      <c r="CG154" s="88">
        <f t="shared" si="14"/>
        <v>0</v>
      </c>
      <c r="CH154" s="88"/>
      <c r="CI154" s="88"/>
      <c r="CJ154" s="88"/>
      <c r="CK154" s="88"/>
      <c r="CL154" s="88"/>
      <c r="CM154" s="88"/>
      <c r="CN154" s="88"/>
      <c r="CO154" s="88"/>
      <c r="CP154" s="88"/>
      <c r="CQ154" s="88"/>
      <c r="CR154" s="88"/>
      <c r="CS154" s="88"/>
      <c r="CT154" s="88"/>
    </row>
    <row r="155" spans="1:104" ht="15" customHeight="1" x14ac:dyDescent="0.2">
      <c r="A155" s="331" t="s">
        <v>161</v>
      </c>
      <c r="B155" s="332">
        <f t="shared" si="11"/>
        <v>0</v>
      </c>
      <c r="C155" s="333">
        <f t="shared" si="12"/>
        <v>0</v>
      </c>
      <c r="D155" s="334">
        <f t="shared" si="12"/>
        <v>0</v>
      </c>
      <c r="E155" s="11"/>
      <c r="F155" s="17"/>
      <c r="G155" s="11"/>
      <c r="H155" s="17"/>
      <c r="I155" s="11"/>
      <c r="J155" s="17"/>
      <c r="K155" s="11"/>
      <c r="L155" s="12"/>
      <c r="M155" s="11"/>
      <c r="N155" s="12"/>
      <c r="O155" s="11"/>
      <c r="P155" s="12"/>
      <c r="Q155" s="11"/>
      <c r="R155" s="12"/>
      <c r="S155" s="11"/>
      <c r="T155" s="12"/>
      <c r="U155" s="11"/>
      <c r="V155" s="12"/>
      <c r="W155" s="11"/>
      <c r="X155" s="12"/>
      <c r="Y155" s="11"/>
      <c r="Z155" s="12"/>
      <c r="AA155" s="11"/>
      <c r="AB155" s="17"/>
      <c r="AC155" s="11"/>
      <c r="AD155" s="17"/>
      <c r="AE155" s="11"/>
      <c r="AF155" s="12"/>
      <c r="AG155" s="11"/>
      <c r="AH155" s="12"/>
      <c r="AI155" s="11"/>
      <c r="AJ155" s="12"/>
      <c r="AK155" s="11"/>
      <c r="AL155" s="12"/>
      <c r="AM155" s="11"/>
      <c r="AN155" s="12"/>
      <c r="AO155" s="111"/>
      <c r="AP155" s="51"/>
      <c r="AQ155" s="200"/>
      <c r="AR155" s="135"/>
      <c r="AS155" s="17"/>
      <c r="AT155" s="1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97"/>
      <c r="BG155" s="97"/>
      <c r="CA155" s="84" t="str">
        <f t="shared" si="13"/>
        <v/>
      </c>
      <c r="CG155" s="88">
        <f t="shared" si="14"/>
        <v>0</v>
      </c>
      <c r="CH155" s="88"/>
      <c r="CI155" s="88"/>
      <c r="CJ155" s="88"/>
      <c r="CK155" s="88"/>
      <c r="CL155" s="88"/>
      <c r="CM155" s="88"/>
      <c r="CN155" s="88"/>
      <c r="CO155" s="88"/>
      <c r="CP155" s="88"/>
      <c r="CQ155" s="88"/>
      <c r="CR155" s="88"/>
      <c r="CS155" s="88"/>
      <c r="CT155" s="88"/>
    </row>
    <row r="156" spans="1:104" ht="15" customHeight="1" x14ac:dyDescent="0.2">
      <c r="A156" s="331" t="s">
        <v>162</v>
      </c>
      <c r="B156" s="332">
        <f t="shared" si="11"/>
        <v>0</v>
      </c>
      <c r="C156" s="333">
        <f t="shared" si="12"/>
        <v>0</v>
      </c>
      <c r="D156" s="334">
        <f t="shared" si="12"/>
        <v>0</v>
      </c>
      <c r="E156" s="11"/>
      <c r="F156" s="17"/>
      <c r="G156" s="11"/>
      <c r="H156" s="17"/>
      <c r="I156" s="11"/>
      <c r="J156" s="17"/>
      <c r="K156" s="11"/>
      <c r="L156" s="12"/>
      <c r="M156" s="11"/>
      <c r="N156" s="12"/>
      <c r="O156" s="11"/>
      <c r="P156" s="12"/>
      <c r="Q156" s="11"/>
      <c r="R156" s="12"/>
      <c r="S156" s="11"/>
      <c r="T156" s="12"/>
      <c r="U156" s="11"/>
      <c r="V156" s="12"/>
      <c r="W156" s="11"/>
      <c r="X156" s="12"/>
      <c r="Y156" s="11"/>
      <c r="Z156" s="12"/>
      <c r="AA156" s="11"/>
      <c r="AB156" s="17"/>
      <c r="AC156" s="11"/>
      <c r="AD156" s="17"/>
      <c r="AE156" s="11"/>
      <c r="AF156" s="12"/>
      <c r="AG156" s="11"/>
      <c r="AH156" s="12"/>
      <c r="AI156" s="11"/>
      <c r="AJ156" s="12"/>
      <c r="AK156" s="11"/>
      <c r="AL156" s="12"/>
      <c r="AM156" s="11"/>
      <c r="AN156" s="12"/>
      <c r="AO156" s="111"/>
      <c r="AP156" s="51"/>
      <c r="AQ156" s="200"/>
      <c r="AR156" s="135"/>
      <c r="AS156" s="17"/>
      <c r="AT156" s="1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97"/>
      <c r="BG156" s="97"/>
      <c r="CA156" s="84" t="str">
        <f t="shared" si="13"/>
        <v/>
      </c>
      <c r="CG156" s="88">
        <f t="shared" si="14"/>
        <v>0</v>
      </c>
      <c r="CH156" s="88"/>
      <c r="CI156" s="88"/>
      <c r="CJ156" s="88"/>
      <c r="CK156" s="88"/>
      <c r="CL156" s="88"/>
      <c r="CM156" s="88"/>
      <c r="CN156" s="88"/>
      <c r="CO156" s="88"/>
      <c r="CP156" s="88"/>
      <c r="CQ156" s="88"/>
      <c r="CR156" s="88"/>
      <c r="CS156" s="88"/>
      <c r="CT156" s="88"/>
    </row>
    <row r="157" spans="1:104" ht="15" customHeight="1" x14ac:dyDescent="0.2">
      <c r="A157" s="331" t="s">
        <v>163</v>
      </c>
      <c r="B157" s="332">
        <f t="shared" si="11"/>
        <v>0</v>
      </c>
      <c r="C157" s="333">
        <f t="shared" si="12"/>
        <v>0</v>
      </c>
      <c r="D157" s="334">
        <f t="shared" si="12"/>
        <v>0</v>
      </c>
      <c r="E157" s="11"/>
      <c r="F157" s="17"/>
      <c r="G157" s="11"/>
      <c r="H157" s="17"/>
      <c r="I157" s="11"/>
      <c r="J157" s="17"/>
      <c r="K157" s="11"/>
      <c r="L157" s="12"/>
      <c r="M157" s="11"/>
      <c r="N157" s="12"/>
      <c r="O157" s="11"/>
      <c r="P157" s="12"/>
      <c r="Q157" s="11"/>
      <c r="R157" s="12"/>
      <c r="S157" s="11"/>
      <c r="T157" s="12"/>
      <c r="U157" s="11"/>
      <c r="V157" s="12"/>
      <c r="W157" s="11"/>
      <c r="X157" s="12"/>
      <c r="Y157" s="11"/>
      <c r="Z157" s="12"/>
      <c r="AA157" s="11"/>
      <c r="AB157" s="17"/>
      <c r="AC157" s="11"/>
      <c r="AD157" s="17"/>
      <c r="AE157" s="11"/>
      <c r="AF157" s="12"/>
      <c r="AG157" s="11"/>
      <c r="AH157" s="12"/>
      <c r="AI157" s="11"/>
      <c r="AJ157" s="12"/>
      <c r="AK157" s="11"/>
      <c r="AL157" s="12"/>
      <c r="AM157" s="11"/>
      <c r="AN157" s="12"/>
      <c r="AO157" s="111"/>
      <c r="AP157" s="51"/>
      <c r="AQ157" s="200"/>
      <c r="AR157" s="135"/>
      <c r="AS157" s="17"/>
      <c r="AT157" s="1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97"/>
      <c r="BG157" s="97"/>
      <c r="CA157" s="84" t="str">
        <f t="shared" si="13"/>
        <v/>
      </c>
      <c r="CG157" s="88">
        <f t="shared" si="14"/>
        <v>0</v>
      </c>
      <c r="CH157" s="88"/>
      <c r="CI157" s="88"/>
      <c r="CJ157" s="88"/>
      <c r="CK157" s="88"/>
      <c r="CL157" s="88"/>
      <c r="CM157" s="88"/>
      <c r="CN157" s="88"/>
      <c r="CO157" s="88"/>
      <c r="CP157" s="88"/>
      <c r="CQ157" s="88"/>
      <c r="CR157" s="88"/>
      <c r="CS157" s="88"/>
      <c r="CT157" s="88"/>
    </row>
    <row r="158" spans="1:104" ht="15" customHeight="1" x14ac:dyDescent="0.2">
      <c r="A158" s="331" t="s">
        <v>164</v>
      </c>
      <c r="B158" s="332">
        <f t="shared" si="11"/>
        <v>0</v>
      </c>
      <c r="C158" s="333">
        <f t="shared" si="12"/>
        <v>0</v>
      </c>
      <c r="D158" s="334">
        <f t="shared" si="12"/>
        <v>0</v>
      </c>
      <c r="E158" s="11"/>
      <c r="F158" s="17"/>
      <c r="G158" s="11"/>
      <c r="H158" s="17"/>
      <c r="I158" s="11"/>
      <c r="J158" s="17"/>
      <c r="K158" s="11"/>
      <c r="L158" s="12"/>
      <c r="M158" s="11"/>
      <c r="N158" s="12"/>
      <c r="O158" s="11"/>
      <c r="P158" s="12"/>
      <c r="Q158" s="11"/>
      <c r="R158" s="12"/>
      <c r="S158" s="11"/>
      <c r="T158" s="12"/>
      <c r="U158" s="11"/>
      <c r="V158" s="12"/>
      <c r="W158" s="11"/>
      <c r="X158" s="12"/>
      <c r="Y158" s="11"/>
      <c r="Z158" s="12"/>
      <c r="AA158" s="11"/>
      <c r="AB158" s="17"/>
      <c r="AC158" s="11"/>
      <c r="AD158" s="17"/>
      <c r="AE158" s="11"/>
      <c r="AF158" s="12"/>
      <c r="AG158" s="11"/>
      <c r="AH158" s="12"/>
      <c r="AI158" s="11"/>
      <c r="AJ158" s="12"/>
      <c r="AK158" s="11"/>
      <c r="AL158" s="12"/>
      <c r="AM158" s="11"/>
      <c r="AN158" s="12"/>
      <c r="AO158" s="111"/>
      <c r="AP158" s="51"/>
      <c r="AQ158" s="200"/>
      <c r="AR158" s="135"/>
      <c r="AS158" s="17"/>
      <c r="AT158" s="1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97"/>
      <c r="BG158" s="97"/>
      <c r="CA158" s="84" t="str">
        <f t="shared" si="13"/>
        <v/>
      </c>
      <c r="CG158" s="88">
        <f t="shared" si="14"/>
        <v>0</v>
      </c>
      <c r="CH158" s="88"/>
      <c r="CI158" s="88"/>
      <c r="CJ158" s="88"/>
      <c r="CK158" s="88"/>
      <c r="CL158" s="88"/>
      <c r="CM158" s="88"/>
      <c r="CN158" s="88"/>
      <c r="CO158" s="88"/>
      <c r="CP158" s="88"/>
      <c r="CQ158" s="88"/>
      <c r="CR158" s="88"/>
      <c r="CS158" s="88"/>
      <c r="CT158" s="88"/>
    </row>
    <row r="159" spans="1:104" ht="15" customHeight="1" x14ac:dyDescent="0.2">
      <c r="A159" s="331" t="s">
        <v>165</v>
      </c>
      <c r="B159" s="332">
        <f t="shared" si="11"/>
        <v>0</v>
      </c>
      <c r="C159" s="333">
        <f t="shared" si="12"/>
        <v>0</v>
      </c>
      <c r="D159" s="334">
        <f t="shared" si="12"/>
        <v>0</v>
      </c>
      <c r="E159" s="11"/>
      <c r="F159" s="17"/>
      <c r="G159" s="11"/>
      <c r="H159" s="17"/>
      <c r="I159" s="11"/>
      <c r="J159" s="17"/>
      <c r="K159" s="11"/>
      <c r="L159" s="12"/>
      <c r="M159" s="11"/>
      <c r="N159" s="12"/>
      <c r="O159" s="11"/>
      <c r="P159" s="12"/>
      <c r="Q159" s="11"/>
      <c r="R159" s="12"/>
      <c r="S159" s="11"/>
      <c r="T159" s="12"/>
      <c r="U159" s="11"/>
      <c r="V159" s="12"/>
      <c r="W159" s="11"/>
      <c r="X159" s="12"/>
      <c r="Y159" s="11"/>
      <c r="Z159" s="12"/>
      <c r="AA159" s="11"/>
      <c r="AB159" s="17"/>
      <c r="AC159" s="11"/>
      <c r="AD159" s="17"/>
      <c r="AE159" s="11"/>
      <c r="AF159" s="12"/>
      <c r="AG159" s="11"/>
      <c r="AH159" s="12"/>
      <c r="AI159" s="11"/>
      <c r="AJ159" s="12"/>
      <c r="AK159" s="11"/>
      <c r="AL159" s="12"/>
      <c r="AM159" s="11"/>
      <c r="AN159" s="12"/>
      <c r="AO159" s="111"/>
      <c r="AP159" s="51"/>
      <c r="AQ159" s="200"/>
      <c r="AR159" s="135"/>
      <c r="AS159" s="17"/>
      <c r="AT159" s="1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97"/>
      <c r="BG159" s="97"/>
      <c r="CA159" s="84" t="str">
        <f t="shared" si="13"/>
        <v/>
      </c>
      <c r="CG159" s="88">
        <f t="shared" si="14"/>
        <v>0</v>
      </c>
      <c r="CH159" s="88"/>
      <c r="CI159" s="88"/>
      <c r="CJ159" s="88"/>
      <c r="CK159" s="88"/>
      <c r="CL159" s="88"/>
      <c r="CM159" s="88"/>
      <c r="CN159" s="88"/>
      <c r="CO159" s="88"/>
      <c r="CP159" s="88"/>
      <c r="CQ159" s="88"/>
      <c r="CR159" s="88"/>
      <c r="CS159" s="88"/>
      <c r="CT159" s="88"/>
    </row>
    <row r="160" spans="1:104" ht="15" customHeight="1" x14ac:dyDescent="0.2">
      <c r="A160" s="331" t="s">
        <v>166</v>
      </c>
      <c r="B160" s="332">
        <f t="shared" si="11"/>
        <v>90</v>
      </c>
      <c r="C160" s="333">
        <f t="shared" si="12"/>
        <v>35</v>
      </c>
      <c r="D160" s="334">
        <f t="shared" si="12"/>
        <v>55</v>
      </c>
      <c r="E160" s="11"/>
      <c r="F160" s="17"/>
      <c r="G160" s="11"/>
      <c r="H160" s="17"/>
      <c r="I160" s="11">
        <v>1</v>
      </c>
      <c r="J160" s="17">
        <v>1</v>
      </c>
      <c r="K160" s="11">
        <v>2</v>
      </c>
      <c r="L160" s="12"/>
      <c r="M160" s="11">
        <v>6</v>
      </c>
      <c r="N160" s="12">
        <v>3</v>
      </c>
      <c r="O160" s="11">
        <v>4</v>
      </c>
      <c r="P160" s="12">
        <v>4</v>
      </c>
      <c r="Q160" s="11"/>
      <c r="R160" s="12">
        <v>2</v>
      </c>
      <c r="S160" s="11"/>
      <c r="T160" s="12">
        <v>2</v>
      </c>
      <c r="U160" s="11">
        <v>2</v>
      </c>
      <c r="V160" s="12">
        <v>3</v>
      </c>
      <c r="W160" s="11">
        <v>4</v>
      </c>
      <c r="X160" s="12">
        <v>2</v>
      </c>
      <c r="Y160" s="11">
        <v>2</v>
      </c>
      <c r="Z160" s="12">
        <v>1</v>
      </c>
      <c r="AA160" s="11"/>
      <c r="AB160" s="17">
        <v>3</v>
      </c>
      <c r="AC160" s="11">
        <v>1</v>
      </c>
      <c r="AD160" s="17">
        <v>4</v>
      </c>
      <c r="AE160" s="11"/>
      <c r="AF160" s="12">
        <v>4</v>
      </c>
      <c r="AG160" s="11">
        <v>2</v>
      </c>
      <c r="AH160" s="12">
        <v>6</v>
      </c>
      <c r="AI160" s="11">
        <v>3</v>
      </c>
      <c r="AJ160" s="12">
        <v>9</v>
      </c>
      <c r="AK160" s="11">
        <v>3</v>
      </c>
      <c r="AL160" s="12">
        <v>3</v>
      </c>
      <c r="AM160" s="11">
        <v>3</v>
      </c>
      <c r="AN160" s="12">
        <v>3</v>
      </c>
      <c r="AO160" s="111">
        <v>2</v>
      </c>
      <c r="AP160" s="51">
        <v>5</v>
      </c>
      <c r="AQ160" s="200">
        <v>86</v>
      </c>
      <c r="AR160" s="135"/>
      <c r="AS160" s="17">
        <v>4</v>
      </c>
      <c r="AT160" s="1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97"/>
      <c r="BG160" s="97"/>
      <c r="CA160" s="84" t="str">
        <f t="shared" si="13"/>
        <v/>
      </c>
      <c r="CG160" s="88">
        <f t="shared" si="14"/>
        <v>0</v>
      </c>
      <c r="CH160" s="88"/>
      <c r="CI160" s="88"/>
      <c r="CJ160" s="88"/>
      <c r="CK160" s="88"/>
      <c r="CL160" s="88"/>
      <c r="CM160" s="88"/>
      <c r="CN160" s="88"/>
      <c r="CO160" s="88"/>
      <c r="CP160" s="88"/>
      <c r="CQ160" s="88"/>
      <c r="CR160" s="88"/>
      <c r="CS160" s="88"/>
      <c r="CT160" s="88"/>
    </row>
    <row r="161" spans="1:98" ht="15" customHeight="1" x14ac:dyDescent="0.2">
      <c r="A161" s="331" t="s">
        <v>167</v>
      </c>
      <c r="B161" s="332">
        <f t="shared" si="11"/>
        <v>4</v>
      </c>
      <c r="C161" s="333">
        <f t="shared" si="12"/>
        <v>3</v>
      </c>
      <c r="D161" s="334">
        <f t="shared" si="12"/>
        <v>1</v>
      </c>
      <c r="E161" s="11"/>
      <c r="F161" s="17"/>
      <c r="G161" s="11"/>
      <c r="H161" s="17"/>
      <c r="I161" s="11"/>
      <c r="J161" s="17"/>
      <c r="K161" s="11"/>
      <c r="L161" s="12"/>
      <c r="M161" s="11"/>
      <c r="N161" s="12"/>
      <c r="O161" s="11"/>
      <c r="P161" s="12"/>
      <c r="Q161" s="11"/>
      <c r="R161" s="12"/>
      <c r="S161" s="11"/>
      <c r="T161" s="12"/>
      <c r="U161" s="11"/>
      <c r="V161" s="12"/>
      <c r="W161" s="11"/>
      <c r="X161" s="12"/>
      <c r="Y161" s="11"/>
      <c r="Z161" s="12"/>
      <c r="AA161" s="11"/>
      <c r="AB161" s="17"/>
      <c r="AC161" s="11">
        <v>1</v>
      </c>
      <c r="AD161" s="17"/>
      <c r="AE161" s="11"/>
      <c r="AF161" s="12"/>
      <c r="AG161" s="11">
        <v>1</v>
      </c>
      <c r="AH161" s="12"/>
      <c r="AI161" s="11"/>
      <c r="AJ161" s="12"/>
      <c r="AK161" s="11">
        <v>1</v>
      </c>
      <c r="AL161" s="12"/>
      <c r="AM161" s="11"/>
      <c r="AN161" s="12">
        <v>1</v>
      </c>
      <c r="AO161" s="111"/>
      <c r="AP161" s="51"/>
      <c r="AQ161" s="200">
        <v>2</v>
      </c>
      <c r="AR161" s="135"/>
      <c r="AS161" s="17">
        <v>2</v>
      </c>
      <c r="AT161" s="1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97"/>
      <c r="BG161" s="97"/>
      <c r="CA161" s="84" t="str">
        <f t="shared" si="13"/>
        <v/>
      </c>
      <c r="CG161" s="88">
        <f t="shared" si="14"/>
        <v>0</v>
      </c>
      <c r="CH161" s="88"/>
      <c r="CI161" s="88"/>
      <c r="CJ161" s="88"/>
      <c r="CK161" s="88"/>
      <c r="CL161" s="88"/>
      <c r="CM161" s="88"/>
      <c r="CN161" s="88"/>
      <c r="CO161" s="88"/>
      <c r="CP161" s="88"/>
      <c r="CQ161" s="88"/>
      <c r="CR161" s="88"/>
      <c r="CS161" s="88"/>
      <c r="CT161" s="88"/>
    </row>
    <row r="162" spans="1:98" ht="15" customHeight="1" x14ac:dyDescent="0.2">
      <c r="A162" s="331" t="s">
        <v>168</v>
      </c>
      <c r="B162" s="332">
        <f t="shared" si="11"/>
        <v>0</v>
      </c>
      <c r="C162" s="333">
        <f t="shared" si="12"/>
        <v>0</v>
      </c>
      <c r="D162" s="334">
        <f t="shared" si="12"/>
        <v>0</v>
      </c>
      <c r="E162" s="11"/>
      <c r="F162" s="17"/>
      <c r="G162" s="11"/>
      <c r="H162" s="17"/>
      <c r="I162" s="11"/>
      <c r="J162" s="17"/>
      <c r="K162" s="11"/>
      <c r="L162" s="12"/>
      <c r="M162" s="11"/>
      <c r="N162" s="12"/>
      <c r="O162" s="11"/>
      <c r="P162" s="12"/>
      <c r="Q162" s="11"/>
      <c r="R162" s="12"/>
      <c r="S162" s="11"/>
      <c r="T162" s="12"/>
      <c r="U162" s="11"/>
      <c r="V162" s="12"/>
      <c r="W162" s="11"/>
      <c r="X162" s="12"/>
      <c r="Y162" s="11"/>
      <c r="Z162" s="12"/>
      <c r="AA162" s="11"/>
      <c r="AB162" s="17"/>
      <c r="AC162" s="11"/>
      <c r="AD162" s="17"/>
      <c r="AE162" s="11"/>
      <c r="AF162" s="12"/>
      <c r="AG162" s="11"/>
      <c r="AH162" s="12"/>
      <c r="AI162" s="11"/>
      <c r="AJ162" s="12"/>
      <c r="AK162" s="11"/>
      <c r="AL162" s="12"/>
      <c r="AM162" s="11"/>
      <c r="AN162" s="12"/>
      <c r="AO162" s="111"/>
      <c r="AP162" s="51"/>
      <c r="AQ162" s="200"/>
      <c r="AR162" s="135"/>
      <c r="AS162" s="17"/>
      <c r="AT162" s="1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97"/>
      <c r="BG162" s="97"/>
      <c r="CA162" s="84" t="str">
        <f t="shared" si="13"/>
        <v/>
      </c>
      <c r="CG162" s="88">
        <f t="shared" si="14"/>
        <v>0</v>
      </c>
      <c r="CH162" s="88"/>
      <c r="CI162" s="88"/>
      <c r="CJ162" s="88"/>
      <c r="CK162" s="88"/>
      <c r="CL162" s="88"/>
      <c r="CM162" s="88"/>
      <c r="CN162" s="88"/>
      <c r="CO162" s="88"/>
      <c r="CP162" s="88"/>
      <c r="CQ162" s="88"/>
      <c r="CR162" s="88"/>
      <c r="CS162" s="88"/>
      <c r="CT162" s="88"/>
    </row>
    <row r="163" spans="1:98" ht="15" customHeight="1" x14ac:dyDescent="0.2">
      <c r="A163" s="331" t="s">
        <v>169</v>
      </c>
      <c r="B163" s="332">
        <f t="shared" si="11"/>
        <v>0</v>
      </c>
      <c r="C163" s="333">
        <f t="shared" si="12"/>
        <v>0</v>
      </c>
      <c r="D163" s="334">
        <f t="shared" si="12"/>
        <v>0</v>
      </c>
      <c r="E163" s="11"/>
      <c r="F163" s="17"/>
      <c r="G163" s="11"/>
      <c r="H163" s="17"/>
      <c r="I163" s="11"/>
      <c r="J163" s="17"/>
      <c r="K163" s="11"/>
      <c r="L163" s="12"/>
      <c r="M163" s="11"/>
      <c r="N163" s="12"/>
      <c r="O163" s="11"/>
      <c r="P163" s="12"/>
      <c r="Q163" s="11"/>
      <c r="R163" s="12"/>
      <c r="S163" s="11"/>
      <c r="T163" s="12"/>
      <c r="U163" s="11"/>
      <c r="V163" s="12"/>
      <c r="W163" s="11"/>
      <c r="X163" s="12"/>
      <c r="Y163" s="11"/>
      <c r="Z163" s="12"/>
      <c r="AA163" s="11"/>
      <c r="AB163" s="17"/>
      <c r="AC163" s="11"/>
      <c r="AD163" s="17"/>
      <c r="AE163" s="11"/>
      <c r="AF163" s="12"/>
      <c r="AG163" s="11"/>
      <c r="AH163" s="12"/>
      <c r="AI163" s="11"/>
      <c r="AJ163" s="12"/>
      <c r="AK163" s="11"/>
      <c r="AL163" s="12"/>
      <c r="AM163" s="11"/>
      <c r="AN163" s="12"/>
      <c r="AO163" s="111"/>
      <c r="AP163" s="51"/>
      <c r="AQ163" s="200"/>
      <c r="AR163" s="135"/>
      <c r="AS163" s="17"/>
      <c r="AT163" s="1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97"/>
      <c r="BG163" s="97"/>
      <c r="CA163" s="84" t="str">
        <f t="shared" si="13"/>
        <v/>
      </c>
      <c r="CG163" s="88">
        <f t="shared" si="14"/>
        <v>0</v>
      </c>
      <c r="CH163" s="88"/>
      <c r="CI163" s="88"/>
      <c r="CJ163" s="88"/>
      <c r="CK163" s="88"/>
      <c r="CL163" s="88"/>
      <c r="CM163" s="88"/>
      <c r="CN163" s="88"/>
      <c r="CO163" s="88"/>
      <c r="CP163" s="88"/>
      <c r="CQ163" s="88"/>
      <c r="CR163" s="88"/>
      <c r="CS163" s="88"/>
      <c r="CT163" s="88"/>
    </row>
    <row r="164" spans="1:98" ht="15" customHeight="1" x14ac:dyDescent="0.2">
      <c r="A164" s="331" t="s">
        <v>170</v>
      </c>
      <c r="B164" s="332">
        <f t="shared" si="11"/>
        <v>39</v>
      </c>
      <c r="C164" s="333">
        <f t="shared" si="12"/>
        <v>24</v>
      </c>
      <c r="D164" s="334">
        <f t="shared" si="12"/>
        <v>15</v>
      </c>
      <c r="E164" s="11">
        <v>1</v>
      </c>
      <c r="F164" s="17">
        <v>1</v>
      </c>
      <c r="G164" s="11"/>
      <c r="H164" s="17"/>
      <c r="I164" s="11"/>
      <c r="J164" s="17"/>
      <c r="K164" s="11">
        <v>2</v>
      </c>
      <c r="L164" s="12">
        <v>1</v>
      </c>
      <c r="M164" s="11"/>
      <c r="N164" s="12"/>
      <c r="O164" s="11"/>
      <c r="P164" s="12"/>
      <c r="Q164" s="11"/>
      <c r="R164" s="12"/>
      <c r="S164" s="11"/>
      <c r="T164" s="12"/>
      <c r="U164" s="11"/>
      <c r="V164" s="12"/>
      <c r="W164" s="11"/>
      <c r="X164" s="12">
        <v>1</v>
      </c>
      <c r="Y164" s="11">
        <v>3</v>
      </c>
      <c r="Z164" s="12"/>
      <c r="AA164" s="11">
        <v>2</v>
      </c>
      <c r="AB164" s="17"/>
      <c r="AC164" s="11"/>
      <c r="AD164" s="17"/>
      <c r="AE164" s="11">
        <v>1</v>
      </c>
      <c r="AF164" s="12"/>
      <c r="AG164" s="11"/>
      <c r="AH164" s="12">
        <v>1</v>
      </c>
      <c r="AI164" s="11"/>
      <c r="AJ164" s="12">
        <v>2</v>
      </c>
      <c r="AK164" s="11">
        <v>4</v>
      </c>
      <c r="AL164" s="12">
        <v>3</v>
      </c>
      <c r="AM164" s="11">
        <v>2</v>
      </c>
      <c r="AN164" s="12">
        <v>2</v>
      </c>
      <c r="AO164" s="111">
        <v>9</v>
      </c>
      <c r="AP164" s="51">
        <v>4</v>
      </c>
      <c r="AQ164" s="200">
        <v>18</v>
      </c>
      <c r="AR164" s="135">
        <v>1</v>
      </c>
      <c r="AS164" s="17">
        <v>20</v>
      </c>
      <c r="AT164" s="1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97"/>
      <c r="BG164" s="97"/>
      <c r="CA164" s="84" t="str">
        <f t="shared" si="13"/>
        <v/>
      </c>
      <c r="CG164" s="88">
        <f t="shared" si="14"/>
        <v>0</v>
      </c>
      <c r="CH164" s="88"/>
      <c r="CI164" s="88"/>
      <c r="CJ164" s="88"/>
      <c r="CK164" s="88"/>
      <c r="CL164" s="88"/>
      <c r="CM164" s="88"/>
      <c r="CN164" s="88"/>
      <c r="CO164" s="88"/>
      <c r="CP164" s="88"/>
      <c r="CQ164" s="88"/>
      <c r="CR164" s="88"/>
      <c r="CS164" s="88"/>
      <c r="CT164" s="88"/>
    </row>
    <row r="165" spans="1:98" ht="15" customHeight="1" x14ac:dyDescent="0.2">
      <c r="A165" s="331" t="s">
        <v>171</v>
      </c>
      <c r="B165" s="332">
        <f t="shared" si="11"/>
        <v>0</v>
      </c>
      <c r="C165" s="333">
        <f t="shared" si="12"/>
        <v>0</v>
      </c>
      <c r="D165" s="334">
        <f t="shared" si="12"/>
        <v>0</v>
      </c>
      <c r="E165" s="11"/>
      <c r="F165" s="17"/>
      <c r="G165" s="11"/>
      <c r="H165" s="17"/>
      <c r="I165" s="11"/>
      <c r="J165" s="17"/>
      <c r="K165" s="11"/>
      <c r="L165" s="12"/>
      <c r="M165" s="11"/>
      <c r="N165" s="12"/>
      <c r="O165" s="11"/>
      <c r="P165" s="12"/>
      <c r="Q165" s="11"/>
      <c r="R165" s="12"/>
      <c r="S165" s="11"/>
      <c r="T165" s="12"/>
      <c r="U165" s="11"/>
      <c r="V165" s="12"/>
      <c r="W165" s="11"/>
      <c r="X165" s="12"/>
      <c r="Y165" s="11"/>
      <c r="Z165" s="12"/>
      <c r="AA165" s="11"/>
      <c r="AB165" s="17"/>
      <c r="AC165" s="11"/>
      <c r="AD165" s="17"/>
      <c r="AE165" s="11"/>
      <c r="AF165" s="12"/>
      <c r="AG165" s="11"/>
      <c r="AH165" s="12"/>
      <c r="AI165" s="11"/>
      <c r="AJ165" s="12"/>
      <c r="AK165" s="11"/>
      <c r="AL165" s="12"/>
      <c r="AM165" s="11"/>
      <c r="AN165" s="12"/>
      <c r="AO165" s="111"/>
      <c r="AP165" s="51"/>
      <c r="AQ165" s="200"/>
      <c r="AR165" s="135"/>
      <c r="AS165" s="17"/>
      <c r="AT165" s="1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97"/>
      <c r="BG165" s="97"/>
      <c r="CA165" s="84" t="str">
        <f t="shared" si="13"/>
        <v/>
      </c>
      <c r="CG165" s="88">
        <f t="shared" si="14"/>
        <v>0</v>
      </c>
      <c r="CH165" s="88"/>
      <c r="CI165" s="88"/>
      <c r="CJ165" s="88"/>
      <c r="CK165" s="88"/>
      <c r="CL165" s="88"/>
      <c r="CM165" s="88"/>
      <c r="CN165" s="88"/>
      <c r="CO165" s="88"/>
      <c r="CP165" s="88"/>
      <c r="CQ165" s="88"/>
      <c r="CR165" s="88"/>
      <c r="CS165" s="88"/>
      <c r="CT165" s="88"/>
    </row>
    <row r="166" spans="1:98" ht="15" customHeight="1" x14ac:dyDescent="0.2">
      <c r="A166" s="331" t="s">
        <v>172</v>
      </c>
      <c r="B166" s="332">
        <f t="shared" si="11"/>
        <v>0</v>
      </c>
      <c r="C166" s="333">
        <f t="shared" si="12"/>
        <v>0</v>
      </c>
      <c r="D166" s="334">
        <f t="shared" si="12"/>
        <v>0</v>
      </c>
      <c r="E166" s="11"/>
      <c r="F166" s="17"/>
      <c r="G166" s="11"/>
      <c r="H166" s="17"/>
      <c r="I166" s="11"/>
      <c r="J166" s="17"/>
      <c r="K166" s="11"/>
      <c r="L166" s="12"/>
      <c r="M166" s="11"/>
      <c r="N166" s="12"/>
      <c r="O166" s="11"/>
      <c r="P166" s="12"/>
      <c r="Q166" s="11"/>
      <c r="R166" s="12"/>
      <c r="S166" s="11"/>
      <c r="T166" s="12"/>
      <c r="U166" s="11"/>
      <c r="V166" s="12"/>
      <c r="W166" s="11"/>
      <c r="X166" s="12"/>
      <c r="Y166" s="11"/>
      <c r="Z166" s="12"/>
      <c r="AA166" s="11"/>
      <c r="AB166" s="17"/>
      <c r="AC166" s="11"/>
      <c r="AD166" s="17"/>
      <c r="AE166" s="11"/>
      <c r="AF166" s="12"/>
      <c r="AG166" s="11"/>
      <c r="AH166" s="12"/>
      <c r="AI166" s="11"/>
      <c r="AJ166" s="12"/>
      <c r="AK166" s="11"/>
      <c r="AL166" s="12"/>
      <c r="AM166" s="11"/>
      <c r="AN166" s="12"/>
      <c r="AO166" s="111"/>
      <c r="AP166" s="51"/>
      <c r="AQ166" s="200"/>
      <c r="AR166" s="135"/>
      <c r="AS166" s="17"/>
      <c r="AT166" s="1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97"/>
      <c r="BG166" s="97"/>
      <c r="CA166" s="84" t="str">
        <f t="shared" si="13"/>
        <v/>
      </c>
      <c r="CG166" s="88">
        <f t="shared" si="14"/>
        <v>0</v>
      </c>
      <c r="CH166" s="88"/>
      <c r="CI166" s="88"/>
      <c r="CJ166" s="88"/>
      <c r="CK166" s="88"/>
      <c r="CL166" s="88"/>
      <c r="CM166" s="88"/>
      <c r="CN166" s="88"/>
      <c r="CO166" s="88"/>
      <c r="CP166" s="88"/>
      <c r="CQ166" s="88"/>
      <c r="CR166" s="88"/>
      <c r="CS166" s="88"/>
      <c r="CT166" s="88"/>
    </row>
    <row r="167" spans="1:98" ht="15" customHeight="1" x14ac:dyDescent="0.2">
      <c r="A167" s="331" t="s">
        <v>173</v>
      </c>
      <c r="B167" s="332">
        <f t="shared" si="11"/>
        <v>1</v>
      </c>
      <c r="C167" s="333">
        <f t="shared" si="12"/>
        <v>0</v>
      </c>
      <c r="D167" s="334">
        <f t="shared" si="12"/>
        <v>1</v>
      </c>
      <c r="E167" s="11"/>
      <c r="F167" s="17"/>
      <c r="G167" s="11"/>
      <c r="H167" s="17"/>
      <c r="I167" s="11"/>
      <c r="J167" s="17"/>
      <c r="K167" s="11"/>
      <c r="L167" s="12"/>
      <c r="M167" s="11"/>
      <c r="N167" s="12"/>
      <c r="O167" s="11"/>
      <c r="P167" s="12"/>
      <c r="Q167" s="11"/>
      <c r="R167" s="12"/>
      <c r="S167" s="11"/>
      <c r="T167" s="12"/>
      <c r="U167" s="11"/>
      <c r="V167" s="12"/>
      <c r="W167" s="11"/>
      <c r="X167" s="12"/>
      <c r="Y167" s="11"/>
      <c r="Z167" s="12"/>
      <c r="AA167" s="11"/>
      <c r="AB167" s="17"/>
      <c r="AC167" s="11"/>
      <c r="AD167" s="17"/>
      <c r="AE167" s="11"/>
      <c r="AF167" s="12"/>
      <c r="AG167" s="11"/>
      <c r="AH167" s="12"/>
      <c r="AI167" s="11"/>
      <c r="AJ167" s="12"/>
      <c r="AK167" s="11"/>
      <c r="AL167" s="12"/>
      <c r="AM167" s="11"/>
      <c r="AN167" s="12">
        <v>1</v>
      </c>
      <c r="AO167" s="111"/>
      <c r="AP167" s="51"/>
      <c r="AQ167" s="200">
        <v>1</v>
      </c>
      <c r="AR167" s="135"/>
      <c r="AS167" s="17"/>
      <c r="AT167" s="1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97"/>
      <c r="BG167" s="97"/>
      <c r="CA167" s="84" t="str">
        <f t="shared" si="13"/>
        <v/>
      </c>
      <c r="CG167" s="88">
        <f t="shared" si="14"/>
        <v>0</v>
      </c>
      <c r="CH167" s="88"/>
      <c r="CI167" s="88"/>
      <c r="CJ167" s="88"/>
      <c r="CK167" s="88"/>
      <c r="CL167" s="88"/>
      <c r="CM167" s="88"/>
      <c r="CN167" s="88"/>
      <c r="CO167" s="88"/>
      <c r="CP167" s="88"/>
      <c r="CQ167" s="88"/>
      <c r="CR167" s="88"/>
      <c r="CS167" s="88"/>
      <c r="CT167" s="88"/>
    </row>
    <row r="168" spans="1:98" ht="15" customHeight="1" x14ac:dyDescent="0.2">
      <c r="A168" s="335" t="s">
        <v>4</v>
      </c>
      <c r="B168" s="336">
        <f t="shared" si="11"/>
        <v>61</v>
      </c>
      <c r="C168" s="337">
        <f t="shared" si="12"/>
        <v>30</v>
      </c>
      <c r="D168" s="338">
        <f t="shared" si="12"/>
        <v>31</v>
      </c>
      <c r="E168" s="34">
        <v>1</v>
      </c>
      <c r="F168" s="58"/>
      <c r="G168" s="34"/>
      <c r="H168" s="35"/>
      <c r="I168" s="34"/>
      <c r="J168" s="35"/>
      <c r="K168" s="34">
        <v>1</v>
      </c>
      <c r="L168" s="35">
        <v>1</v>
      </c>
      <c r="M168" s="34">
        <v>1</v>
      </c>
      <c r="N168" s="35"/>
      <c r="O168" s="34"/>
      <c r="P168" s="35">
        <v>1</v>
      </c>
      <c r="Q168" s="34"/>
      <c r="R168" s="35"/>
      <c r="S168" s="34">
        <v>1</v>
      </c>
      <c r="T168" s="35"/>
      <c r="U168" s="34">
        <v>3</v>
      </c>
      <c r="V168" s="35">
        <v>1</v>
      </c>
      <c r="W168" s="34">
        <v>1</v>
      </c>
      <c r="X168" s="35">
        <v>1</v>
      </c>
      <c r="Y168" s="34">
        <v>4</v>
      </c>
      <c r="Z168" s="35">
        <v>1</v>
      </c>
      <c r="AA168" s="34">
        <v>1</v>
      </c>
      <c r="AB168" s="35">
        <v>1</v>
      </c>
      <c r="AC168" s="34"/>
      <c r="AD168" s="35">
        <v>3</v>
      </c>
      <c r="AE168" s="34">
        <v>2</v>
      </c>
      <c r="AF168" s="35">
        <v>2</v>
      </c>
      <c r="AG168" s="34">
        <v>1</v>
      </c>
      <c r="AH168" s="35">
        <v>1</v>
      </c>
      <c r="AI168" s="34"/>
      <c r="AJ168" s="35">
        <v>5</v>
      </c>
      <c r="AK168" s="34">
        <v>6</v>
      </c>
      <c r="AL168" s="35">
        <v>1</v>
      </c>
      <c r="AM168" s="34">
        <v>3</v>
      </c>
      <c r="AN168" s="35">
        <v>5</v>
      </c>
      <c r="AO168" s="117">
        <v>5</v>
      </c>
      <c r="AP168" s="42">
        <v>8</v>
      </c>
      <c r="AQ168" s="339">
        <v>19</v>
      </c>
      <c r="AR168" s="120">
        <v>2</v>
      </c>
      <c r="AS168" s="58">
        <v>40</v>
      </c>
      <c r="AT168" s="1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97"/>
      <c r="BG168" s="97"/>
      <c r="CA168" s="84" t="str">
        <f t="shared" si="13"/>
        <v/>
      </c>
      <c r="CG168" s="88">
        <f t="shared" si="14"/>
        <v>0</v>
      </c>
      <c r="CH168" s="88"/>
      <c r="CI168" s="88"/>
      <c r="CJ168" s="88"/>
      <c r="CK168" s="88"/>
      <c r="CL168" s="88"/>
      <c r="CM168" s="88"/>
      <c r="CN168" s="88"/>
      <c r="CO168" s="88"/>
      <c r="CP168" s="88"/>
      <c r="CQ168" s="88"/>
      <c r="CR168" s="88"/>
      <c r="CS168" s="88"/>
      <c r="CT168" s="88"/>
    </row>
    <row r="169" spans="1:98" ht="15" customHeight="1" x14ac:dyDescent="0.2">
      <c r="A169" s="340" t="s">
        <v>43</v>
      </c>
      <c r="B169" s="213">
        <f t="shared" ref="B169:AS169" si="15">SUM(B170:B174)</f>
        <v>114</v>
      </c>
      <c r="C169" s="214">
        <f t="shared" si="15"/>
        <v>54</v>
      </c>
      <c r="D169" s="317">
        <f t="shared" si="15"/>
        <v>60</v>
      </c>
      <c r="E169" s="341">
        <f>SUM(E170:E174)</f>
        <v>2</v>
      </c>
      <c r="F169" s="342">
        <f t="shared" si="15"/>
        <v>1</v>
      </c>
      <c r="G169" s="342">
        <f t="shared" si="15"/>
        <v>0</v>
      </c>
      <c r="H169" s="69">
        <f t="shared" si="15"/>
        <v>0</v>
      </c>
      <c r="I169" s="63">
        <f t="shared" si="15"/>
        <v>0</v>
      </c>
      <c r="J169" s="69">
        <f t="shared" si="15"/>
        <v>2</v>
      </c>
      <c r="K169" s="63">
        <f t="shared" si="15"/>
        <v>2</v>
      </c>
      <c r="L169" s="69">
        <f t="shared" si="15"/>
        <v>2</v>
      </c>
      <c r="M169" s="63">
        <f t="shared" si="15"/>
        <v>0</v>
      </c>
      <c r="N169" s="69">
        <f t="shared" si="15"/>
        <v>1</v>
      </c>
      <c r="O169" s="63">
        <f t="shared" si="15"/>
        <v>1</v>
      </c>
      <c r="P169" s="69">
        <f t="shared" si="15"/>
        <v>2</v>
      </c>
      <c r="Q169" s="63">
        <f t="shared" si="15"/>
        <v>0</v>
      </c>
      <c r="R169" s="69">
        <f t="shared" si="15"/>
        <v>0</v>
      </c>
      <c r="S169" s="63">
        <f t="shared" si="15"/>
        <v>1</v>
      </c>
      <c r="T169" s="69">
        <f t="shared" si="15"/>
        <v>0</v>
      </c>
      <c r="U169" s="63">
        <f t="shared" si="15"/>
        <v>2</v>
      </c>
      <c r="V169" s="69">
        <f t="shared" si="15"/>
        <v>2</v>
      </c>
      <c r="W169" s="63">
        <f t="shared" si="15"/>
        <v>1</v>
      </c>
      <c r="X169" s="69">
        <f t="shared" si="15"/>
        <v>3</v>
      </c>
      <c r="Y169" s="63">
        <f t="shared" si="15"/>
        <v>1</v>
      </c>
      <c r="Z169" s="69">
        <f t="shared" si="15"/>
        <v>1</v>
      </c>
      <c r="AA169" s="63">
        <f t="shared" si="15"/>
        <v>3</v>
      </c>
      <c r="AB169" s="69">
        <f t="shared" si="15"/>
        <v>5</v>
      </c>
      <c r="AC169" s="63">
        <f t="shared" si="15"/>
        <v>3</v>
      </c>
      <c r="AD169" s="69">
        <f t="shared" si="15"/>
        <v>1</v>
      </c>
      <c r="AE169" s="63">
        <f t="shared" si="15"/>
        <v>2</v>
      </c>
      <c r="AF169" s="69">
        <f t="shared" si="15"/>
        <v>6</v>
      </c>
      <c r="AG169" s="63">
        <f t="shared" si="15"/>
        <v>7</v>
      </c>
      <c r="AH169" s="69">
        <f t="shared" si="15"/>
        <v>3</v>
      </c>
      <c r="AI169" s="63">
        <f t="shared" si="15"/>
        <v>3</v>
      </c>
      <c r="AJ169" s="69">
        <f t="shared" si="15"/>
        <v>5</v>
      </c>
      <c r="AK169" s="63">
        <f t="shared" si="15"/>
        <v>6</v>
      </c>
      <c r="AL169" s="69">
        <f t="shared" si="15"/>
        <v>4</v>
      </c>
      <c r="AM169" s="63">
        <f t="shared" si="15"/>
        <v>10</v>
      </c>
      <c r="AN169" s="69">
        <f t="shared" si="15"/>
        <v>5</v>
      </c>
      <c r="AO169" s="68">
        <f t="shared" si="15"/>
        <v>10</v>
      </c>
      <c r="AP169" s="67">
        <f t="shared" si="15"/>
        <v>17</v>
      </c>
      <c r="AQ169" s="343">
        <f t="shared" si="15"/>
        <v>40</v>
      </c>
      <c r="AR169" s="62">
        <f t="shared" si="15"/>
        <v>1</v>
      </c>
      <c r="AS169" s="65">
        <f t="shared" si="15"/>
        <v>73</v>
      </c>
      <c r="AT169" s="344"/>
      <c r="AU169" s="96"/>
      <c r="AV169" s="96"/>
      <c r="AW169" s="96"/>
      <c r="AX169" s="96"/>
      <c r="AY169" s="96"/>
      <c r="AZ169" s="96"/>
      <c r="BA169" s="96"/>
      <c r="BB169" s="96"/>
      <c r="BC169" s="96"/>
      <c r="BD169" s="96"/>
      <c r="BE169" s="96"/>
      <c r="BF169" s="97"/>
      <c r="BG169" s="97"/>
      <c r="CG169" s="88"/>
      <c r="CH169" s="88"/>
      <c r="CI169" s="88"/>
      <c r="CJ169" s="88"/>
      <c r="CK169" s="88"/>
      <c r="CL169" s="88"/>
      <c r="CM169" s="88"/>
      <c r="CN169" s="88"/>
      <c r="CO169" s="88"/>
      <c r="CP169" s="88"/>
      <c r="CQ169" s="88"/>
      <c r="CR169" s="88"/>
      <c r="CS169" s="88"/>
      <c r="CT169" s="88"/>
    </row>
    <row r="170" spans="1:98" ht="15" customHeight="1" x14ac:dyDescent="0.2">
      <c r="A170" s="101" t="s">
        <v>44</v>
      </c>
      <c r="B170" s="345">
        <f>SUM(C170+D170)</f>
        <v>110</v>
      </c>
      <c r="C170" s="346">
        <f t="shared" ref="C170:D174" si="16">SUM(E170+G170+I170+K170+M170+O170+Q170+S170+U170+W170+Y170+AA170+AC170+AE170+AG170+AI170+AK170+AM170+AO170)</f>
        <v>53</v>
      </c>
      <c r="D170" s="347">
        <f t="shared" si="16"/>
        <v>57</v>
      </c>
      <c r="E170" s="123">
        <v>2</v>
      </c>
      <c r="F170" s="8">
        <v>1</v>
      </c>
      <c r="G170" s="123"/>
      <c r="H170" s="138"/>
      <c r="I170" s="123"/>
      <c r="J170" s="138">
        <v>2</v>
      </c>
      <c r="K170" s="123">
        <v>2</v>
      </c>
      <c r="L170" s="138">
        <v>2</v>
      </c>
      <c r="M170" s="123"/>
      <c r="N170" s="138">
        <v>1</v>
      </c>
      <c r="O170" s="123">
        <v>1</v>
      </c>
      <c r="P170" s="138">
        <v>2</v>
      </c>
      <c r="Q170" s="123"/>
      <c r="R170" s="138"/>
      <c r="S170" s="123">
        <v>1</v>
      </c>
      <c r="T170" s="138"/>
      <c r="U170" s="123">
        <v>2</v>
      </c>
      <c r="V170" s="138">
        <v>2</v>
      </c>
      <c r="W170" s="123">
        <v>1</v>
      </c>
      <c r="X170" s="138">
        <v>3</v>
      </c>
      <c r="Y170" s="123">
        <v>1</v>
      </c>
      <c r="Z170" s="138">
        <v>1</v>
      </c>
      <c r="AA170" s="123">
        <v>3</v>
      </c>
      <c r="AB170" s="138">
        <v>5</v>
      </c>
      <c r="AC170" s="123">
        <v>3</v>
      </c>
      <c r="AD170" s="138">
        <v>1</v>
      </c>
      <c r="AE170" s="123">
        <v>2</v>
      </c>
      <c r="AF170" s="138">
        <v>6</v>
      </c>
      <c r="AG170" s="123">
        <v>7</v>
      </c>
      <c r="AH170" s="138">
        <v>3</v>
      </c>
      <c r="AI170" s="123">
        <v>2</v>
      </c>
      <c r="AJ170" s="138">
        <v>4</v>
      </c>
      <c r="AK170" s="123">
        <v>6</v>
      </c>
      <c r="AL170" s="138">
        <v>3</v>
      </c>
      <c r="AM170" s="123">
        <v>10</v>
      </c>
      <c r="AN170" s="138">
        <v>5</v>
      </c>
      <c r="AO170" s="139">
        <v>10</v>
      </c>
      <c r="AP170" s="348">
        <v>16</v>
      </c>
      <c r="AQ170" s="119">
        <v>38</v>
      </c>
      <c r="AR170" s="138">
        <v>1</v>
      </c>
      <c r="AS170" s="138">
        <v>71</v>
      </c>
      <c r="AT170" s="344"/>
      <c r="AU170" s="96"/>
      <c r="AV170" s="96"/>
      <c r="AW170" s="96"/>
      <c r="AX170" s="96"/>
      <c r="AY170" s="96"/>
      <c r="AZ170" s="96"/>
      <c r="BA170" s="96"/>
      <c r="BB170" s="96"/>
      <c r="BC170" s="96"/>
      <c r="BD170" s="96"/>
      <c r="BE170" s="96"/>
      <c r="BF170" s="97"/>
      <c r="BG170" s="97"/>
      <c r="CG170" s="88"/>
      <c r="CH170" s="88"/>
      <c r="CI170" s="88"/>
      <c r="CJ170" s="88"/>
      <c r="CK170" s="88"/>
      <c r="CL170" s="88"/>
      <c r="CM170" s="88"/>
      <c r="CN170" s="88"/>
      <c r="CO170" s="88"/>
      <c r="CP170" s="88"/>
      <c r="CQ170" s="88"/>
      <c r="CR170" s="88"/>
      <c r="CS170" s="88"/>
      <c r="CT170" s="88"/>
    </row>
    <row r="171" spans="1:98" ht="15" customHeight="1" x14ac:dyDescent="0.2">
      <c r="A171" s="106" t="s">
        <v>45</v>
      </c>
      <c r="B171" s="332">
        <f>SUM(C171+D171)</f>
        <v>0</v>
      </c>
      <c r="C171" s="333">
        <f t="shared" si="16"/>
        <v>0</v>
      </c>
      <c r="D171" s="334">
        <f t="shared" si="16"/>
        <v>0</v>
      </c>
      <c r="E171" s="34"/>
      <c r="F171" s="12"/>
      <c r="G171" s="11"/>
      <c r="H171" s="43"/>
      <c r="I171" s="11"/>
      <c r="J171" s="12"/>
      <c r="K171" s="11"/>
      <c r="L171" s="12"/>
      <c r="M171" s="11"/>
      <c r="N171" s="12"/>
      <c r="O171" s="11"/>
      <c r="P171" s="12"/>
      <c r="Q171" s="11"/>
      <c r="R171" s="12"/>
      <c r="S171" s="11"/>
      <c r="T171" s="12"/>
      <c r="U171" s="11"/>
      <c r="V171" s="12"/>
      <c r="W171" s="11"/>
      <c r="X171" s="12"/>
      <c r="Y171" s="11"/>
      <c r="Z171" s="12"/>
      <c r="AA171" s="11"/>
      <c r="AB171" s="12"/>
      <c r="AC171" s="11"/>
      <c r="AD171" s="12"/>
      <c r="AE171" s="11"/>
      <c r="AF171" s="12"/>
      <c r="AG171" s="11"/>
      <c r="AH171" s="12"/>
      <c r="AI171" s="11"/>
      <c r="AJ171" s="12"/>
      <c r="AK171" s="11"/>
      <c r="AL171" s="12"/>
      <c r="AM171" s="11"/>
      <c r="AN171" s="12"/>
      <c r="AO171" s="111"/>
      <c r="AP171" s="51"/>
      <c r="AQ171" s="17"/>
      <c r="AR171" s="12"/>
      <c r="AS171" s="43"/>
      <c r="AT171" s="349"/>
      <c r="AU171" s="96"/>
      <c r="AV171" s="96"/>
      <c r="AW171" s="96"/>
      <c r="AX171" s="96"/>
      <c r="AY171" s="96"/>
      <c r="AZ171" s="96"/>
      <c r="BA171" s="96"/>
      <c r="BB171" s="96"/>
      <c r="BC171" s="96"/>
      <c r="BD171" s="96"/>
      <c r="BE171" s="96"/>
      <c r="BF171" s="97"/>
      <c r="BG171" s="97"/>
      <c r="CG171" s="88"/>
      <c r="CH171" s="88"/>
      <c r="CI171" s="88"/>
      <c r="CJ171" s="88"/>
      <c r="CK171" s="88"/>
      <c r="CL171" s="88"/>
      <c r="CM171" s="88"/>
      <c r="CN171" s="88"/>
      <c r="CO171" s="88"/>
      <c r="CP171" s="88"/>
      <c r="CQ171" s="88"/>
      <c r="CR171" s="88"/>
      <c r="CS171" s="88"/>
      <c r="CT171" s="88"/>
    </row>
    <row r="172" spans="1:98" ht="15" customHeight="1" x14ac:dyDescent="0.2">
      <c r="A172" s="136" t="s">
        <v>46</v>
      </c>
      <c r="B172" s="332">
        <f>SUM(C172+D172)</f>
        <v>3</v>
      </c>
      <c r="C172" s="333">
        <f t="shared" si="16"/>
        <v>0</v>
      </c>
      <c r="D172" s="334">
        <f t="shared" si="16"/>
        <v>3</v>
      </c>
      <c r="E172" s="11"/>
      <c r="F172" s="35"/>
      <c r="G172" s="34"/>
      <c r="H172" s="35"/>
      <c r="I172" s="123"/>
      <c r="J172" s="138"/>
      <c r="K172" s="123"/>
      <c r="L172" s="138"/>
      <c r="M172" s="123"/>
      <c r="N172" s="138"/>
      <c r="O172" s="123"/>
      <c r="P172" s="138"/>
      <c r="Q172" s="123"/>
      <c r="R172" s="138"/>
      <c r="S172" s="123"/>
      <c r="T172" s="138"/>
      <c r="U172" s="123"/>
      <c r="V172" s="138"/>
      <c r="W172" s="123"/>
      <c r="X172" s="138"/>
      <c r="Y172" s="123"/>
      <c r="Z172" s="138"/>
      <c r="AA172" s="123"/>
      <c r="AB172" s="138"/>
      <c r="AC172" s="123"/>
      <c r="AD172" s="138"/>
      <c r="AE172" s="123"/>
      <c r="AF172" s="138"/>
      <c r="AG172" s="123"/>
      <c r="AH172" s="138"/>
      <c r="AI172" s="123"/>
      <c r="AJ172" s="138">
        <v>1</v>
      </c>
      <c r="AK172" s="123"/>
      <c r="AL172" s="138">
        <v>1</v>
      </c>
      <c r="AM172" s="123"/>
      <c r="AN172" s="138"/>
      <c r="AO172" s="139"/>
      <c r="AP172" s="348">
        <v>1</v>
      </c>
      <c r="AQ172" s="119">
        <v>1</v>
      </c>
      <c r="AR172" s="138"/>
      <c r="AS172" s="138">
        <v>2</v>
      </c>
      <c r="AT172" s="344"/>
      <c r="AU172" s="96"/>
      <c r="AV172" s="96"/>
      <c r="AW172" s="96"/>
      <c r="AX172" s="96"/>
      <c r="AY172" s="96"/>
      <c r="AZ172" s="96"/>
      <c r="BA172" s="96"/>
      <c r="BB172" s="96"/>
      <c r="BC172" s="96"/>
      <c r="BD172" s="96"/>
      <c r="BE172" s="96"/>
      <c r="BF172" s="97"/>
      <c r="BG172" s="97"/>
      <c r="CG172" s="88"/>
      <c r="CH172" s="88"/>
      <c r="CI172" s="88"/>
      <c r="CJ172" s="88"/>
      <c r="CK172" s="88"/>
      <c r="CL172" s="88"/>
      <c r="CM172" s="88"/>
      <c r="CN172" s="88"/>
      <c r="CO172" s="88"/>
      <c r="CP172" s="88"/>
      <c r="CQ172" s="88"/>
      <c r="CR172" s="88"/>
      <c r="CS172" s="88"/>
      <c r="CT172" s="88"/>
    </row>
    <row r="173" spans="1:98" ht="15" customHeight="1" x14ac:dyDescent="0.2">
      <c r="A173" s="350" t="s">
        <v>174</v>
      </c>
      <c r="B173" s="332">
        <f>SUM(C173+D173)</f>
        <v>1</v>
      </c>
      <c r="C173" s="333">
        <f t="shared" si="16"/>
        <v>1</v>
      </c>
      <c r="D173" s="351">
        <f t="shared" si="16"/>
        <v>0</v>
      </c>
      <c r="E173" s="123"/>
      <c r="F173" s="12"/>
      <c r="G173" s="11"/>
      <c r="H173" s="12"/>
      <c r="I173" s="11"/>
      <c r="J173" s="12"/>
      <c r="K173" s="11"/>
      <c r="L173" s="12"/>
      <c r="M173" s="11"/>
      <c r="N173" s="12"/>
      <c r="O173" s="11"/>
      <c r="P173" s="12"/>
      <c r="Q173" s="11"/>
      <c r="R173" s="12"/>
      <c r="S173" s="11"/>
      <c r="T173" s="12"/>
      <c r="U173" s="11"/>
      <c r="V173" s="12"/>
      <c r="W173" s="11"/>
      <c r="X173" s="12"/>
      <c r="Y173" s="11"/>
      <c r="Z173" s="12"/>
      <c r="AA173" s="11"/>
      <c r="AB173" s="12"/>
      <c r="AC173" s="11"/>
      <c r="AD173" s="12"/>
      <c r="AE173" s="11"/>
      <c r="AF173" s="12"/>
      <c r="AG173" s="11"/>
      <c r="AH173" s="12"/>
      <c r="AI173" s="11">
        <v>1</v>
      </c>
      <c r="AJ173" s="12"/>
      <c r="AK173" s="11"/>
      <c r="AL173" s="12"/>
      <c r="AM173" s="11"/>
      <c r="AN173" s="12"/>
      <c r="AO173" s="111"/>
      <c r="AP173" s="51"/>
      <c r="AQ173" s="17">
        <v>1</v>
      </c>
      <c r="AR173" s="12"/>
      <c r="AS173" s="43"/>
      <c r="AT173" s="349"/>
      <c r="AU173" s="96"/>
      <c r="AV173" s="96"/>
      <c r="AW173" s="96"/>
      <c r="AX173" s="96"/>
      <c r="AY173" s="96"/>
      <c r="AZ173" s="96"/>
      <c r="BA173" s="96"/>
      <c r="BB173" s="96"/>
      <c r="BC173" s="96"/>
      <c r="BD173" s="96"/>
      <c r="BE173" s="96"/>
      <c r="BF173" s="97"/>
      <c r="BG173" s="97"/>
      <c r="CG173" s="88"/>
      <c r="CH173" s="88"/>
      <c r="CI173" s="88"/>
      <c r="CJ173" s="88"/>
      <c r="CK173" s="88"/>
      <c r="CL173" s="88"/>
      <c r="CM173" s="88"/>
      <c r="CN173" s="88"/>
      <c r="CO173" s="88"/>
      <c r="CP173" s="88"/>
      <c r="CQ173" s="88"/>
      <c r="CR173" s="88"/>
      <c r="CS173" s="88"/>
      <c r="CT173" s="88"/>
    </row>
    <row r="174" spans="1:98" ht="15" customHeight="1" x14ac:dyDescent="0.2">
      <c r="A174" s="352" t="s">
        <v>4</v>
      </c>
      <c r="B174" s="353">
        <f>SUM(C174+D174)</f>
        <v>0</v>
      </c>
      <c r="C174" s="354">
        <f t="shared" si="16"/>
        <v>0</v>
      </c>
      <c r="D174" s="355">
        <f t="shared" si="16"/>
        <v>0</v>
      </c>
      <c r="E174" s="30"/>
      <c r="F174" s="22"/>
      <c r="G174" s="38"/>
      <c r="H174" s="22"/>
      <c r="I174" s="38"/>
      <c r="J174" s="22"/>
      <c r="K174" s="38"/>
      <c r="L174" s="22"/>
      <c r="M174" s="38"/>
      <c r="N174" s="22"/>
      <c r="O174" s="38"/>
      <c r="P174" s="22"/>
      <c r="Q174" s="38"/>
      <c r="R174" s="22"/>
      <c r="S174" s="38"/>
      <c r="T174" s="22"/>
      <c r="U174" s="38"/>
      <c r="V174" s="22"/>
      <c r="W174" s="38"/>
      <c r="X174" s="22"/>
      <c r="Y174" s="38"/>
      <c r="Z174" s="22"/>
      <c r="AA174" s="38"/>
      <c r="AB174" s="22"/>
      <c r="AC174" s="38"/>
      <c r="AD174" s="22"/>
      <c r="AE174" s="38"/>
      <c r="AF174" s="22"/>
      <c r="AG174" s="38"/>
      <c r="AH174" s="22"/>
      <c r="AI174" s="38"/>
      <c r="AJ174" s="22"/>
      <c r="AK174" s="38"/>
      <c r="AL174" s="22"/>
      <c r="AM174" s="38"/>
      <c r="AN174" s="22"/>
      <c r="AO174" s="129"/>
      <c r="AP174" s="55"/>
      <c r="AQ174" s="39"/>
      <c r="AR174" s="22"/>
      <c r="AS174" s="22"/>
      <c r="AT174" s="344"/>
      <c r="AU174" s="96"/>
      <c r="AV174" s="96"/>
      <c r="AW174" s="96"/>
      <c r="AX174" s="96"/>
      <c r="AY174" s="96"/>
      <c r="AZ174" s="96"/>
      <c r="BA174" s="96"/>
      <c r="BB174" s="96"/>
      <c r="BC174" s="96"/>
      <c r="BD174" s="96"/>
      <c r="BE174" s="96"/>
      <c r="BF174" s="97"/>
      <c r="BG174" s="97"/>
      <c r="CG174" s="88"/>
      <c r="CH174" s="88"/>
      <c r="CI174" s="88"/>
      <c r="CJ174" s="88"/>
      <c r="CK174" s="88"/>
      <c r="CL174" s="88"/>
      <c r="CM174" s="88"/>
      <c r="CN174" s="88"/>
      <c r="CO174" s="88"/>
      <c r="CP174" s="88"/>
      <c r="CQ174" s="88"/>
      <c r="CR174" s="88"/>
      <c r="CS174" s="88"/>
      <c r="CT174" s="88"/>
    </row>
    <row r="175" spans="1:98" ht="31.9" customHeight="1" x14ac:dyDescent="0.2">
      <c r="A175" s="183" t="s">
        <v>175</v>
      </c>
      <c r="B175" s="183"/>
      <c r="C175" s="183"/>
      <c r="D175" s="183"/>
      <c r="E175" s="356"/>
      <c r="F175" s="356"/>
      <c r="G175" s="356"/>
      <c r="H175" s="356"/>
      <c r="I175" s="356"/>
      <c r="J175" s="356"/>
      <c r="K175" s="356"/>
      <c r="L175" s="356"/>
      <c r="M175" s="356"/>
      <c r="N175" s="356"/>
      <c r="O175" s="356"/>
      <c r="P175" s="356"/>
      <c r="Q175" s="356"/>
      <c r="R175" s="356"/>
      <c r="S175" s="356"/>
      <c r="T175" s="356"/>
      <c r="U175" s="356"/>
      <c r="V175" s="356"/>
      <c r="W175" s="356"/>
      <c r="X175" s="356"/>
      <c r="Y175" s="356"/>
      <c r="Z175" s="356"/>
      <c r="AA175" s="356"/>
      <c r="AB175" s="356"/>
      <c r="AC175" s="356"/>
      <c r="AD175" s="356"/>
      <c r="AE175" s="356"/>
      <c r="AF175" s="356"/>
      <c r="AG175" s="356"/>
      <c r="AH175" s="356"/>
      <c r="AI175" s="356"/>
      <c r="AJ175" s="356"/>
      <c r="AK175" s="356"/>
      <c r="AL175" s="356"/>
      <c r="AM175" s="356"/>
      <c r="AN175" s="356"/>
      <c r="AO175" s="356"/>
      <c r="AP175" s="356"/>
      <c r="AQ175" s="227"/>
      <c r="AR175" s="227"/>
      <c r="AS175" s="227"/>
      <c r="AT175" s="357"/>
      <c r="AU175" s="357"/>
      <c r="AV175" s="96"/>
      <c r="AW175" s="96"/>
      <c r="AX175" s="96"/>
      <c r="AY175" s="96"/>
      <c r="AZ175" s="96"/>
      <c r="BA175" s="96"/>
      <c r="BB175" s="96"/>
      <c r="BC175" s="96"/>
      <c r="BD175" s="96"/>
      <c r="BE175" s="96"/>
      <c r="BF175" s="97"/>
      <c r="BG175" s="97"/>
      <c r="CG175" s="88"/>
      <c r="CH175" s="88"/>
      <c r="CI175" s="88"/>
      <c r="CJ175" s="88"/>
      <c r="CK175" s="88"/>
      <c r="CL175" s="88"/>
      <c r="CM175" s="88"/>
      <c r="CN175" s="88"/>
      <c r="CO175" s="88"/>
      <c r="CP175" s="88"/>
      <c r="CQ175" s="88"/>
      <c r="CR175" s="88"/>
      <c r="CS175" s="88"/>
      <c r="CT175" s="88"/>
    </row>
    <row r="176" spans="1:98" ht="21" customHeight="1" x14ac:dyDescent="0.2">
      <c r="A176" s="487" t="s">
        <v>76</v>
      </c>
      <c r="B176" s="495" t="s">
        <v>77</v>
      </c>
      <c r="C176" s="496"/>
      <c r="D176" s="545"/>
      <c r="E176" s="514" t="s">
        <v>78</v>
      </c>
      <c r="F176" s="515"/>
      <c r="G176" s="515"/>
      <c r="H176" s="515"/>
      <c r="I176" s="515"/>
      <c r="J176" s="515"/>
      <c r="K176" s="515"/>
      <c r="L176" s="515"/>
      <c r="M176" s="515"/>
      <c r="N176" s="515"/>
      <c r="O176" s="515"/>
      <c r="P176" s="515"/>
      <c r="Q176" s="515"/>
      <c r="R176" s="515"/>
      <c r="S176" s="515"/>
      <c r="T176" s="515"/>
      <c r="U176" s="515"/>
      <c r="V176" s="515"/>
      <c r="W176" s="515"/>
      <c r="X176" s="515"/>
      <c r="Y176" s="515"/>
      <c r="Z176" s="515"/>
      <c r="AA176" s="515"/>
      <c r="AB176" s="515"/>
      <c r="AC176" s="515"/>
      <c r="AD176" s="515"/>
      <c r="AE176" s="515"/>
      <c r="AF176" s="515"/>
      <c r="AG176" s="515"/>
      <c r="AH176" s="515"/>
      <c r="AI176" s="515"/>
      <c r="AJ176" s="515"/>
      <c r="AK176" s="515"/>
      <c r="AL176" s="515"/>
      <c r="AM176" s="515"/>
      <c r="AN176" s="515"/>
      <c r="AO176" s="515"/>
      <c r="AP176" s="516"/>
      <c r="AQ176" s="546" t="s">
        <v>79</v>
      </c>
      <c r="AR176" s="476" t="s">
        <v>176</v>
      </c>
      <c r="AS176" s="227"/>
      <c r="AT176" s="357"/>
      <c r="AU176" s="357"/>
      <c r="AV176" s="96"/>
      <c r="AW176" s="96"/>
      <c r="AX176" s="96"/>
      <c r="AY176" s="96"/>
      <c r="AZ176" s="96"/>
      <c r="BA176" s="96"/>
      <c r="BB176" s="96"/>
      <c r="BC176" s="96"/>
      <c r="BD176" s="96"/>
      <c r="BE176" s="96"/>
      <c r="BF176" s="96"/>
      <c r="BG176" s="96"/>
      <c r="CG176" s="88"/>
      <c r="CH176" s="88"/>
      <c r="CI176" s="88"/>
      <c r="CJ176" s="88"/>
      <c r="CK176" s="88"/>
      <c r="CL176" s="88"/>
      <c r="CM176" s="88"/>
      <c r="CN176" s="88"/>
      <c r="CO176" s="88"/>
      <c r="CP176" s="88"/>
      <c r="CQ176" s="88"/>
      <c r="CR176" s="88"/>
      <c r="CS176" s="88"/>
      <c r="CT176" s="88"/>
    </row>
    <row r="177" spans="1:98" ht="21.75" customHeight="1" x14ac:dyDescent="0.2">
      <c r="A177" s="488"/>
      <c r="B177" s="497"/>
      <c r="C177" s="498"/>
      <c r="D177" s="498"/>
      <c r="E177" s="483" t="s">
        <v>21</v>
      </c>
      <c r="F177" s="484"/>
      <c r="G177" s="483" t="s">
        <v>22</v>
      </c>
      <c r="H177" s="484"/>
      <c r="I177" s="483" t="s">
        <v>23</v>
      </c>
      <c r="J177" s="484"/>
      <c r="K177" s="483" t="s">
        <v>24</v>
      </c>
      <c r="L177" s="484"/>
      <c r="M177" s="483" t="s">
        <v>25</v>
      </c>
      <c r="N177" s="484"/>
      <c r="O177" s="483" t="s">
        <v>26</v>
      </c>
      <c r="P177" s="484"/>
      <c r="Q177" s="483" t="s">
        <v>27</v>
      </c>
      <c r="R177" s="484"/>
      <c r="S177" s="483" t="s">
        <v>28</v>
      </c>
      <c r="T177" s="484"/>
      <c r="U177" s="483" t="s">
        <v>29</v>
      </c>
      <c r="V177" s="484"/>
      <c r="W177" s="483" t="s">
        <v>5</v>
      </c>
      <c r="X177" s="484"/>
      <c r="Y177" s="483" t="s">
        <v>6</v>
      </c>
      <c r="Z177" s="484"/>
      <c r="AA177" s="483" t="s">
        <v>30</v>
      </c>
      <c r="AB177" s="484"/>
      <c r="AC177" s="483" t="s">
        <v>7</v>
      </c>
      <c r="AD177" s="484"/>
      <c r="AE177" s="483" t="s">
        <v>8</v>
      </c>
      <c r="AF177" s="484"/>
      <c r="AG177" s="483" t="s">
        <v>9</v>
      </c>
      <c r="AH177" s="484"/>
      <c r="AI177" s="483" t="s">
        <v>10</v>
      </c>
      <c r="AJ177" s="484"/>
      <c r="AK177" s="483" t="s">
        <v>11</v>
      </c>
      <c r="AL177" s="484"/>
      <c r="AM177" s="483" t="s">
        <v>12</v>
      </c>
      <c r="AN177" s="484"/>
      <c r="AO177" s="480" t="s">
        <v>13</v>
      </c>
      <c r="AP177" s="482"/>
      <c r="AQ177" s="547"/>
      <c r="AR177" s="479"/>
      <c r="AS177" s="357"/>
      <c r="AT177" s="357"/>
      <c r="AU177" s="357"/>
      <c r="AV177" s="96"/>
      <c r="AW177" s="96"/>
      <c r="AX177" s="96"/>
      <c r="AY177" s="96"/>
      <c r="AZ177" s="96"/>
      <c r="BA177" s="96"/>
      <c r="BB177" s="96"/>
      <c r="BC177" s="96"/>
      <c r="BD177" s="96"/>
      <c r="BE177" s="96"/>
      <c r="BF177" s="149"/>
      <c r="BG177" s="149"/>
      <c r="CG177" s="88"/>
      <c r="CH177" s="88"/>
      <c r="CI177" s="88"/>
      <c r="CJ177" s="88"/>
      <c r="CK177" s="88"/>
      <c r="CL177" s="88"/>
      <c r="CM177" s="88"/>
      <c r="CN177" s="88"/>
      <c r="CO177" s="88"/>
      <c r="CP177" s="88"/>
      <c r="CQ177" s="88"/>
      <c r="CR177" s="88"/>
      <c r="CS177" s="88"/>
      <c r="CT177" s="88"/>
    </row>
    <row r="178" spans="1:98" ht="13.5" customHeight="1" x14ac:dyDescent="0.2">
      <c r="A178" s="544"/>
      <c r="B178" s="185" t="s">
        <v>34</v>
      </c>
      <c r="C178" s="71" t="s">
        <v>2</v>
      </c>
      <c r="D178" s="80" t="s">
        <v>3</v>
      </c>
      <c r="E178" s="70" t="s">
        <v>2</v>
      </c>
      <c r="F178" s="80" t="s">
        <v>3</v>
      </c>
      <c r="G178" s="70" t="s">
        <v>2</v>
      </c>
      <c r="H178" s="80" t="s">
        <v>3</v>
      </c>
      <c r="I178" s="70" t="s">
        <v>2</v>
      </c>
      <c r="J178" s="80" t="s">
        <v>3</v>
      </c>
      <c r="K178" s="70" t="s">
        <v>2</v>
      </c>
      <c r="L178" s="80" t="s">
        <v>3</v>
      </c>
      <c r="M178" s="70" t="s">
        <v>2</v>
      </c>
      <c r="N178" s="80" t="s">
        <v>3</v>
      </c>
      <c r="O178" s="70" t="s">
        <v>2</v>
      </c>
      <c r="P178" s="80" t="s">
        <v>3</v>
      </c>
      <c r="Q178" s="70" t="s">
        <v>2</v>
      </c>
      <c r="R178" s="80" t="s">
        <v>3</v>
      </c>
      <c r="S178" s="70" t="s">
        <v>2</v>
      </c>
      <c r="T178" s="80" t="s">
        <v>3</v>
      </c>
      <c r="U178" s="70" t="s">
        <v>2</v>
      </c>
      <c r="V178" s="80" t="s">
        <v>3</v>
      </c>
      <c r="W178" s="70" t="s">
        <v>2</v>
      </c>
      <c r="X178" s="80" t="s">
        <v>3</v>
      </c>
      <c r="Y178" s="70" t="s">
        <v>2</v>
      </c>
      <c r="Z178" s="80" t="s">
        <v>3</v>
      </c>
      <c r="AA178" s="70" t="s">
        <v>2</v>
      </c>
      <c r="AB178" s="80" t="s">
        <v>3</v>
      </c>
      <c r="AC178" s="70" t="s">
        <v>2</v>
      </c>
      <c r="AD178" s="80" t="s">
        <v>3</v>
      </c>
      <c r="AE178" s="70" t="s">
        <v>2</v>
      </c>
      <c r="AF178" s="80" t="s">
        <v>3</v>
      </c>
      <c r="AG178" s="70" t="s">
        <v>2</v>
      </c>
      <c r="AH178" s="80" t="s">
        <v>3</v>
      </c>
      <c r="AI178" s="70" t="s">
        <v>2</v>
      </c>
      <c r="AJ178" s="80" t="s">
        <v>3</v>
      </c>
      <c r="AK178" s="70" t="s">
        <v>2</v>
      </c>
      <c r="AL178" s="80" t="s">
        <v>3</v>
      </c>
      <c r="AM178" s="70" t="s">
        <v>2</v>
      </c>
      <c r="AN178" s="80" t="s">
        <v>3</v>
      </c>
      <c r="AO178" s="70" t="s">
        <v>2</v>
      </c>
      <c r="AP178" s="80" t="s">
        <v>3</v>
      </c>
      <c r="AQ178" s="548"/>
      <c r="AR178" s="517"/>
      <c r="AS178" s="358"/>
      <c r="AT178" s="357"/>
      <c r="AU178" s="96"/>
      <c r="AV178" s="96"/>
      <c r="AW178" s="96"/>
      <c r="AX178" s="96"/>
      <c r="AY178" s="96"/>
      <c r="AZ178" s="96"/>
      <c r="BA178" s="96"/>
      <c r="BB178" s="96"/>
      <c r="BC178" s="96"/>
      <c r="BD178" s="96"/>
      <c r="BE178" s="96"/>
      <c r="BF178" s="149"/>
      <c r="BG178" s="149"/>
      <c r="CG178" s="88"/>
      <c r="CH178" s="88"/>
      <c r="CI178" s="88"/>
      <c r="CJ178" s="88"/>
      <c r="CK178" s="88"/>
      <c r="CL178" s="88"/>
      <c r="CM178" s="88"/>
      <c r="CN178" s="88"/>
      <c r="CO178" s="88"/>
      <c r="CP178" s="88"/>
      <c r="CQ178" s="88"/>
      <c r="CR178" s="88"/>
      <c r="CS178" s="88"/>
      <c r="CT178" s="88"/>
    </row>
    <row r="179" spans="1:98" ht="15.6" customHeight="1" x14ac:dyDescent="0.2">
      <c r="A179" s="143" t="s">
        <v>81</v>
      </c>
      <c r="B179" s="345">
        <f>SUM(C179+D179)</f>
        <v>122</v>
      </c>
      <c r="C179" s="346">
        <f t="shared" ref="C179:D183" si="17">SUM(E179+G179+I179+K179+M179+O179+Q179+S179+U179+W179+Y179+AA179+AC179+AE179+AG179+AI179+AK179+AM179+AO179)</f>
        <v>48</v>
      </c>
      <c r="D179" s="347">
        <f t="shared" si="17"/>
        <v>74</v>
      </c>
      <c r="E179" s="6"/>
      <c r="F179" s="10"/>
      <c r="G179" s="6"/>
      <c r="H179" s="8"/>
      <c r="I179" s="6">
        <v>1</v>
      </c>
      <c r="J179" s="8">
        <v>1</v>
      </c>
      <c r="K179" s="6">
        <v>2</v>
      </c>
      <c r="L179" s="8"/>
      <c r="M179" s="6">
        <v>6</v>
      </c>
      <c r="N179" s="8">
        <v>3</v>
      </c>
      <c r="O179" s="6">
        <v>3</v>
      </c>
      <c r="P179" s="8">
        <v>4</v>
      </c>
      <c r="Q179" s="6"/>
      <c r="R179" s="8">
        <v>2</v>
      </c>
      <c r="S179" s="6">
        <v>1</v>
      </c>
      <c r="T179" s="8">
        <v>2</v>
      </c>
      <c r="U179" s="6">
        <v>3</v>
      </c>
      <c r="V179" s="8">
        <v>3</v>
      </c>
      <c r="W179" s="6">
        <v>4</v>
      </c>
      <c r="X179" s="8">
        <v>3</v>
      </c>
      <c r="Y179" s="105">
        <v>3</v>
      </c>
      <c r="Z179" s="8">
        <v>1</v>
      </c>
      <c r="AA179" s="105">
        <v>1</v>
      </c>
      <c r="AB179" s="8">
        <v>4</v>
      </c>
      <c r="AC179" s="105">
        <v>1</v>
      </c>
      <c r="AD179" s="8">
        <v>6</v>
      </c>
      <c r="AE179" s="105">
        <v>1</v>
      </c>
      <c r="AF179" s="8">
        <v>6</v>
      </c>
      <c r="AG179" s="105">
        <v>3</v>
      </c>
      <c r="AH179" s="8">
        <v>6</v>
      </c>
      <c r="AI179" s="105">
        <v>3</v>
      </c>
      <c r="AJ179" s="8">
        <v>10</v>
      </c>
      <c r="AK179" s="105">
        <v>4</v>
      </c>
      <c r="AL179" s="8">
        <v>4</v>
      </c>
      <c r="AM179" s="105">
        <v>9</v>
      </c>
      <c r="AN179" s="8">
        <v>11</v>
      </c>
      <c r="AO179" s="105">
        <v>3</v>
      </c>
      <c r="AP179" s="8">
        <v>8</v>
      </c>
      <c r="AQ179" s="359">
        <v>122</v>
      </c>
      <c r="AR179" s="360">
        <v>127</v>
      </c>
      <c r="AS179" s="1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97"/>
      <c r="CA179" s="84" t="str">
        <f>IF(B179=0,"",IF(AQ179="",IF(B179="",""," No olvide digitar la columna Beneficiarios."),""))</f>
        <v/>
      </c>
      <c r="CB179" s="84" t="str">
        <f>IF(B179&lt;AQ179,"* El número de Beneficiarios NO DEBE ser mayor que el Total. ","")</f>
        <v/>
      </c>
      <c r="CG179" s="88">
        <f>IF(B179&lt;AQ179,1,0)</f>
        <v>0</v>
      </c>
      <c r="CH179" s="88">
        <f>IF(B179=0,"",IF(AQ179="",IF(B179="","",1),0))</f>
        <v>0</v>
      </c>
      <c r="CI179" s="88"/>
      <c r="CJ179" s="88"/>
      <c r="CK179" s="88"/>
      <c r="CL179" s="88"/>
      <c r="CM179" s="88"/>
      <c r="CN179" s="88"/>
      <c r="CO179" s="88"/>
      <c r="CP179" s="88"/>
      <c r="CQ179" s="88"/>
      <c r="CR179" s="88"/>
      <c r="CS179" s="88"/>
      <c r="CT179" s="88"/>
    </row>
    <row r="180" spans="1:98" ht="15.6" customHeight="1" x14ac:dyDescent="0.2">
      <c r="A180" s="143" t="s">
        <v>82</v>
      </c>
      <c r="B180" s="332">
        <f>SUM(C180+D180)</f>
        <v>0</v>
      </c>
      <c r="C180" s="333">
        <f t="shared" si="17"/>
        <v>0</v>
      </c>
      <c r="D180" s="334">
        <f t="shared" si="17"/>
        <v>0</v>
      </c>
      <c r="E180" s="11"/>
      <c r="F180" s="17"/>
      <c r="G180" s="11"/>
      <c r="H180" s="12"/>
      <c r="I180" s="11"/>
      <c r="J180" s="12"/>
      <c r="K180" s="11"/>
      <c r="L180" s="12"/>
      <c r="M180" s="11"/>
      <c r="N180" s="12"/>
      <c r="O180" s="11"/>
      <c r="P180" s="12"/>
      <c r="Q180" s="11"/>
      <c r="R180" s="12"/>
      <c r="S180" s="11"/>
      <c r="T180" s="12"/>
      <c r="U180" s="11"/>
      <c r="V180" s="12"/>
      <c r="W180" s="11"/>
      <c r="X180" s="12"/>
      <c r="Y180" s="111"/>
      <c r="Z180" s="12"/>
      <c r="AA180" s="111"/>
      <c r="AB180" s="12"/>
      <c r="AC180" s="111"/>
      <c r="AD180" s="12"/>
      <c r="AE180" s="111"/>
      <c r="AF180" s="12"/>
      <c r="AG180" s="111"/>
      <c r="AH180" s="12"/>
      <c r="AI180" s="111"/>
      <c r="AJ180" s="12"/>
      <c r="AK180" s="111"/>
      <c r="AL180" s="12"/>
      <c r="AM180" s="111"/>
      <c r="AN180" s="12"/>
      <c r="AO180" s="111"/>
      <c r="AP180" s="12"/>
      <c r="AQ180" s="359"/>
      <c r="AR180" s="361"/>
      <c r="AS180" s="1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97"/>
      <c r="CA180" s="84" t="str">
        <f>IF(B180=0,"",IF(AQ180="",IF(B180="",""," No olvide digitar la columna Beneficiarios."),""))</f>
        <v/>
      </c>
      <c r="CB180" s="84" t="str">
        <f>IF(B180&lt;AQ180,"* El número de Beneficiarios NO DEBE ser mayor que el Total. ","")</f>
        <v/>
      </c>
      <c r="CG180" s="88">
        <f>IF(B180&lt;AQ180,1,0)</f>
        <v>0</v>
      </c>
      <c r="CH180" s="88" t="str">
        <f>IF(B180=0,"",IF(AQ180="",IF(B180="","",1),0))</f>
        <v/>
      </c>
      <c r="CI180" s="88"/>
      <c r="CJ180" s="88"/>
      <c r="CK180" s="88"/>
      <c r="CL180" s="88"/>
      <c r="CM180" s="88"/>
      <c r="CN180" s="88"/>
      <c r="CO180" s="88"/>
      <c r="CP180" s="88"/>
      <c r="CQ180" s="88"/>
      <c r="CR180" s="88"/>
      <c r="CS180" s="88"/>
      <c r="CT180" s="88"/>
    </row>
    <row r="181" spans="1:98" ht="15.6" customHeight="1" x14ac:dyDescent="0.2">
      <c r="A181" s="143" t="s">
        <v>83</v>
      </c>
      <c r="B181" s="332">
        <f>SUM(C181+D181)</f>
        <v>0</v>
      </c>
      <c r="C181" s="333">
        <f t="shared" si="17"/>
        <v>0</v>
      </c>
      <c r="D181" s="334">
        <f t="shared" si="17"/>
        <v>0</v>
      </c>
      <c r="E181" s="11"/>
      <c r="F181" s="17"/>
      <c r="G181" s="11"/>
      <c r="H181" s="12"/>
      <c r="I181" s="11"/>
      <c r="J181" s="12"/>
      <c r="K181" s="11"/>
      <c r="L181" s="12"/>
      <c r="M181" s="11"/>
      <c r="N181" s="12"/>
      <c r="O181" s="11"/>
      <c r="P181" s="12"/>
      <c r="Q181" s="11"/>
      <c r="R181" s="12"/>
      <c r="S181" s="11"/>
      <c r="T181" s="12"/>
      <c r="U181" s="11"/>
      <c r="V181" s="12"/>
      <c r="W181" s="11"/>
      <c r="X181" s="12"/>
      <c r="Y181" s="111"/>
      <c r="Z181" s="12"/>
      <c r="AA181" s="111"/>
      <c r="AB181" s="12"/>
      <c r="AC181" s="111"/>
      <c r="AD181" s="12"/>
      <c r="AE181" s="111"/>
      <c r="AF181" s="12"/>
      <c r="AG181" s="111"/>
      <c r="AH181" s="12"/>
      <c r="AI181" s="111"/>
      <c r="AJ181" s="12"/>
      <c r="AK181" s="111"/>
      <c r="AL181" s="12"/>
      <c r="AM181" s="111"/>
      <c r="AN181" s="12"/>
      <c r="AO181" s="111"/>
      <c r="AP181" s="12"/>
      <c r="AQ181" s="359"/>
      <c r="AR181" s="361"/>
      <c r="AS181" s="1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97"/>
      <c r="CA181" s="84" t="str">
        <f>IF(B181=0,"",IF(AQ181="",IF(B181="",""," No olvide digitar la columna Beneficiarios."),""))</f>
        <v/>
      </c>
      <c r="CB181" s="84" t="str">
        <f>IF(B181&lt;AQ181,"* El número de Beneficiarios NO DEBE ser mayor que el Total. ","")</f>
        <v/>
      </c>
      <c r="CG181" s="88">
        <f>IF(B181&lt;AQ181,1,0)</f>
        <v>0</v>
      </c>
      <c r="CH181" s="88" t="str">
        <f>IF(B181=0,"",IF(AQ181="",IF(B181="","",1),0))</f>
        <v/>
      </c>
      <c r="CI181" s="88"/>
      <c r="CJ181" s="88"/>
      <c r="CK181" s="88"/>
      <c r="CL181" s="88"/>
      <c r="CM181" s="88"/>
      <c r="CN181" s="88"/>
      <c r="CO181" s="88"/>
      <c r="CP181" s="88"/>
      <c r="CQ181" s="88"/>
      <c r="CR181" s="88"/>
      <c r="CS181" s="88"/>
      <c r="CT181" s="88"/>
    </row>
    <row r="182" spans="1:98" ht="15.6" customHeight="1" x14ac:dyDescent="0.2">
      <c r="A182" s="362" t="s">
        <v>84</v>
      </c>
      <c r="B182" s="332">
        <f>SUM(C182+D182)</f>
        <v>0</v>
      </c>
      <c r="C182" s="333">
        <f t="shared" si="17"/>
        <v>0</v>
      </c>
      <c r="D182" s="351">
        <f t="shared" si="17"/>
        <v>0</v>
      </c>
      <c r="E182" s="11"/>
      <c r="F182" s="17"/>
      <c r="G182" s="11"/>
      <c r="H182" s="12"/>
      <c r="I182" s="11"/>
      <c r="J182" s="12"/>
      <c r="K182" s="11"/>
      <c r="L182" s="12"/>
      <c r="M182" s="11"/>
      <c r="N182" s="12"/>
      <c r="O182" s="11"/>
      <c r="P182" s="12"/>
      <c r="Q182" s="11"/>
      <c r="R182" s="12"/>
      <c r="S182" s="11"/>
      <c r="T182" s="12"/>
      <c r="U182" s="11"/>
      <c r="V182" s="12"/>
      <c r="W182" s="11"/>
      <c r="X182" s="12"/>
      <c r="Y182" s="111"/>
      <c r="Z182" s="12"/>
      <c r="AA182" s="111"/>
      <c r="AB182" s="12"/>
      <c r="AC182" s="111"/>
      <c r="AD182" s="12"/>
      <c r="AE182" s="111"/>
      <c r="AF182" s="12"/>
      <c r="AG182" s="111"/>
      <c r="AH182" s="12"/>
      <c r="AI182" s="111"/>
      <c r="AJ182" s="12"/>
      <c r="AK182" s="111"/>
      <c r="AL182" s="12"/>
      <c r="AM182" s="111"/>
      <c r="AN182" s="12"/>
      <c r="AO182" s="111"/>
      <c r="AP182" s="12"/>
      <c r="AQ182" s="359"/>
      <c r="AR182" s="361"/>
      <c r="AS182" s="1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97"/>
      <c r="CA182" s="84" t="str">
        <f>IF(B182=0,"",IF(AQ182="",IF(B182="",""," No olvide digitar la columna Beneficiarios."),""))</f>
        <v/>
      </c>
      <c r="CB182" s="84" t="str">
        <f>IF(B182&lt;AQ182,"* El número de Beneficiarios NO DEBE ser mayor que el Total. ","")</f>
        <v/>
      </c>
      <c r="CG182" s="88">
        <f>IF(B182&lt;AQ182,1,0)</f>
        <v>0</v>
      </c>
      <c r="CH182" s="88" t="str">
        <f>IF(B182=0,"",IF(AQ182="",IF(B182="","",1),0))</f>
        <v/>
      </c>
      <c r="CI182" s="88"/>
      <c r="CJ182" s="88"/>
      <c r="CK182" s="88"/>
      <c r="CL182" s="88"/>
      <c r="CM182" s="88"/>
      <c r="CN182" s="88"/>
      <c r="CO182" s="88"/>
      <c r="CP182" s="88"/>
      <c r="CQ182" s="88"/>
      <c r="CR182" s="88"/>
      <c r="CS182" s="88"/>
      <c r="CT182" s="88"/>
    </row>
    <row r="183" spans="1:98" ht="15.6" customHeight="1" x14ac:dyDescent="0.2">
      <c r="A183" s="59" t="s">
        <v>108</v>
      </c>
      <c r="B183" s="353">
        <f>SUM(C183+D183)</f>
        <v>0</v>
      </c>
      <c r="C183" s="354">
        <f t="shared" si="17"/>
        <v>0</v>
      </c>
      <c r="D183" s="355">
        <f t="shared" si="17"/>
        <v>0</v>
      </c>
      <c r="E183" s="30"/>
      <c r="F183" s="23"/>
      <c r="G183" s="30"/>
      <c r="H183" s="205"/>
      <c r="I183" s="30"/>
      <c r="J183" s="205"/>
      <c r="K183" s="30"/>
      <c r="L183" s="205"/>
      <c r="M183" s="30"/>
      <c r="N183" s="205"/>
      <c r="O183" s="30"/>
      <c r="P183" s="205"/>
      <c r="Q183" s="30"/>
      <c r="R183" s="205"/>
      <c r="S183" s="30"/>
      <c r="T183" s="205"/>
      <c r="U183" s="30"/>
      <c r="V183" s="205"/>
      <c r="W183" s="30"/>
      <c r="X183" s="205"/>
      <c r="Y183" s="206"/>
      <c r="Z183" s="205"/>
      <c r="AA183" s="206"/>
      <c r="AB183" s="205"/>
      <c r="AC183" s="206"/>
      <c r="AD183" s="205"/>
      <c r="AE183" s="206"/>
      <c r="AF183" s="205"/>
      <c r="AG183" s="206"/>
      <c r="AH183" s="205"/>
      <c r="AI183" s="206"/>
      <c r="AJ183" s="205"/>
      <c r="AK183" s="206"/>
      <c r="AL183" s="205"/>
      <c r="AM183" s="206"/>
      <c r="AN183" s="205"/>
      <c r="AO183" s="206"/>
      <c r="AP183" s="205"/>
      <c r="AQ183" s="363"/>
      <c r="AR183" s="364"/>
      <c r="AS183" s="1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97"/>
      <c r="CA183" s="84" t="str">
        <f>IF(B183=0,"",IF(AQ183="",IF(B183="",""," No olvide digitar la columna Beneficiarios."),""))</f>
        <v/>
      </c>
      <c r="CB183" s="84" t="str">
        <f>IF(B183&lt;AQ183,"* El número de Beneficiarios NO DEBE ser mayor que el Total. ","")</f>
        <v/>
      </c>
      <c r="CG183" s="88">
        <f>IF(B183&lt;AQ183,1,0)</f>
        <v>0</v>
      </c>
      <c r="CH183" s="88" t="str">
        <f>IF(B183=0,"",IF(AQ183="",IF(B183="","",1),0))</f>
        <v/>
      </c>
      <c r="CI183" s="88"/>
      <c r="CJ183" s="88"/>
      <c r="CK183" s="88"/>
      <c r="CL183" s="88"/>
      <c r="CM183" s="88"/>
      <c r="CN183" s="88"/>
      <c r="CO183" s="88"/>
      <c r="CP183" s="88"/>
      <c r="CQ183" s="88"/>
      <c r="CR183" s="88"/>
      <c r="CS183" s="88"/>
      <c r="CT183" s="88"/>
    </row>
    <row r="184" spans="1:98" ht="15.6" customHeight="1" x14ac:dyDescent="0.2">
      <c r="A184" s="316" t="s">
        <v>1</v>
      </c>
      <c r="B184" s="63">
        <f t="shared" ref="B184:AR184" si="18">SUM(B179:B183)</f>
        <v>122</v>
      </c>
      <c r="C184" s="64">
        <f t="shared" si="18"/>
        <v>48</v>
      </c>
      <c r="D184" s="66">
        <f t="shared" si="18"/>
        <v>74</v>
      </c>
      <c r="E184" s="63">
        <f t="shared" si="18"/>
        <v>0</v>
      </c>
      <c r="F184" s="65">
        <f t="shared" si="18"/>
        <v>0</v>
      </c>
      <c r="G184" s="63">
        <f t="shared" si="18"/>
        <v>0</v>
      </c>
      <c r="H184" s="69">
        <f t="shared" si="18"/>
        <v>0</v>
      </c>
      <c r="I184" s="63">
        <f t="shared" si="18"/>
        <v>1</v>
      </c>
      <c r="J184" s="69">
        <f t="shared" si="18"/>
        <v>1</v>
      </c>
      <c r="K184" s="63">
        <f t="shared" si="18"/>
        <v>2</v>
      </c>
      <c r="L184" s="69">
        <f t="shared" si="18"/>
        <v>0</v>
      </c>
      <c r="M184" s="63">
        <f t="shared" si="18"/>
        <v>6</v>
      </c>
      <c r="N184" s="69">
        <f t="shared" si="18"/>
        <v>3</v>
      </c>
      <c r="O184" s="63">
        <f t="shared" si="18"/>
        <v>3</v>
      </c>
      <c r="P184" s="69">
        <f t="shared" si="18"/>
        <v>4</v>
      </c>
      <c r="Q184" s="63">
        <f t="shared" si="18"/>
        <v>0</v>
      </c>
      <c r="R184" s="69">
        <f t="shared" si="18"/>
        <v>2</v>
      </c>
      <c r="S184" s="63">
        <f t="shared" si="18"/>
        <v>1</v>
      </c>
      <c r="T184" s="69">
        <f t="shared" si="18"/>
        <v>2</v>
      </c>
      <c r="U184" s="63">
        <f t="shared" si="18"/>
        <v>3</v>
      </c>
      <c r="V184" s="69">
        <f t="shared" si="18"/>
        <v>3</v>
      </c>
      <c r="W184" s="63">
        <f t="shared" si="18"/>
        <v>4</v>
      </c>
      <c r="X184" s="69">
        <f t="shared" si="18"/>
        <v>3</v>
      </c>
      <c r="Y184" s="63">
        <f t="shared" si="18"/>
        <v>3</v>
      </c>
      <c r="Z184" s="69">
        <f t="shared" si="18"/>
        <v>1</v>
      </c>
      <c r="AA184" s="63">
        <f t="shared" si="18"/>
        <v>1</v>
      </c>
      <c r="AB184" s="69">
        <f t="shared" si="18"/>
        <v>4</v>
      </c>
      <c r="AC184" s="63">
        <f t="shared" si="18"/>
        <v>1</v>
      </c>
      <c r="AD184" s="69">
        <f t="shared" si="18"/>
        <v>6</v>
      </c>
      <c r="AE184" s="63">
        <f t="shared" si="18"/>
        <v>1</v>
      </c>
      <c r="AF184" s="69">
        <f t="shared" si="18"/>
        <v>6</v>
      </c>
      <c r="AG184" s="63">
        <f t="shared" si="18"/>
        <v>3</v>
      </c>
      <c r="AH184" s="69">
        <f t="shared" si="18"/>
        <v>6</v>
      </c>
      <c r="AI184" s="63">
        <f t="shared" si="18"/>
        <v>3</v>
      </c>
      <c r="AJ184" s="69">
        <f t="shared" si="18"/>
        <v>10</v>
      </c>
      <c r="AK184" s="63">
        <f t="shared" si="18"/>
        <v>4</v>
      </c>
      <c r="AL184" s="69">
        <f t="shared" si="18"/>
        <v>4</v>
      </c>
      <c r="AM184" s="63">
        <f t="shared" si="18"/>
        <v>9</v>
      </c>
      <c r="AN184" s="69">
        <f t="shared" si="18"/>
        <v>11</v>
      </c>
      <c r="AO184" s="68">
        <f t="shared" si="18"/>
        <v>3</v>
      </c>
      <c r="AP184" s="69">
        <f t="shared" si="18"/>
        <v>8</v>
      </c>
      <c r="AQ184" s="343">
        <f t="shared" si="18"/>
        <v>122</v>
      </c>
      <c r="AR184" s="365">
        <f t="shared" si="18"/>
        <v>127</v>
      </c>
      <c r="AS184" s="358"/>
      <c r="AT184" s="357"/>
      <c r="AU184" s="96"/>
      <c r="AV184" s="96"/>
      <c r="AW184" s="96"/>
      <c r="AX184" s="96"/>
      <c r="AY184" s="96"/>
      <c r="AZ184" s="96"/>
      <c r="BA184" s="96"/>
      <c r="BB184" s="96"/>
      <c r="BC184" s="96"/>
      <c r="BD184" s="96"/>
      <c r="BE184" s="96"/>
      <c r="BF184" s="149"/>
      <c r="BG184" s="149"/>
      <c r="CG184" s="88"/>
      <c r="CH184" s="88"/>
      <c r="CI184" s="88"/>
      <c r="CJ184" s="88"/>
      <c r="CK184" s="88"/>
      <c r="CL184" s="88"/>
      <c r="CM184" s="88"/>
      <c r="CN184" s="88"/>
      <c r="CO184" s="88"/>
      <c r="CP184" s="88"/>
      <c r="CQ184" s="88"/>
      <c r="CR184" s="88"/>
      <c r="CS184" s="88"/>
      <c r="CT184" s="88"/>
    </row>
    <row r="185" spans="1:98" ht="31.9" customHeight="1" x14ac:dyDescent="0.2">
      <c r="A185" s="366" t="s">
        <v>177</v>
      </c>
      <c r="B185" s="92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W185" s="149"/>
      <c r="X185" s="149"/>
      <c r="Y185" s="149"/>
      <c r="Z185" s="149"/>
      <c r="AA185" s="149"/>
      <c r="AB185" s="149"/>
      <c r="AC185" s="149"/>
      <c r="AD185" s="149"/>
      <c r="AE185" s="149"/>
      <c r="AF185" s="149"/>
      <c r="AG185" s="149"/>
      <c r="AH185" s="149"/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96"/>
      <c r="AT185" s="96"/>
      <c r="AU185" s="96"/>
      <c r="AV185" s="96"/>
      <c r="AW185" s="96"/>
      <c r="AX185" s="96"/>
      <c r="AY185" s="96"/>
      <c r="AZ185" s="96"/>
      <c r="BA185" s="96"/>
      <c r="BB185" s="96"/>
      <c r="BC185" s="96"/>
      <c r="BD185" s="96"/>
      <c r="BE185" s="96"/>
      <c r="BF185" s="149"/>
      <c r="BG185" s="149"/>
      <c r="CG185" s="88"/>
      <c r="CH185" s="88"/>
      <c r="CI185" s="88"/>
      <c r="CJ185" s="88"/>
      <c r="CK185" s="88"/>
      <c r="CL185" s="88"/>
      <c r="CM185" s="88"/>
      <c r="CN185" s="88"/>
      <c r="CO185" s="88"/>
      <c r="CP185" s="88"/>
      <c r="CQ185" s="88"/>
      <c r="CR185" s="88"/>
      <c r="CS185" s="88"/>
      <c r="CT185" s="88"/>
    </row>
    <row r="186" spans="1:98" x14ac:dyDescent="0.2">
      <c r="A186" s="278" t="s">
        <v>76</v>
      </c>
      <c r="B186" s="4" t="s">
        <v>77</v>
      </c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AD186" s="149"/>
      <c r="AE186" s="149"/>
      <c r="AF186" s="149"/>
      <c r="AG186" s="149"/>
      <c r="AH186" s="149"/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96"/>
      <c r="AT186" s="96"/>
      <c r="AU186" s="96"/>
      <c r="AV186" s="96"/>
      <c r="AW186" s="96"/>
      <c r="AX186" s="96"/>
      <c r="AY186" s="96"/>
      <c r="AZ186" s="96"/>
      <c r="BA186" s="96"/>
      <c r="BB186" s="96"/>
      <c r="BC186" s="96"/>
      <c r="BD186" s="96"/>
      <c r="BE186" s="96"/>
      <c r="BF186" s="149"/>
      <c r="BG186" s="149"/>
      <c r="CG186" s="88"/>
      <c r="CH186" s="88"/>
      <c r="CI186" s="88"/>
      <c r="CJ186" s="88"/>
      <c r="CK186" s="88"/>
      <c r="CL186" s="88"/>
      <c r="CM186" s="88"/>
      <c r="CN186" s="88"/>
      <c r="CO186" s="88"/>
      <c r="CP186" s="88"/>
      <c r="CQ186" s="88"/>
      <c r="CR186" s="88"/>
      <c r="CS186" s="88"/>
      <c r="CT186" s="88"/>
    </row>
    <row r="187" spans="1:98" ht="15" customHeight="1" x14ac:dyDescent="0.2">
      <c r="A187" s="228" t="s">
        <v>81</v>
      </c>
      <c r="B187" s="281">
        <v>313</v>
      </c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AD187" s="149"/>
      <c r="AE187" s="149"/>
      <c r="AF187" s="149"/>
      <c r="AG187" s="149"/>
      <c r="AH187" s="149"/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  <c r="BC187" s="149"/>
      <c r="BD187" s="149"/>
      <c r="BE187" s="149"/>
      <c r="CG187" s="88"/>
      <c r="CH187" s="88"/>
      <c r="CI187" s="88"/>
      <c r="CJ187" s="88"/>
      <c r="CK187" s="88"/>
      <c r="CL187" s="88"/>
      <c r="CM187" s="88"/>
      <c r="CN187" s="88"/>
      <c r="CO187" s="88"/>
      <c r="CP187" s="88"/>
      <c r="CQ187" s="88"/>
      <c r="CR187" s="88"/>
      <c r="CS187" s="88"/>
      <c r="CT187" s="88"/>
    </row>
    <row r="188" spans="1:98" ht="15" customHeight="1" x14ac:dyDescent="0.2">
      <c r="A188" s="143" t="s">
        <v>82</v>
      </c>
      <c r="B188" s="135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AD188" s="149"/>
      <c r="AE188" s="149"/>
      <c r="AF188" s="149"/>
      <c r="AG188" s="149"/>
      <c r="AH188" s="149"/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CG188" s="88"/>
      <c r="CH188" s="88"/>
      <c r="CI188" s="88"/>
      <c r="CJ188" s="88"/>
      <c r="CK188" s="88"/>
      <c r="CL188" s="88"/>
      <c r="CM188" s="88"/>
      <c r="CN188" s="88"/>
      <c r="CO188" s="88"/>
      <c r="CP188" s="88"/>
      <c r="CQ188" s="88"/>
      <c r="CR188" s="88"/>
      <c r="CS188" s="88"/>
      <c r="CT188" s="88"/>
    </row>
    <row r="189" spans="1:98" ht="15" customHeight="1" x14ac:dyDescent="0.2">
      <c r="A189" s="143" t="s">
        <v>83</v>
      </c>
      <c r="B189" s="135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AD189" s="149"/>
      <c r="AE189" s="149"/>
      <c r="AF189" s="149"/>
      <c r="AG189" s="149"/>
      <c r="AH189" s="149"/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49"/>
      <c r="CG189" s="88"/>
      <c r="CH189" s="88"/>
      <c r="CI189" s="88"/>
      <c r="CJ189" s="88"/>
      <c r="CK189" s="88"/>
      <c r="CL189" s="88"/>
      <c r="CM189" s="88"/>
      <c r="CN189" s="88"/>
      <c r="CO189" s="88"/>
      <c r="CP189" s="88"/>
      <c r="CQ189" s="88"/>
      <c r="CR189" s="88"/>
      <c r="CS189" s="88"/>
      <c r="CT189" s="88"/>
    </row>
    <row r="190" spans="1:98" ht="15" customHeight="1" x14ac:dyDescent="0.2">
      <c r="A190" s="201" t="s">
        <v>84</v>
      </c>
      <c r="B190" s="130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AD190" s="149"/>
      <c r="AE190" s="149"/>
      <c r="AF190" s="149"/>
      <c r="AG190" s="149"/>
      <c r="AH190" s="149"/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  <c r="BC190" s="149"/>
      <c r="BD190" s="149"/>
      <c r="BE190" s="149"/>
      <c r="CG190" s="88"/>
      <c r="CH190" s="88"/>
      <c r="CI190" s="88"/>
      <c r="CJ190" s="88"/>
      <c r="CK190" s="88"/>
      <c r="CL190" s="88"/>
      <c r="CM190" s="88"/>
      <c r="CN190" s="88"/>
      <c r="CO190" s="88"/>
      <c r="CP190" s="88"/>
      <c r="CQ190" s="88"/>
      <c r="CR190" s="88"/>
      <c r="CS190" s="88"/>
      <c r="CT190" s="88"/>
    </row>
    <row r="191" spans="1:98" ht="15" customHeight="1" x14ac:dyDescent="0.2">
      <c r="A191" s="316" t="s">
        <v>1</v>
      </c>
      <c r="B191" s="29">
        <f>SUM(B187:B190)</f>
        <v>313</v>
      </c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AD191" s="149"/>
      <c r="AE191" s="149"/>
      <c r="AF191" s="149"/>
      <c r="AG191" s="149"/>
      <c r="AH191" s="149"/>
      <c r="AI191" s="149"/>
      <c r="AJ191" s="149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49"/>
      <c r="BA191" s="149"/>
      <c r="BB191" s="149"/>
      <c r="BC191" s="149"/>
      <c r="BD191" s="149"/>
      <c r="BE191" s="149"/>
      <c r="CG191" s="88"/>
      <c r="CH191" s="88"/>
      <c r="CI191" s="88"/>
      <c r="CJ191" s="88"/>
      <c r="CK191" s="88"/>
      <c r="CL191" s="88"/>
      <c r="CM191" s="88"/>
      <c r="CN191" s="88"/>
      <c r="CO191" s="88"/>
      <c r="CP191" s="88"/>
      <c r="CQ191" s="88"/>
      <c r="CR191" s="88"/>
      <c r="CS191" s="88"/>
      <c r="CT191" s="88"/>
    </row>
    <row r="192" spans="1:98" ht="31.9" customHeight="1" x14ac:dyDescent="0.2">
      <c r="A192" s="225" t="s">
        <v>178</v>
      </c>
      <c r="B192" s="225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AD192" s="149"/>
      <c r="AE192" s="149"/>
      <c r="AF192" s="149"/>
      <c r="AG192" s="149"/>
      <c r="AH192" s="149"/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9"/>
      <c r="AZ192" s="149"/>
      <c r="BA192" s="149"/>
      <c r="BB192" s="149"/>
      <c r="BC192" s="149"/>
      <c r="BD192" s="149"/>
      <c r="BE192" s="149"/>
      <c r="CG192" s="88"/>
      <c r="CH192" s="88"/>
      <c r="CI192" s="88"/>
      <c r="CJ192" s="88"/>
      <c r="CK192" s="88"/>
      <c r="CL192" s="88"/>
      <c r="CM192" s="88"/>
      <c r="CN192" s="88"/>
      <c r="CO192" s="88"/>
      <c r="CP192" s="88"/>
      <c r="CQ192" s="88"/>
      <c r="CR192" s="88"/>
      <c r="CS192" s="88"/>
      <c r="CT192" s="88"/>
    </row>
    <row r="193" spans="1:98" x14ac:dyDescent="0.2">
      <c r="A193" s="278" t="s">
        <v>76</v>
      </c>
      <c r="B193" s="226" t="s">
        <v>77</v>
      </c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AD193" s="149"/>
      <c r="AE193" s="149"/>
      <c r="AF193" s="149"/>
      <c r="AG193" s="149"/>
      <c r="AH193" s="149"/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  <c r="BC193" s="149"/>
      <c r="BD193" s="149"/>
      <c r="BE193" s="149"/>
      <c r="CG193" s="88"/>
      <c r="CH193" s="88"/>
      <c r="CI193" s="88"/>
      <c r="CJ193" s="88"/>
      <c r="CK193" s="88"/>
      <c r="CL193" s="88"/>
      <c r="CM193" s="88"/>
      <c r="CN193" s="88"/>
      <c r="CO193" s="88"/>
      <c r="CP193" s="88"/>
      <c r="CQ193" s="88"/>
      <c r="CR193" s="88"/>
      <c r="CS193" s="88"/>
      <c r="CT193" s="88"/>
    </row>
    <row r="194" spans="1:98" ht="15" customHeight="1" x14ac:dyDescent="0.2">
      <c r="A194" s="228" t="s">
        <v>81</v>
      </c>
      <c r="B194" s="229">
        <v>1150</v>
      </c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  <c r="BC194" s="149"/>
      <c r="BD194" s="149"/>
      <c r="BE194" s="149"/>
      <c r="CG194" s="88"/>
      <c r="CH194" s="88"/>
      <c r="CI194" s="88"/>
      <c r="CJ194" s="88"/>
      <c r="CK194" s="88"/>
      <c r="CL194" s="88"/>
      <c r="CM194" s="88"/>
      <c r="CN194" s="88"/>
      <c r="CO194" s="88"/>
      <c r="CP194" s="88"/>
      <c r="CQ194" s="88"/>
      <c r="CR194" s="88"/>
      <c r="CS194" s="88"/>
      <c r="CT194" s="88"/>
    </row>
    <row r="195" spans="1:98" ht="15" customHeight="1" x14ac:dyDescent="0.2">
      <c r="A195" s="143" t="s">
        <v>82</v>
      </c>
      <c r="B195" s="135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CG195" s="88"/>
      <c r="CH195" s="88"/>
      <c r="CI195" s="88"/>
      <c r="CJ195" s="88"/>
      <c r="CK195" s="88"/>
      <c r="CL195" s="88"/>
      <c r="CM195" s="88"/>
      <c r="CN195" s="88"/>
      <c r="CO195" s="88"/>
      <c r="CP195" s="88"/>
      <c r="CQ195" s="88"/>
      <c r="CR195" s="88"/>
      <c r="CS195" s="88"/>
      <c r="CT195" s="88"/>
    </row>
    <row r="196" spans="1:98" ht="15" customHeight="1" x14ac:dyDescent="0.2">
      <c r="A196" s="143" t="s">
        <v>83</v>
      </c>
      <c r="B196" s="135"/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  <c r="CG196" s="88"/>
      <c r="CH196" s="88"/>
      <c r="CI196" s="88"/>
      <c r="CJ196" s="88"/>
      <c r="CK196" s="88"/>
      <c r="CL196" s="88"/>
      <c r="CM196" s="88"/>
      <c r="CN196" s="88"/>
      <c r="CO196" s="88"/>
      <c r="CP196" s="88"/>
      <c r="CQ196" s="88"/>
      <c r="CR196" s="88"/>
      <c r="CS196" s="88"/>
      <c r="CT196" s="88"/>
    </row>
    <row r="197" spans="1:98" ht="15" customHeight="1" x14ac:dyDescent="0.2">
      <c r="A197" s="201" t="s">
        <v>84</v>
      </c>
      <c r="B197" s="130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CG197" s="88"/>
      <c r="CH197" s="88"/>
      <c r="CI197" s="88"/>
      <c r="CJ197" s="88"/>
      <c r="CK197" s="88"/>
      <c r="CL197" s="88"/>
      <c r="CM197" s="88"/>
      <c r="CN197" s="88"/>
      <c r="CO197" s="88"/>
      <c r="CP197" s="88"/>
      <c r="CQ197" s="88"/>
      <c r="CR197" s="88"/>
      <c r="CS197" s="88"/>
      <c r="CT197" s="88"/>
    </row>
    <row r="198" spans="1:98" ht="15" customHeight="1" x14ac:dyDescent="0.2">
      <c r="A198" s="316" t="s">
        <v>1</v>
      </c>
      <c r="B198" s="29">
        <f>SUM(B194:B197)</f>
        <v>1150</v>
      </c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  <c r="CG198" s="88"/>
      <c r="CH198" s="88"/>
      <c r="CI198" s="88"/>
      <c r="CJ198" s="88"/>
      <c r="CK198" s="88"/>
      <c r="CL198" s="88"/>
      <c r="CM198" s="88"/>
      <c r="CN198" s="88"/>
      <c r="CO198" s="88"/>
      <c r="CP198" s="88"/>
      <c r="CQ198" s="88"/>
      <c r="CR198" s="88"/>
      <c r="CS198" s="88"/>
      <c r="CT198" s="88"/>
    </row>
    <row r="199" spans="1:98" ht="31.9" customHeight="1" x14ac:dyDescent="0.2">
      <c r="A199" s="90" t="s">
        <v>179</v>
      </c>
      <c r="B199" s="367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CG199" s="88"/>
      <c r="CH199" s="88"/>
      <c r="CI199" s="88"/>
      <c r="CJ199" s="88"/>
      <c r="CK199" s="88"/>
      <c r="CL199" s="88"/>
      <c r="CM199" s="88"/>
      <c r="CN199" s="88"/>
      <c r="CO199" s="88"/>
      <c r="CP199" s="88"/>
      <c r="CQ199" s="88"/>
      <c r="CR199" s="88"/>
      <c r="CS199" s="88"/>
      <c r="CT199" s="88"/>
    </row>
    <row r="200" spans="1:98" x14ac:dyDescent="0.2">
      <c r="A200" s="73" t="s">
        <v>180</v>
      </c>
      <c r="B200" s="226" t="s">
        <v>77</v>
      </c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  <c r="CG200" s="88"/>
      <c r="CH200" s="88"/>
      <c r="CI200" s="88"/>
      <c r="CJ200" s="88"/>
      <c r="CK200" s="88"/>
      <c r="CL200" s="88"/>
      <c r="CM200" s="88"/>
      <c r="CN200" s="88"/>
      <c r="CO200" s="88"/>
      <c r="CP200" s="88"/>
      <c r="CQ200" s="88"/>
      <c r="CR200" s="88"/>
      <c r="CS200" s="88"/>
      <c r="CT200" s="88"/>
    </row>
    <row r="201" spans="1:98" ht="15" customHeight="1" x14ac:dyDescent="0.2">
      <c r="A201" s="368" t="s">
        <v>181</v>
      </c>
      <c r="B201" s="22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CG201" s="88"/>
      <c r="CH201" s="88"/>
      <c r="CI201" s="88"/>
      <c r="CJ201" s="88"/>
      <c r="CK201" s="88"/>
      <c r="CL201" s="88"/>
      <c r="CM201" s="88"/>
      <c r="CN201" s="88"/>
      <c r="CO201" s="88"/>
      <c r="CP201" s="88"/>
      <c r="CQ201" s="88"/>
      <c r="CR201" s="88"/>
      <c r="CS201" s="88"/>
      <c r="CT201" s="88"/>
    </row>
    <row r="202" spans="1:98" ht="15" customHeight="1" x14ac:dyDescent="0.2">
      <c r="A202" s="369" t="s">
        <v>182</v>
      </c>
      <c r="B202" s="135"/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  <c r="CG202" s="88"/>
      <c r="CH202" s="88"/>
      <c r="CI202" s="88"/>
      <c r="CJ202" s="88"/>
      <c r="CK202" s="88"/>
      <c r="CL202" s="88"/>
      <c r="CM202" s="88"/>
      <c r="CN202" s="88"/>
      <c r="CO202" s="88"/>
      <c r="CP202" s="88"/>
      <c r="CQ202" s="88"/>
      <c r="CR202" s="88"/>
      <c r="CS202" s="88"/>
      <c r="CT202" s="88"/>
    </row>
    <row r="203" spans="1:98" ht="15" customHeight="1" x14ac:dyDescent="0.2">
      <c r="A203" s="370" t="s">
        <v>183</v>
      </c>
      <c r="B203" s="130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CG203" s="88"/>
      <c r="CH203" s="88"/>
      <c r="CI203" s="88"/>
      <c r="CJ203" s="88"/>
      <c r="CK203" s="88"/>
      <c r="CL203" s="88"/>
      <c r="CM203" s="88"/>
      <c r="CN203" s="88"/>
      <c r="CO203" s="88"/>
      <c r="CP203" s="88"/>
      <c r="CQ203" s="88"/>
      <c r="CR203" s="88"/>
      <c r="CS203" s="88"/>
      <c r="CT203" s="88"/>
    </row>
    <row r="204" spans="1:98" ht="31.9" customHeight="1" x14ac:dyDescent="0.2">
      <c r="A204" s="371" t="s">
        <v>184</v>
      </c>
      <c r="B204" s="146"/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  <c r="CG204" s="88"/>
      <c r="CH204" s="88"/>
      <c r="CI204" s="88"/>
      <c r="CJ204" s="88"/>
      <c r="CK204" s="88"/>
      <c r="CL204" s="88"/>
      <c r="CM204" s="88"/>
      <c r="CN204" s="88"/>
      <c r="CO204" s="88"/>
      <c r="CP204" s="88"/>
      <c r="CQ204" s="88"/>
      <c r="CR204" s="88"/>
      <c r="CS204" s="88"/>
      <c r="CT204" s="88"/>
    </row>
    <row r="205" spans="1:98" x14ac:dyDescent="0.2">
      <c r="A205" s="79" t="s">
        <v>88</v>
      </c>
      <c r="B205" s="226" t="s">
        <v>1</v>
      </c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CG205" s="88"/>
      <c r="CH205" s="88"/>
      <c r="CI205" s="88"/>
      <c r="CJ205" s="88"/>
      <c r="CK205" s="88"/>
      <c r="CL205" s="88"/>
      <c r="CM205" s="88"/>
      <c r="CN205" s="88"/>
      <c r="CO205" s="88"/>
      <c r="CP205" s="88"/>
      <c r="CQ205" s="88"/>
      <c r="CR205" s="88"/>
      <c r="CS205" s="88"/>
      <c r="CT205" s="88"/>
    </row>
    <row r="206" spans="1:98" ht="15" customHeight="1" x14ac:dyDescent="0.2">
      <c r="A206" s="372" t="s">
        <v>92</v>
      </c>
      <c r="B206" s="281">
        <v>482</v>
      </c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CG206" s="88"/>
      <c r="CH206" s="88"/>
      <c r="CI206" s="88"/>
      <c r="CJ206" s="88"/>
      <c r="CK206" s="88"/>
      <c r="CL206" s="88"/>
      <c r="CM206" s="88"/>
      <c r="CN206" s="88"/>
      <c r="CO206" s="88"/>
      <c r="CP206" s="88"/>
      <c r="CQ206" s="88"/>
      <c r="CR206" s="88"/>
      <c r="CS206" s="88"/>
      <c r="CT206" s="88"/>
    </row>
    <row r="207" spans="1:98" ht="15" customHeight="1" x14ac:dyDescent="0.2">
      <c r="A207" s="373" t="s">
        <v>103</v>
      </c>
      <c r="B207" s="22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CG207" s="88"/>
      <c r="CH207" s="88"/>
      <c r="CI207" s="88"/>
      <c r="CJ207" s="88"/>
      <c r="CK207" s="88"/>
      <c r="CL207" s="88"/>
      <c r="CM207" s="88"/>
      <c r="CN207" s="88"/>
      <c r="CO207" s="88"/>
      <c r="CP207" s="88"/>
      <c r="CQ207" s="88"/>
      <c r="CR207" s="88"/>
      <c r="CS207" s="88"/>
      <c r="CT207" s="88"/>
    </row>
    <row r="208" spans="1:98" ht="15" customHeight="1" x14ac:dyDescent="0.2">
      <c r="A208" s="239" t="s">
        <v>93</v>
      </c>
      <c r="B208" s="135">
        <v>820</v>
      </c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CG208" s="88"/>
      <c r="CH208" s="88"/>
      <c r="CI208" s="88"/>
      <c r="CJ208" s="88"/>
      <c r="CK208" s="88"/>
      <c r="CL208" s="88"/>
      <c r="CM208" s="88"/>
      <c r="CN208" s="88"/>
      <c r="CO208" s="88"/>
      <c r="CP208" s="88"/>
      <c r="CQ208" s="88"/>
      <c r="CR208" s="88"/>
      <c r="CS208" s="88"/>
      <c r="CT208" s="88"/>
    </row>
    <row r="209" spans="1:98" ht="15" customHeight="1" x14ac:dyDescent="0.2">
      <c r="A209" s="239" t="s">
        <v>185</v>
      </c>
      <c r="B209" s="135">
        <v>86</v>
      </c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CG209" s="88"/>
      <c r="CH209" s="88"/>
      <c r="CI209" s="88"/>
      <c r="CJ209" s="88"/>
      <c r="CK209" s="88"/>
      <c r="CL209" s="88"/>
      <c r="CM209" s="88"/>
      <c r="CN209" s="88"/>
      <c r="CO209" s="88"/>
      <c r="CP209" s="88"/>
      <c r="CQ209" s="88"/>
      <c r="CR209" s="88"/>
      <c r="CS209" s="88"/>
      <c r="CT209" s="88"/>
    </row>
    <row r="210" spans="1:98" ht="15" customHeight="1" x14ac:dyDescent="0.2">
      <c r="A210" s="374" t="s">
        <v>186</v>
      </c>
      <c r="B210" s="135">
        <v>2702</v>
      </c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CG210" s="88"/>
      <c r="CH210" s="88"/>
      <c r="CI210" s="88"/>
      <c r="CJ210" s="88"/>
      <c r="CK210" s="88"/>
      <c r="CL210" s="88"/>
      <c r="CM210" s="88"/>
      <c r="CN210" s="88"/>
      <c r="CO210" s="88"/>
      <c r="CP210" s="88"/>
      <c r="CQ210" s="88"/>
      <c r="CR210" s="88"/>
      <c r="CS210" s="88"/>
      <c r="CT210" s="88"/>
    </row>
    <row r="211" spans="1:98" ht="15" customHeight="1" x14ac:dyDescent="0.2">
      <c r="A211" s="239" t="s">
        <v>187</v>
      </c>
      <c r="B211" s="135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CG211" s="88"/>
      <c r="CH211" s="88"/>
      <c r="CI211" s="88"/>
      <c r="CJ211" s="88"/>
      <c r="CK211" s="88"/>
      <c r="CL211" s="88"/>
      <c r="CM211" s="88"/>
      <c r="CN211" s="88"/>
      <c r="CO211" s="88"/>
      <c r="CP211" s="88"/>
      <c r="CQ211" s="88"/>
      <c r="CR211" s="88"/>
      <c r="CS211" s="88"/>
      <c r="CT211" s="88"/>
    </row>
    <row r="212" spans="1:98" ht="15" customHeight="1" x14ac:dyDescent="0.2">
      <c r="A212" s="239" t="s">
        <v>188</v>
      </c>
      <c r="B212" s="135"/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CG212" s="88"/>
      <c r="CH212" s="88"/>
      <c r="CI212" s="88"/>
      <c r="CJ212" s="88"/>
      <c r="CK212" s="88"/>
      <c r="CL212" s="88"/>
      <c r="CM212" s="88"/>
      <c r="CN212" s="88"/>
      <c r="CO212" s="88"/>
      <c r="CP212" s="88"/>
      <c r="CQ212" s="88"/>
      <c r="CR212" s="88"/>
      <c r="CS212" s="88"/>
      <c r="CT212" s="88"/>
    </row>
    <row r="213" spans="1:98" ht="15" customHeight="1" x14ac:dyDescent="0.2">
      <c r="A213" s="239" t="s">
        <v>189</v>
      </c>
      <c r="B213" s="135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CG213" s="88"/>
      <c r="CH213" s="88"/>
      <c r="CI213" s="88"/>
      <c r="CJ213" s="88"/>
      <c r="CK213" s="88"/>
      <c r="CL213" s="88"/>
      <c r="CM213" s="88"/>
      <c r="CN213" s="88"/>
      <c r="CO213" s="88"/>
      <c r="CP213" s="88"/>
      <c r="CQ213" s="88"/>
      <c r="CR213" s="88"/>
      <c r="CS213" s="88"/>
      <c r="CT213" s="88"/>
    </row>
    <row r="214" spans="1:98" ht="15" customHeight="1" x14ac:dyDescent="0.2">
      <c r="A214" s="239" t="s">
        <v>190</v>
      </c>
      <c r="B214" s="135"/>
      <c r="C214" s="149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CG214" s="88"/>
      <c r="CH214" s="88"/>
      <c r="CI214" s="88"/>
      <c r="CJ214" s="88"/>
      <c r="CK214" s="88"/>
      <c r="CL214" s="88"/>
      <c r="CM214" s="88"/>
      <c r="CN214" s="88"/>
      <c r="CO214" s="88"/>
      <c r="CP214" s="88"/>
      <c r="CQ214" s="88"/>
      <c r="CR214" s="88"/>
      <c r="CS214" s="88"/>
      <c r="CT214" s="88"/>
    </row>
    <row r="215" spans="1:98" ht="15" customHeight="1" x14ac:dyDescent="0.2">
      <c r="A215" s="375" t="s">
        <v>95</v>
      </c>
      <c r="B215" s="135">
        <v>1299</v>
      </c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CG215" s="88"/>
      <c r="CH215" s="88"/>
      <c r="CI215" s="88"/>
      <c r="CJ215" s="88"/>
      <c r="CK215" s="88"/>
      <c r="CL215" s="88"/>
      <c r="CM215" s="88"/>
      <c r="CN215" s="88"/>
      <c r="CO215" s="88"/>
      <c r="CP215" s="88"/>
      <c r="CQ215" s="88"/>
      <c r="CR215" s="88"/>
      <c r="CS215" s="88"/>
      <c r="CT215" s="88"/>
    </row>
    <row r="216" spans="1:98" ht="15" customHeight="1" x14ac:dyDescent="0.2">
      <c r="A216" s="374" t="s">
        <v>191</v>
      </c>
      <c r="B216" s="135"/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CG216" s="88"/>
      <c r="CH216" s="88"/>
      <c r="CI216" s="88"/>
      <c r="CJ216" s="88"/>
      <c r="CK216" s="88"/>
      <c r="CL216" s="88"/>
      <c r="CM216" s="88"/>
      <c r="CN216" s="88"/>
      <c r="CO216" s="88"/>
      <c r="CP216" s="88"/>
      <c r="CQ216" s="88"/>
      <c r="CR216" s="88"/>
      <c r="CS216" s="88"/>
      <c r="CT216" s="88"/>
    </row>
    <row r="217" spans="1:98" ht="15" customHeight="1" x14ac:dyDescent="0.2">
      <c r="A217" s="374" t="s">
        <v>192</v>
      </c>
      <c r="B217" s="135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CG217" s="88"/>
      <c r="CH217" s="88"/>
      <c r="CI217" s="88"/>
      <c r="CJ217" s="88"/>
      <c r="CK217" s="88"/>
      <c r="CL217" s="88"/>
      <c r="CM217" s="88"/>
      <c r="CN217" s="88"/>
      <c r="CO217" s="88"/>
      <c r="CP217" s="88"/>
      <c r="CQ217" s="88"/>
      <c r="CR217" s="88"/>
      <c r="CS217" s="88"/>
      <c r="CT217" s="88"/>
    </row>
    <row r="218" spans="1:98" ht="15" customHeight="1" x14ac:dyDescent="0.2">
      <c r="A218" s="239" t="s">
        <v>193</v>
      </c>
      <c r="B218" s="135"/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CG218" s="88"/>
      <c r="CH218" s="88"/>
      <c r="CI218" s="88"/>
      <c r="CJ218" s="88"/>
      <c r="CK218" s="88"/>
      <c r="CL218" s="88"/>
      <c r="CM218" s="88"/>
      <c r="CN218" s="88"/>
      <c r="CO218" s="88"/>
      <c r="CP218" s="88"/>
      <c r="CQ218" s="88"/>
      <c r="CR218" s="88"/>
      <c r="CS218" s="88"/>
      <c r="CT218" s="88"/>
    </row>
    <row r="219" spans="1:98" ht="15" customHeight="1" x14ac:dyDescent="0.2">
      <c r="A219" s="375" t="s">
        <v>194</v>
      </c>
      <c r="B219" s="135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CG219" s="88"/>
      <c r="CH219" s="88"/>
      <c r="CI219" s="88"/>
      <c r="CJ219" s="88"/>
      <c r="CK219" s="88"/>
      <c r="CL219" s="88"/>
      <c r="CM219" s="88"/>
      <c r="CN219" s="88"/>
      <c r="CO219" s="88"/>
      <c r="CP219" s="88"/>
      <c r="CQ219" s="88"/>
      <c r="CR219" s="88"/>
      <c r="CS219" s="88"/>
      <c r="CT219" s="88"/>
    </row>
    <row r="220" spans="1:98" ht="24" customHeight="1" x14ac:dyDescent="0.2">
      <c r="A220" s="374" t="s">
        <v>195</v>
      </c>
      <c r="B220" s="135"/>
      <c r="C220" s="149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CG220" s="88"/>
      <c r="CH220" s="88"/>
      <c r="CI220" s="88"/>
      <c r="CJ220" s="88"/>
      <c r="CK220" s="88"/>
      <c r="CL220" s="88"/>
      <c r="CM220" s="88"/>
      <c r="CN220" s="88"/>
      <c r="CO220" s="88"/>
      <c r="CP220" s="88"/>
      <c r="CQ220" s="88"/>
      <c r="CR220" s="88"/>
      <c r="CS220" s="88"/>
      <c r="CT220" s="88"/>
    </row>
    <row r="221" spans="1:98" ht="15" customHeight="1" x14ac:dyDescent="0.2">
      <c r="A221" s="375" t="s">
        <v>196</v>
      </c>
      <c r="B221" s="135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CG221" s="88"/>
      <c r="CH221" s="88"/>
      <c r="CI221" s="88"/>
      <c r="CJ221" s="88"/>
      <c r="CK221" s="88"/>
      <c r="CL221" s="88"/>
      <c r="CM221" s="88"/>
      <c r="CN221" s="88"/>
      <c r="CO221" s="88"/>
      <c r="CP221" s="88"/>
      <c r="CQ221" s="88"/>
      <c r="CR221" s="88"/>
      <c r="CS221" s="88"/>
      <c r="CT221" s="88"/>
    </row>
    <row r="222" spans="1:98" ht="15" customHeight="1" x14ac:dyDescent="0.2">
      <c r="A222" s="376" t="s">
        <v>197</v>
      </c>
      <c r="B222" s="135"/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CG222" s="88"/>
      <c r="CH222" s="88"/>
      <c r="CI222" s="88"/>
      <c r="CJ222" s="88"/>
      <c r="CK222" s="88"/>
      <c r="CL222" s="88"/>
      <c r="CM222" s="88"/>
      <c r="CN222" s="88"/>
      <c r="CO222" s="88"/>
      <c r="CP222" s="88"/>
      <c r="CQ222" s="88"/>
      <c r="CR222" s="88"/>
      <c r="CS222" s="88"/>
      <c r="CT222" s="88"/>
    </row>
    <row r="223" spans="1:98" ht="15" customHeight="1" x14ac:dyDescent="0.2">
      <c r="A223" s="239" t="s">
        <v>97</v>
      </c>
      <c r="B223" s="135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CG223" s="88"/>
      <c r="CH223" s="88"/>
      <c r="CI223" s="88"/>
      <c r="CJ223" s="88"/>
      <c r="CK223" s="88"/>
      <c r="CL223" s="88"/>
      <c r="CM223" s="88"/>
      <c r="CN223" s="88"/>
      <c r="CO223" s="88"/>
      <c r="CP223" s="88"/>
      <c r="CQ223" s="88"/>
      <c r="CR223" s="88"/>
      <c r="CS223" s="88"/>
      <c r="CT223" s="88"/>
    </row>
    <row r="224" spans="1:98" ht="26.45" customHeight="1" x14ac:dyDescent="0.2">
      <c r="A224" s="374" t="s">
        <v>198</v>
      </c>
      <c r="B224" s="135"/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CG224" s="88"/>
      <c r="CH224" s="88"/>
      <c r="CI224" s="88"/>
      <c r="CJ224" s="88"/>
      <c r="CK224" s="88"/>
      <c r="CL224" s="88"/>
      <c r="CM224" s="88"/>
      <c r="CN224" s="88"/>
      <c r="CO224" s="88"/>
      <c r="CP224" s="88"/>
      <c r="CQ224" s="88"/>
      <c r="CR224" s="88"/>
      <c r="CS224" s="88"/>
      <c r="CT224" s="88"/>
    </row>
    <row r="225" spans="1:98" ht="15" customHeight="1" x14ac:dyDescent="0.2">
      <c r="A225" s="239" t="s">
        <v>199</v>
      </c>
      <c r="B225" s="135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CG225" s="88"/>
      <c r="CH225" s="88"/>
      <c r="CI225" s="88"/>
      <c r="CJ225" s="88"/>
      <c r="CK225" s="88"/>
      <c r="CL225" s="88"/>
      <c r="CM225" s="88"/>
      <c r="CN225" s="88"/>
      <c r="CO225" s="88"/>
      <c r="CP225" s="88"/>
      <c r="CQ225" s="88"/>
      <c r="CR225" s="88"/>
      <c r="CS225" s="88"/>
      <c r="CT225" s="88"/>
    </row>
    <row r="226" spans="1:98" ht="15" customHeight="1" x14ac:dyDescent="0.2">
      <c r="A226" s="374" t="s">
        <v>200</v>
      </c>
      <c r="B226" s="135"/>
      <c r="C226" s="149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CG226" s="88"/>
      <c r="CH226" s="88"/>
      <c r="CI226" s="88"/>
      <c r="CJ226" s="88"/>
      <c r="CK226" s="88"/>
      <c r="CL226" s="88"/>
      <c r="CM226" s="88"/>
      <c r="CN226" s="88"/>
      <c r="CO226" s="88"/>
      <c r="CP226" s="88"/>
      <c r="CQ226" s="88"/>
      <c r="CR226" s="88"/>
      <c r="CS226" s="88"/>
      <c r="CT226" s="88"/>
    </row>
    <row r="227" spans="1:98" ht="15" customHeight="1" x14ac:dyDescent="0.2">
      <c r="A227" s="239" t="s">
        <v>100</v>
      </c>
      <c r="B227" s="135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CG227" s="88"/>
      <c r="CH227" s="88"/>
      <c r="CI227" s="88"/>
      <c r="CJ227" s="88"/>
      <c r="CK227" s="88"/>
      <c r="CL227" s="88"/>
      <c r="CM227" s="88"/>
      <c r="CN227" s="88"/>
      <c r="CO227" s="88"/>
      <c r="CP227" s="88"/>
      <c r="CQ227" s="88"/>
      <c r="CR227" s="88"/>
      <c r="CS227" s="88"/>
      <c r="CT227" s="88"/>
    </row>
    <row r="228" spans="1:98" ht="15" customHeight="1" x14ac:dyDescent="0.2">
      <c r="A228" s="239" t="s">
        <v>101</v>
      </c>
      <c r="B228" s="135"/>
      <c r="C228" s="149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CG228" s="88"/>
      <c r="CH228" s="88"/>
      <c r="CI228" s="88"/>
      <c r="CJ228" s="88"/>
      <c r="CK228" s="88"/>
      <c r="CL228" s="88"/>
      <c r="CM228" s="88"/>
      <c r="CN228" s="88"/>
      <c r="CO228" s="88"/>
      <c r="CP228" s="88"/>
      <c r="CQ228" s="88"/>
      <c r="CR228" s="88"/>
      <c r="CS228" s="88"/>
      <c r="CT228" s="88"/>
    </row>
    <row r="229" spans="1:98" ht="15" customHeight="1" x14ac:dyDescent="0.2">
      <c r="A229" s="375" t="s">
        <v>201</v>
      </c>
      <c r="B229" s="135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CG229" s="88"/>
      <c r="CH229" s="88"/>
      <c r="CI229" s="88"/>
      <c r="CJ229" s="88"/>
      <c r="CK229" s="88"/>
      <c r="CL229" s="88"/>
      <c r="CM229" s="88"/>
      <c r="CN229" s="88"/>
      <c r="CO229" s="88"/>
      <c r="CP229" s="88"/>
      <c r="CQ229" s="88"/>
      <c r="CR229" s="88"/>
      <c r="CS229" s="88"/>
      <c r="CT229" s="88"/>
    </row>
    <row r="230" spans="1:98" ht="15" customHeight="1" x14ac:dyDescent="0.2">
      <c r="A230" s="377" t="s">
        <v>202</v>
      </c>
      <c r="B230" s="130"/>
      <c r="C230" s="149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CG230" s="88"/>
      <c r="CH230" s="88"/>
      <c r="CI230" s="88"/>
      <c r="CJ230" s="88"/>
      <c r="CK230" s="88"/>
      <c r="CL230" s="88"/>
      <c r="CM230" s="88"/>
      <c r="CN230" s="88"/>
      <c r="CO230" s="88"/>
      <c r="CP230" s="88"/>
      <c r="CQ230" s="88"/>
      <c r="CR230" s="88"/>
      <c r="CS230" s="88"/>
      <c r="CT230" s="88"/>
    </row>
    <row r="231" spans="1:98" ht="15" customHeight="1" x14ac:dyDescent="0.2">
      <c r="A231" s="316" t="s">
        <v>1</v>
      </c>
      <c r="B231" s="29">
        <f>SUM(B206:B230)</f>
        <v>5389</v>
      </c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CG231" s="88"/>
      <c r="CH231" s="88"/>
      <c r="CI231" s="88"/>
      <c r="CJ231" s="88"/>
      <c r="CK231" s="88"/>
      <c r="CL231" s="88"/>
      <c r="CM231" s="88"/>
      <c r="CN231" s="88"/>
      <c r="CO231" s="88"/>
      <c r="CP231" s="88"/>
      <c r="CQ231" s="88"/>
      <c r="CR231" s="88"/>
      <c r="CS231" s="88"/>
      <c r="CT231" s="88"/>
    </row>
    <row r="232" spans="1:98" x14ac:dyDescent="0.2">
      <c r="C232" s="149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CG232" s="88"/>
      <c r="CH232" s="88"/>
      <c r="CI232" s="88"/>
      <c r="CJ232" s="88"/>
      <c r="CK232" s="88"/>
      <c r="CL232" s="88"/>
      <c r="CM232" s="88"/>
      <c r="CN232" s="88"/>
      <c r="CO232" s="88"/>
      <c r="CP232" s="88"/>
      <c r="CQ232" s="88"/>
      <c r="CR232" s="88"/>
      <c r="CS232" s="88"/>
      <c r="CT232" s="88"/>
    </row>
    <row r="233" spans="1:98" x14ac:dyDescent="0.2"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CG233" s="88"/>
      <c r="CH233" s="88"/>
      <c r="CI233" s="88"/>
      <c r="CJ233" s="88"/>
      <c r="CK233" s="88"/>
      <c r="CL233" s="88"/>
      <c r="CM233" s="88"/>
      <c r="CN233" s="88"/>
      <c r="CO233" s="88"/>
      <c r="CP233" s="88"/>
      <c r="CQ233" s="88"/>
      <c r="CR233" s="88"/>
      <c r="CS233" s="88"/>
      <c r="CT233" s="88"/>
    </row>
    <row r="234" spans="1:98" x14ac:dyDescent="0.2">
      <c r="C234" s="149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CG234" s="88"/>
      <c r="CH234" s="88"/>
      <c r="CI234" s="88"/>
      <c r="CJ234" s="88"/>
      <c r="CK234" s="88"/>
      <c r="CL234" s="88"/>
      <c r="CM234" s="88"/>
      <c r="CN234" s="88"/>
      <c r="CO234" s="88"/>
      <c r="CP234" s="88"/>
      <c r="CQ234" s="88"/>
      <c r="CR234" s="88"/>
      <c r="CS234" s="88"/>
      <c r="CT234" s="88"/>
    </row>
    <row r="235" spans="1:98" x14ac:dyDescent="0.2"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CG235" s="88"/>
      <c r="CH235" s="88"/>
      <c r="CI235" s="88"/>
      <c r="CJ235" s="88"/>
      <c r="CK235" s="88"/>
      <c r="CL235" s="88"/>
      <c r="CM235" s="88"/>
      <c r="CN235" s="88"/>
      <c r="CO235" s="88"/>
      <c r="CP235" s="88"/>
      <c r="CQ235" s="88"/>
      <c r="CR235" s="88"/>
      <c r="CS235" s="88"/>
      <c r="CT235" s="88"/>
    </row>
    <row r="236" spans="1:98" x14ac:dyDescent="0.2">
      <c r="C236" s="149"/>
      <c r="D236" s="149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CG236" s="88"/>
      <c r="CH236" s="88"/>
      <c r="CI236" s="88"/>
      <c r="CJ236" s="88"/>
      <c r="CK236" s="88"/>
      <c r="CL236" s="88"/>
      <c r="CM236" s="88"/>
      <c r="CN236" s="88"/>
      <c r="CO236" s="88"/>
      <c r="CP236" s="88"/>
      <c r="CQ236" s="88"/>
      <c r="CR236" s="88"/>
      <c r="CS236" s="88"/>
      <c r="CT236" s="88"/>
    </row>
    <row r="237" spans="1:98" x14ac:dyDescent="0.2">
      <c r="CG237" s="88"/>
      <c r="CH237" s="88"/>
      <c r="CI237" s="88"/>
      <c r="CJ237" s="88"/>
      <c r="CK237" s="88"/>
      <c r="CL237" s="88"/>
      <c r="CM237" s="88"/>
      <c r="CN237" s="88"/>
      <c r="CO237" s="88"/>
      <c r="CP237" s="88"/>
      <c r="CQ237" s="88"/>
      <c r="CR237" s="88"/>
      <c r="CS237" s="88"/>
      <c r="CT237" s="88"/>
    </row>
    <row r="238" spans="1:98" x14ac:dyDescent="0.2">
      <c r="CG238" s="88"/>
      <c r="CH238" s="88"/>
      <c r="CI238" s="88"/>
      <c r="CJ238" s="88"/>
      <c r="CK238" s="88"/>
      <c r="CL238" s="88"/>
      <c r="CM238" s="88"/>
      <c r="CN238" s="88"/>
      <c r="CO238" s="88"/>
      <c r="CP238" s="88"/>
      <c r="CQ238" s="88"/>
      <c r="CR238" s="88"/>
      <c r="CS238" s="88"/>
      <c r="CT238" s="88"/>
    </row>
    <row r="239" spans="1:98" x14ac:dyDescent="0.2">
      <c r="CG239" s="88"/>
      <c r="CH239" s="88"/>
      <c r="CI239" s="88"/>
      <c r="CJ239" s="88"/>
      <c r="CK239" s="88"/>
      <c r="CL239" s="88"/>
      <c r="CM239" s="88"/>
      <c r="CN239" s="88"/>
      <c r="CO239" s="88"/>
      <c r="CP239" s="88"/>
      <c r="CQ239" s="88"/>
      <c r="CR239" s="88"/>
      <c r="CS239" s="88"/>
      <c r="CT239" s="88"/>
    </row>
    <row r="240" spans="1:98" x14ac:dyDescent="0.2">
      <c r="CG240" s="88"/>
      <c r="CH240" s="88"/>
      <c r="CI240" s="88"/>
      <c r="CJ240" s="88"/>
      <c r="CK240" s="88"/>
      <c r="CL240" s="88"/>
      <c r="CM240" s="88"/>
      <c r="CN240" s="88"/>
      <c r="CO240" s="88"/>
      <c r="CP240" s="88"/>
      <c r="CQ240" s="88"/>
      <c r="CR240" s="88"/>
      <c r="CS240" s="88"/>
      <c r="CT240" s="88"/>
    </row>
    <row r="241" spans="85:98" x14ac:dyDescent="0.2">
      <c r="CG241" s="88"/>
      <c r="CH241" s="88"/>
      <c r="CI241" s="88"/>
      <c r="CJ241" s="88"/>
      <c r="CK241" s="88"/>
      <c r="CL241" s="88"/>
      <c r="CM241" s="88"/>
      <c r="CN241" s="88"/>
      <c r="CO241" s="88"/>
      <c r="CP241" s="88"/>
      <c r="CQ241" s="88"/>
      <c r="CR241" s="88"/>
      <c r="CS241" s="88"/>
      <c r="CT241" s="88"/>
    </row>
    <row r="294" spans="1:104" ht="16.899999999999999" customHeight="1" x14ac:dyDescent="0.2"/>
    <row r="295" spans="1:104" s="378" customFormat="1" ht="16.899999999999999" hidden="1" customHeight="1" x14ac:dyDescent="0.2">
      <c r="A295" s="378">
        <f>SUM(B13:B27,D30,B60,B67,B74,B92:E92,B100:E100,B108:E108,C112:C113,D117:D118,B122:B124,B150,B170:B174,B184,B191,B198,B231,C128:J144,B169:AS169,D31:D50,B201:B203,B151,B152:B168)</f>
        <v>8042</v>
      </c>
      <c r="B295" s="378">
        <f>SUM(CG6:CT241)</f>
        <v>0</v>
      </c>
      <c r="BY295" s="379"/>
      <c r="BZ295" s="379"/>
      <c r="CA295" s="379"/>
      <c r="CB295" s="379"/>
      <c r="CC295" s="379"/>
      <c r="CD295" s="379"/>
      <c r="CE295" s="379"/>
      <c r="CF295" s="379"/>
      <c r="CG295" s="379"/>
      <c r="CH295" s="379"/>
      <c r="CI295" s="379"/>
      <c r="CJ295" s="379"/>
      <c r="CK295" s="379"/>
      <c r="CL295" s="379"/>
      <c r="CM295" s="379"/>
      <c r="CN295" s="379"/>
      <c r="CO295" s="379"/>
      <c r="CP295" s="379"/>
      <c r="CQ295" s="379"/>
      <c r="CR295" s="379"/>
      <c r="CS295" s="379"/>
      <c r="CT295" s="379"/>
      <c r="CU295" s="379"/>
      <c r="CV295" s="379"/>
      <c r="CW295" s="379"/>
      <c r="CX295" s="379"/>
      <c r="CY295" s="379"/>
      <c r="CZ295" s="379"/>
    </row>
    <row r="296" spans="1:104" ht="16.899999999999999" customHeight="1" x14ac:dyDescent="0.2"/>
  </sheetData>
  <mergeCells count="158">
    <mergeCell ref="AO177:AP177"/>
    <mergeCell ref="AE177:AF177"/>
    <mergeCell ref="AG177:AH177"/>
    <mergeCell ref="AI177:AJ177"/>
    <mergeCell ref="AK177:AL177"/>
    <mergeCell ref="AM177:AN177"/>
    <mergeCell ref="U177:V177"/>
    <mergeCell ref="W177:X177"/>
    <mergeCell ref="Y177:Z177"/>
    <mergeCell ref="AA177:AB177"/>
    <mergeCell ref="AC177:AD177"/>
    <mergeCell ref="AO148:AP148"/>
    <mergeCell ref="AQ148:AQ149"/>
    <mergeCell ref="AR148:AS148"/>
    <mergeCell ref="A176:A178"/>
    <mergeCell ref="B176:D177"/>
    <mergeCell ref="E176:AP176"/>
    <mergeCell ref="AQ176:AQ178"/>
    <mergeCell ref="AR176:AR178"/>
    <mergeCell ref="E177:F177"/>
    <mergeCell ref="G177:H177"/>
    <mergeCell ref="I177:J177"/>
    <mergeCell ref="K177:L177"/>
    <mergeCell ref="M177:N177"/>
    <mergeCell ref="O177:P177"/>
    <mergeCell ref="Q177:R177"/>
    <mergeCell ref="S177:T177"/>
    <mergeCell ref="AE148:AF148"/>
    <mergeCell ref="AG148:AH148"/>
    <mergeCell ref="AI148:AJ148"/>
    <mergeCell ref="AK148:AL148"/>
    <mergeCell ref="AM148:AN148"/>
    <mergeCell ref="B147:D148"/>
    <mergeCell ref="E147:AP147"/>
    <mergeCell ref="AQ147:AS147"/>
    <mergeCell ref="W148:X148"/>
    <mergeCell ref="Y148:Z148"/>
    <mergeCell ref="AA148:AB148"/>
    <mergeCell ref="AC148:AD148"/>
    <mergeCell ref="A128:A131"/>
    <mergeCell ref="A132:A136"/>
    <mergeCell ref="A137:A142"/>
    <mergeCell ref="A143:A144"/>
    <mergeCell ref="A147:A149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H120:J120"/>
    <mergeCell ref="K120:K121"/>
    <mergeCell ref="L120:L121"/>
    <mergeCell ref="A126:A127"/>
    <mergeCell ref="B126:B127"/>
    <mergeCell ref="C126:D126"/>
    <mergeCell ref="E126:F126"/>
    <mergeCell ref="G126:H126"/>
    <mergeCell ref="I126:J126"/>
    <mergeCell ref="A120:A121"/>
    <mergeCell ref="B120:B121"/>
    <mergeCell ref="C120:E120"/>
    <mergeCell ref="F120:F121"/>
    <mergeCell ref="G120:G121"/>
    <mergeCell ref="AC53:AD53"/>
    <mergeCell ref="AE53:AF53"/>
    <mergeCell ref="AG53:AH53"/>
    <mergeCell ref="AI53:AJ53"/>
    <mergeCell ref="AK53:AL53"/>
    <mergeCell ref="A113:B113"/>
    <mergeCell ref="A115:C116"/>
    <mergeCell ref="D115:D116"/>
    <mergeCell ref="E115:G115"/>
    <mergeCell ref="H115:H116"/>
    <mergeCell ref="A110:B111"/>
    <mergeCell ref="C110:C111"/>
    <mergeCell ref="D110:F110"/>
    <mergeCell ref="G110:G111"/>
    <mergeCell ref="A112:B112"/>
    <mergeCell ref="B41:C41"/>
    <mergeCell ref="B42:C42"/>
    <mergeCell ref="B43:C43"/>
    <mergeCell ref="E52:AP52"/>
    <mergeCell ref="AQ52:AQ54"/>
    <mergeCell ref="AR52:AT52"/>
    <mergeCell ref="AU52:AU54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B53"/>
    <mergeCell ref="AM53:AN53"/>
    <mergeCell ref="AO53:AP53"/>
    <mergeCell ref="AR53:AR54"/>
    <mergeCell ref="AS53:AS54"/>
    <mergeCell ref="AT53:AT54"/>
    <mergeCell ref="AQ10:AS10"/>
    <mergeCell ref="AT10:AT12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Q11:AQ12"/>
    <mergeCell ref="AR11:AR12"/>
    <mergeCell ref="AS11:AS12"/>
    <mergeCell ref="B47:C47"/>
    <mergeCell ref="A44:A46"/>
    <mergeCell ref="B44:C44"/>
    <mergeCell ref="B45:C45"/>
    <mergeCell ref="B46:C46"/>
    <mergeCell ref="A47:A49"/>
    <mergeCell ref="A52:A54"/>
    <mergeCell ref="B52:D53"/>
    <mergeCell ref="B29:C29"/>
    <mergeCell ref="B40:C40"/>
    <mergeCell ref="B32:C32"/>
    <mergeCell ref="B33:C33"/>
    <mergeCell ref="B34:C34"/>
    <mergeCell ref="B35:C35"/>
    <mergeCell ref="B39:C39"/>
    <mergeCell ref="B48:C48"/>
    <mergeCell ref="B49:C49"/>
    <mergeCell ref="B50:C50"/>
    <mergeCell ref="A30:C30"/>
    <mergeCell ref="A31:A43"/>
    <mergeCell ref="B31:C31"/>
    <mergeCell ref="B36:C36"/>
    <mergeCell ref="B37:C37"/>
    <mergeCell ref="B38:C38"/>
    <mergeCell ref="A6:N6"/>
    <mergeCell ref="A10:A12"/>
    <mergeCell ref="B10:D11"/>
    <mergeCell ref="E10:AP10"/>
    <mergeCell ref="AG11:AH11"/>
    <mergeCell ref="AI11:AJ11"/>
    <mergeCell ref="AK11:AL11"/>
    <mergeCell ref="AM11:AN11"/>
    <mergeCell ref="AO11:AP11"/>
  </mergeCells>
  <dataValidations count="2">
    <dataValidation allowBlank="1" showInputMessage="1" showErrorMessage="1" errorTitle="ERROR" error="Por Favor ingrese solo Números." sqref="AT150:AT168 J30 AV55:AV59 M122:M124 AS179:AS183 AU13:AU20 AU22:AU27" xr:uid="{00000000-0002-0000-0300-000000000000}"/>
    <dataValidation type="whole" allowBlank="1" showInputMessage="1" showErrorMessage="1" errorTitle="Error de ingreso" error="Debe ingresar sólo números enteros positivos." sqref="E13:AT20 E22:AT27 E30:I50 E55:AU59 B63:B66 B70:B73 B77:E91 B95:E99 B103:E107 D112:G113 E117:H118 C122:L124 C128:J144 E150:AS168 E170:AS174 E179:AR183 B187:B190 B194:B197 B201:B203 B206:B230" xr:uid="{00000000-0002-0000-0300-000001000000}">
      <formula1>0</formula1>
      <formula2>1000000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Z296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9.85546875" style="82" customWidth="1"/>
    <col min="2" max="2" width="29.7109375" style="82" customWidth="1"/>
    <col min="3" max="3" width="18.7109375" style="82" customWidth="1"/>
    <col min="4" max="4" width="17.28515625" style="82" customWidth="1"/>
    <col min="5" max="5" width="16.140625" style="82" customWidth="1"/>
    <col min="6" max="6" width="15.42578125" style="82" customWidth="1"/>
    <col min="7" max="11" width="14.7109375" style="82" customWidth="1"/>
    <col min="12" max="12" width="16.42578125" style="82" customWidth="1"/>
    <col min="13" max="39" width="11.42578125" style="82"/>
    <col min="40" max="40" width="12.7109375" style="82" customWidth="1"/>
    <col min="41" max="41" width="11.42578125" style="82"/>
    <col min="42" max="42" width="13" style="82" customWidth="1"/>
    <col min="43" max="43" width="15.85546875" style="82" customWidth="1"/>
    <col min="44" max="44" width="12.42578125" style="82" customWidth="1"/>
    <col min="45" max="45" width="11.42578125" style="82"/>
    <col min="46" max="46" width="13.28515625" style="82" customWidth="1"/>
    <col min="47" max="47" width="11.42578125" style="82"/>
    <col min="48" max="48" width="14.5703125" style="82" customWidth="1"/>
    <col min="49" max="73" width="11.42578125" style="82"/>
    <col min="74" max="76" width="11" style="82" customWidth="1"/>
    <col min="77" max="77" width="11" style="83" customWidth="1"/>
    <col min="78" max="78" width="13.28515625" style="83" customWidth="1"/>
    <col min="79" max="104" width="13.28515625" style="84" hidden="1" customWidth="1"/>
    <col min="105" max="105" width="13.28515625" style="82" customWidth="1"/>
    <col min="106" max="16384" width="11.42578125" style="82"/>
  </cols>
  <sheetData>
    <row r="1" spans="1:98" ht="16.149999999999999" customHeight="1" x14ac:dyDescent="0.2">
      <c r="A1" s="81" t="s">
        <v>0</v>
      </c>
    </row>
    <row r="2" spans="1:98" ht="16.149999999999999" customHeight="1" x14ac:dyDescent="0.2">
      <c r="A2" s="81" t="str">
        <f>CONCATENATE("COMUNA: ",[5]NOMBRE!B2," - ","( ",[5]NOMBRE!C2,[5]NOMBRE!D2,[5]NOMBRE!E2,[5]NOMBRE!F2,[5]NOMBRE!G2," )")</f>
        <v>COMUNA: LINARES - ( 07401 )</v>
      </c>
    </row>
    <row r="3" spans="1:98" ht="16.149999999999999" customHeight="1" x14ac:dyDescent="0.2">
      <c r="A3" s="81" t="str">
        <f>CONCATENATE("ESTABLECIMIENTO/ESTRATEGIA: ",[5]NOMBRE!B3," - ","( ",[5]NOMBRE!C3,[5]NOMBRE!D3,[5]NOMBRE!E3,[5]NOMBRE!F3,[5]NOMBRE!G3,[5]NOMBRE!H3," )")</f>
        <v>ESTABLECIMIENTO/ESTRATEGIA: HOSPITAL PRESIDENTE CARLOS IBAÑEZ DEL CAMPO - ( 116108 )</v>
      </c>
    </row>
    <row r="4" spans="1:98" ht="16.149999999999999" customHeight="1" x14ac:dyDescent="0.2">
      <c r="A4" s="81" t="str">
        <f>CONCATENATE("MES: ",[5]NOMBRE!B6," - ","( ",[5]NOMBRE!C6,[5]NOMBRE!D6," )")</f>
        <v>MES: ABRIL - ( 04 )</v>
      </c>
    </row>
    <row r="5" spans="1:98" ht="16.149999999999999" customHeight="1" x14ac:dyDescent="0.2">
      <c r="A5" s="81" t="str">
        <f>CONCATENATE("AÑO: ",[5]NOMBRE!B7)</f>
        <v>AÑO: 2018</v>
      </c>
    </row>
    <row r="6" spans="1:98" ht="15" x14ac:dyDescent="0.2">
      <c r="A6" s="470" t="s">
        <v>14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85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7"/>
      <c r="AN6" s="87"/>
      <c r="AO6" s="87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</row>
    <row r="7" spans="1:98" x14ac:dyDescent="0.2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7"/>
      <c r="AN7" s="87"/>
      <c r="AO7" s="87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</row>
    <row r="8" spans="1:98" ht="31.9" customHeight="1" x14ac:dyDescent="0.2">
      <c r="A8" s="90" t="s">
        <v>15</v>
      </c>
      <c r="B8" s="89"/>
      <c r="C8" s="89"/>
      <c r="D8" s="89"/>
      <c r="E8" s="89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</row>
    <row r="9" spans="1:98" ht="31.9" customHeight="1" x14ac:dyDescent="0.2">
      <c r="A9" s="91" t="s">
        <v>16</v>
      </c>
      <c r="B9" s="91"/>
      <c r="C9" s="92"/>
      <c r="AQ9" s="93"/>
      <c r="AR9" s="93"/>
      <c r="AS9" s="93"/>
      <c r="AT9" s="93"/>
      <c r="AU9" s="94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</row>
    <row r="10" spans="1:98" ht="14.25" customHeight="1" x14ac:dyDescent="0.2">
      <c r="A10" s="471" t="s">
        <v>17</v>
      </c>
      <c r="B10" s="474" t="s">
        <v>1</v>
      </c>
      <c r="C10" s="475"/>
      <c r="D10" s="476"/>
      <c r="E10" s="480" t="s">
        <v>18</v>
      </c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1"/>
      <c r="V10" s="481"/>
      <c r="W10" s="481"/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1"/>
      <c r="AI10" s="481"/>
      <c r="AJ10" s="481"/>
      <c r="AK10" s="481"/>
      <c r="AL10" s="481"/>
      <c r="AM10" s="481"/>
      <c r="AN10" s="481"/>
      <c r="AO10" s="481"/>
      <c r="AP10" s="482"/>
      <c r="AQ10" s="480" t="s">
        <v>19</v>
      </c>
      <c r="AR10" s="481"/>
      <c r="AS10" s="481"/>
      <c r="AT10" s="471" t="s">
        <v>20</v>
      </c>
      <c r="AU10" s="95"/>
      <c r="AV10" s="96"/>
      <c r="AW10" s="96"/>
      <c r="AX10" s="96"/>
      <c r="AY10" s="96"/>
      <c r="AZ10" s="96"/>
      <c r="BA10" s="97"/>
      <c r="BB10" s="97"/>
      <c r="BC10" s="97"/>
      <c r="BD10" s="97"/>
      <c r="BE10" s="97"/>
      <c r="BF10" s="97"/>
      <c r="BG10" s="97"/>
      <c r="BH10" s="97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</row>
    <row r="11" spans="1:98" x14ac:dyDescent="0.2">
      <c r="A11" s="472"/>
      <c r="B11" s="477"/>
      <c r="C11" s="478"/>
      <c r="D11" s="479"/>
      <c r="E11" s="483" t="s">
        <v>21</v>
      </c>
      <c r="F11" s="484"/>
      <c r="G11" s="483" t="s">
        <v>22</v>
      </c>
      <c r="H11" s="484"/>
      <c r="I11" s="483" t="s">
        <v>23</v>
      </c>
      <c r="J11" s="484"/>
      <c r="K11" s="483" t="s">
        <v>24</v>
      </c>
      <c r="L11" s="484"/>
      <c r="M11" s="483" t="s">
        <v>25</v>
      </c>
      <c r="N11" s="484"/>
      <c r="O11" s="483" t="s">
        <v>26</v>
      </c>
      <c r="P11" s="484"/>
      <c r="Q11" s="483" t="s">
        <v>27</v>
      </c>
      <c r="R11" s="484"/>
      <c r="S11" s="483" t="s">
        <v>28</v>
      </c>
      <c r="T11" s="484"/>
      <c r="U11" s="483" t="s">
        <v>29</v>
      </c>
      <c r="V11" s="484"/>
      <c r="W11" s="483" t="s">
        <v>5</v>
      </c>
      <c r="X11" s="484"/>
      <c r="Y11" s="483" t="s">
        <v>6</v>
      </c>
      <c r="Z11" s="484"/>
      <c r="AA11" s="483" t="s">
        <v>30</v>
      </c>
      <c r="AB11" s="484"/>
      <c r="AC11" s="483" t="s">
        <v>7</v>
      </c>
      <c r="AD11" s="484"/>
      <c r="AE11" s="483" t="s">
        <v>8</v>
      </c>
      <c r="AF11" s="484"/>
      <c r="AG11" s="483" t="s">
        <v>9</v>
      </c>
      <c r="AH11" s="484"/>
      <c r="AI11" s="483" t="s">
        <v>10</v>
      </c>
      <c r="AJ11" s="484"/>
      <c r="AK11" s="483" t="s">
        <v>11</v>
      </c>
      <c r="AL11" s="484"/>
      <c r="AM11" s="483" t="s">
        <v>12</v>
      </c>
      <c r="AN11" s="484"/>
      <c r="AO11" s="480" t="s">
        <v>13</v>
      </c>
      <c r="AP11" s="482"/>
      <c r="AQ11" s="508" t="s">
        <v>31</v>
      </c>
      <c r="AR11" s="510" t="s">
        <v>32</v>
      </c>
      <c r="AS11" s="512" t="s">
        <v>33</v>
      </c>
      <c r="AT11" s="472"/>
      <c r="AU11" s="96"/>
      <c r="AV11" s="96"/>
      <c r="AW11" s="96"/>
      <c r="AX11" s="96"/>
      <c r="AY11" s="96"/>
      <c r="AZ11" s="96"/>
      <c r="BA11" s="97"/>
      <c r="BB11" s="97"/>
      <c r="BC11" s="97"/>
      <c r="BD11" s="97"/>
      <c r="BE11" s="97"/>
      <c r="BF11" s="97"/>
      <c r="BG11" s="97"/>
      <c r="BH11" s="97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</row>
    <row r="12" spans="1:98" ht="21" customHeight="1" x14ac:dyDescent="0.2">
      <c r="A12" s="473"/>
      <c r="B12" s="70" t="s">
        <v>34</v>
      </c>
      <c r="C12" s="71" t="s">
        <v>2</v>
      </c>
      <c r="D12" s="381" t="s">
        <v>3</v>
      </c>
      <c r="E12" s="70" t="s">
        <v>2</v>
      </c>
      <c r="F12" s="381" t="s">
        <v>3</v>
      </c>
      <c r="G12" s="70" t="s">
        <v>2</v>
      </c>
      <c r="H12" s="381" t="s">
        <v>3</v>
      </c>
      <c r="I12" s="70" t="s">
        <v>2</v>
      </c>
      <c r="J12" s="381" t="s">
        <v>3</v>
      </c>
      <c r="K12" s="70" t="s">
        <v>2</v>
      </c>
      <c r="L12" s="381" t="s">
        <v>3</v>
      </c>
      <c r="M12" s="70" t="s">
        <v>2</v>
      </c>
      <c r="N12" s="381" t="s">
        <v>3</v>
      </c>
      <c r="O12" s="70" t="s">
        <v>2</v>
      </c>
      <c r="P12" s="381" t="s">
        <v>3</v>
      </c>
      <c r="Q12" s="70" t="s">
        <v>2</v>
      </c>
      <c r="R12" s="381" t="s">
        <v>3</v>
      </c>
      <c r="S12" s="70" t="s">
        <v>2</v>
      </c>
      <c r="T12" s="381" t="s">
        <v>3</v>
      </c>
      <c r="U12" s="70" t="s">
        <v>2</v>
      </c>
      <c r="V12" s="381" t="s">
        <v>3</v>
      </c>
      <c r="W12" s="70" t="s">
        <v>2</v>
      </c>
      <c r="X12" s="381" t="s">
        <v>3</v>
      </c>
      <c r="Y12" s="70" t="s">
        <v>2</v>
      </c>
      <c r="Z12" s="381" t="s">
        <v>3</v>
      </c>
      <c r="AA12" s="70" t="s">
        <v>2</v>
      </c>
      <c r="AB12" s="381" t="s">
        <v>3</v>
      </c>
      <c r="AC12" s="70" t="s">
        <v>2</v>
      </c>
      <c r="AD12" s="381" t="s">
        <v>3</v>
      </c>
      <c r="AE12" s="70" t="s">
        <v>2</v>
      </c>
      <c r="AF12" s="381" t="s">
        <v>3</v>
      </c>
      <c r="AG12" s="70" t="s">
        <v>2</v>
      </c>
      <c r="AH12" s="381" t="s">
        <v>3</v>
      </c>
      <c r="AI12" s="70" t="s">
        <v>2</v>
      </c>
      <c r="AJ12" s="381" t="s">
        <v>3</v>
      </c>
      <c r="AK12" s="70" t="s">
        <v>2</v>
      </c>
      <c r="AL12" s="381" t="s">
        <v>3</v>
      </c>
      <c r="AM12" s="70" t="s">
        <v>2</v>
      </c>
      <c r="AN12" s="381" t="s">
        <v>3</v>
      </c>
      <c r="AO12" s="70" t="s">
        <v>2</v>
      </c>
      <c r="AP12" s="381" t="s">
        <v>3</v>
      </c>
      <c r="AQ12" s="509"/>
      <c r="AR12" s="511"/>
      <c r="AS12" s="513"/>
      <c r="AT12" s="473"/>
      <c r="AU12" s="96"/>
      <c r="AV12" s="96"/>
      <c r="AW12" s="96"/>
      <c r="AX12" s="96"/>
      <c r="AY12" s="96"/>
      <c r="AZ12" s="96"/>
      <c r="BA12" s="97"/>
      <c r="BB12" s="97"/>
      <c r="BC12" s="97"/>
      <c r="BD12" s="97"/>
      <c r="BE12" s="97"/>
      <c r="BF12" s="97"/>
      <c r="BG12" s="97"/>
      <c r="BH12" s="97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</row>
    <row r="13" spans="1:98" ht="14.45" customHeight="1" x14ac:dyDescent="0.2">
      <c r="A13" s="62" t="s">
        <v>35</v>
      </c>
      <c r="B13" s="63">
        <f t="shared" ref="B13:B27" si="0">SUM(C13+D13)</f>
        <v>0</v>
      </c>
      <c r="C13" s="64">
        <f t="shared" ref="C13:D19" si="1">SUM(E13+G13+I13+K13+M13+O13+Q13+S13+U13+W13+Y13+AA13+AC13+AE13+AG13+AI13+AK13+AM13+AO13)</f>
        <v>0</v>
      </c>
      <c r="D13" s="65">
        <f t="shared" si="1"/>
        <v>0</v>
      </c>
      <c r="E13" s="26"/>
      <c r="F13" s="98"/>
      <c r="G13" s="26"/>
      <c r="H13" s="99"/>
      <c r="I13" s="26"/>
      <c r="J13" s="99"/>
      <c r="K13" s="26"/>
      <c r="L13" s="99"/>
      <c r="M13" s="26"/>
      <c r="N13" s="99"/>
      <c r="O13" s="26"/>
      <c r="P13" s="99"/>
      <c r="Q13" s="26"/>
      <c r="R13" s="99"/>
      <c r="S13" s="26"/>
      <c r="T13" s="99"/>
      <c r="U13" s="26"/>
      <c r="V13" s="99"/>
      <c r="W13" s="26"/>
      <c r="X13" s="99"/>
      <c r="Y13" s="26"/>
      <c r="Z13" s="99"/>
      <c r="AA13" s="26"/>
      <c r="AB13" s="99"/>
      <c r="AC13" s="26"/>
      <c r="AD13" s="99"/>
      <c r="AE13" s="26"/>
      <c r="AF13" s="99"/>
      <c r="AG13" s="26"/>
      <c r="AH13" s="99"/>
      <c r="AI13" s="26"/>
      <c r="AJ13" s="99"/>
      <c r="AK13" s="26"/>
      <c r="AL13" s="99"/>
      <c r="AM13" s="26"/>
      <c r="AN13" s="99"/>
      <c r="AO13" s="100"/>
      <c r="AP13" s="99"/>
      <c r="AQ13" s="26"/>
      <c r="AR13" s="27"/>
      <c r="AS13" s="98"/>
      <c r="AT13" s="99"/>
      <c r="AU13" s="1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97"/>
      <c r="BH13" s="97"/>
      <c r="CA13" s="84" t="str">
        <f t="shared" ref="CA13:CA20" si="2">IF(B13&lt;&gt;(AQ13+ AR13 + AS13 + AT13),"* Total Ingresos debe ser igual que Tipo de Estrategia más Otros. ","")</f>
        <v/>
      </c>
      <c r="CG13" s="88" t="str">
        <f t="shared" ref="CG13:CG20" si="3">IF(B13&lt;&gt;(AQ13+ AR13 + AS13 + AT13),1,"")</f>
        <v/>
      </c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</row>
    <row r="14" spans="1:98" ht="14.45" customHeight="1" x14ac:dyDescent="0.2">
      <c r="A14" s="101" t="s">
        <v>36</v>
      </c>
      <c r="B14" s="102">
        <f t="shared" si="0"/>
        <v>0</v>
      </c>
      <c r="C14" s="103">
        <f t="shared" si="1"/>
        <v>0</v>
      </c>
      <c r="D14" s="104">
        <f t="shared" si="1"/>
        <v>0</v>
      </c>
      <c r="E14" s="6"/>
      <c r="F14" s="10"/>
      <c r="G14" s="6"/>
      <c r="H14" s="8"/>
      <c r="I14" s="6"/>
      <c r="J14" s="8"/>
      <c r="K14" s="6"/>
      <c r="L14" s="8"/>
      <c r="M14" s="6"/>
      <c r="N14" s="8"/>
      <c r="O14" s="6"/>
      <c r="P14" s="8"/>
      <c r="Q14" s="6"/>
      <c r="R14" s="8"/>
      <c r="S14" s="6"/>
      <c r="T14" s="8"/>
      <c r="U14" s="6"/>
      <c r="V14" s="8"/>
      <c r="W14" s="6"/>
      <c r="X14" s="8"/>
      <c r="Y14" s="6"/>
      <c r="Z14" s="8"/>
      <c r="AA14" s="6"/>
      <c r="AB14" s="8"/>
      <c r="AC14" s="6"/>
      <c r="AD14" s="8"/>
      <c r="AE14" s="6"/>
      <c r="AF14" s="8"/>
      <c r="AG14" s="6"/>
      <c r="AH14" s="8"/>
      <c r="AI14" s="6"/>
      <c r="AJ14" s="8"/>
      <c r="AK14" s="6"/>
      <c r="AL14" s="8"/>
      <c r="AM14" s="6"/>
      <c r="AN14" s="8"/>
      <c r="AO14" s="105"/>
      <c r="AP14" s="8"/>
      <c r="AQ14" s="6"/>
      <c r="AR14" s="9"/>
      <c r="AS14" s="10"/>
      <c r="AT14" s="8"/>
      <c r="AU14" s="1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97"/>
      <c r="BH14" s="97"/>
      <c r="CA14" s="84" t="str">
        <f t="shared" si="2"/>
        <v/>
      </c>
      <c r="CG14" s="88" t="str">
        <f t="shared" si="3"/>
        <v/>
      </c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</row>
    <row r="15" spans="1:98" ht="24.6" customHeight="1" x14ac:dyDescent="0.2">
      <c r="A15" s="106" t="s">
        <v>37</v>
      </c>
      <c r="B15" s="107">
        <f t="shared" si="0"/>
        <v>0</v>
      </c>
      <c r="C15" s="108">
        <f t="shared" si="1"/>
        <v>0</v>
      </c>
      <c r="D15" s="109">
        <f t="shared" si="1"/>
        <v>0</v>
      </c>
      <c r="E15" s="16"/>
      <c r="F15" s="15"/>
      <c r="G15" s="16"/>
      <c r="H15" s="110"/>
      <c r="I15" s="16"/>
      <c r="J15" s="110"/>
      <c r="K15" s="16"/>
      <c r="L15" s="110"/>
      <c r="M15" s="16"/>
      <c r="N15" s="110"/>
      <c r="O15" s="16"/>
      <c r="P15" s="110"/>
      <c r="Q15" s="11"/>
      <c r="R15" s="12"/>
      <c r="S15" s="11"/>
      <c r="T15" s="12"/>
      <c r="U15" s="11"/>
      <c r="V15" s="12"/>
      <c r="W15" s="11"/>
      <c r="X15" s="12"/>
      <c r="Y15" s="11"/>
      <c r="Z15" s="12"/>
      <c r="AA15" s="11"/>
      <c r="AB15" s="12"/>
      <c r="AC15" s="11"/>
      <c r="AD15" s="12"/>
      <c r="AE15" s="11"/>
      <c r="AF15" s="12"/>
      <c r="AG15" s="11"/>
      <c r="AH15" s="12"/>
      <c r="AI15" s="11"/>
      <c r="AJ15" s="12"/>
      <c r="AK15" s="11"/>
      <c r="AL15" s="12"/>
      <c r="AM15" s="11"/>
      <c r="AN15" s="12"/>
      <c r="AO15" s="111"/>
      <c r="AP15" s="12"/>
      <c r="AQ15" s="11"/>
      <c r="AR15" s="14"/>
      <c r="AS15" s="17"/>
      <c r="AT15" s="12"/>
      <c r="AU15" s="1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97"/>
      <c r="BH15" s="97"/>
      <c r="CA15" s="84" t="str">
        <f t="shared" si="2"/>
        <v/>
      </c>
      <c r="CG15" s="88" t="str">
        <f t="shared" si="3"/>
        <v/>
      </c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</row>
    <row r="16" spans="1:98" ht="14.45" customHeight="1" x14ac:dyDescent="0.2">
      <c r="A16" s="112" t="s">
        <v>38</v>
      </c>
      <c r="B16" s="113">
        <f t="shared" si="0"/>
        <v>0</v>
      </c>
      <c r="C16" s="114">
        <f t="shared" si="1"/>
        <v>0</v>
      </c>
      <c r="D16" s="115">
        <f t="shared" si="1"/>
        <v>0</v>
      </c>
      <c r="E16" s="11"/>
      <c r="F16" s="17"/>
      <c r="G16" s="11"/>
      <c r="H16" s="12"/>
      <c r="I16" s="11"/>
      <c r="J16" s="12"/>
      <c r="K16" s="11"/>
      <c r="L16" s="12"/>
      <c r="M16" s="11"/>
      <c r="N16" s="12"/>
      <c r="O16" s="11"/>
      <c r="P16" s="12"/>
      <c r="Q16" s="11"/>
      <c r="R16" s="12"/>
      <c r="S16" s="11"/>
      <c r="T16" s="12"/>
      <c r="U16" s="11"/>
      <c r="V16" s="12"/>
      <c r="W16" s="11"/>
      <c r="X16" s="12"/>
      <c r="Y16" s="11"/>
      <c r="Z16" s="12"/>
      <c r="AA16" s="11"/>
      <c r="AB16" s="12"/>
      <c r="AC16" s="11"/>
      <c r="AD16" s="12"/>
      <c r="AE16" s="11"/>
      <c r="AF16" s="12"/>
      <c r="AG16" s="11"/>
      <c r="AH16" s="12"/>
      <c r="AI16" s="11"/>
      <c r="AJ16" s="12"/>
      <c r="AK16" s="11"/>
      <c r="AL16" s="12"/>
      <c r="AM16" s="11"/>
      <c r="AN16" s="12"/>
      <c r="AO16" s="111"/>
      <c r="AP16" s="12"/>
      <c r="AQ16" s="11"/>
      <c r="AR16" s="14"/>
      <c r="AS16" s="17"/>
      <c r="AT16" s="12"/>
      <c r="AU16" s="1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97"/>
      <c r="BH16" s="97"/>
      <c r="CA16" s="84" t="str">
        <f t="shared" si="2"/>
        <v/>
      </c>
      <c r="CG16" s="88" t="str">
        <f t="shared" si="3"/>
        <v/>
      </c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</row>
    <row r="17" spans="1:98" ht="14.45" customHeight="1" x14ac:dyDescent="0.2">
      <c r="A17" s="112" t="s">
        <v>39</v>
      </c>
      <c r="B17" s="116">
        <f t="shared" si="0"/>
        <v>0</v>
      </c>
      <c r="C17" s="114">
        <f t="shared" si="1"/>
        <v>0</v>
      </c>
      <c r="D17" s="115">
        <f t="shared" si="1"/>
        <v>0</v>
      </c>
      <c r="E17" s="34"/>
      <c r="F17" s="58"/>
      <c r="G17" s="34"/>
      <c r="H17" s="35"/>
      <c r="I17" s="34"/>
      <c r="J17" s="35"/>
      <c r="K17" s="34"/>
      <c r="L17" s="35"/>
      <c r="M17" s="34"/>
      <c r="N17" s="35"/>
      <c r="O17" s="34"/>
      <c r="P17" s="35"/>
      <c r="Q17" s="34"/>
      <c r="R17" s="35"/>
      <c r="S17" s="34"/>
      <c r="T17" s="35"/>
      <c r="U17" s="34"/>
      <c r="V17" s="35"/>
      <c r="W17" s="34"/>
      <c r="X17" s="35"/>
      <c r="Y17" s="34"/>
      <c r="Z17" s="35"/>
      <c r="AA17" s="34"/>
      <c r="AB17" s="35"/>
      <c r="AC17" s="34"/>
      <c r="AD17" s="35"/>
      <c r="AE17" s="34"/>
      <c r="AF17" s="35"/>
      <c r="AG17" s="34"/>
      <c r="AH17" s="35"/>
      <c r="AI17" s="34"/>
      <c r="AJ17" s="35"/>
      <c r="AK17" s="34"/>
      <c r="AL17" s="35"/>
      <c r="AM17" s="34"/>
      <c r="AN17" s="35"/>
      <c r="AO17" s="117"/>
      <c r="AP17" s="35"/>
      <c r="AQ17" s="34"/>
      <c r="AR17" s="41"/>
      <c r="AS17" s="17"/>
      <c r="AT17" s="35"/>
      <c r="AU17" s="1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97"/>
      <c r="BH17" s="97"/>
      <c r="CA17" s="84" t="str">
        <f t="shared" si="2"/>
        <v/>
      </c>
      <c r="CG17" s="88" t="str">
        <f t="shared" si="3"/>
        <v/>
      </c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</row>
    <row r="18" spans="1:98" ht="14.45" customHeight="1" x14ac:dyDescent="0.2">
      <c r="A18" s="106" t="s">
        <v>40</v>
      </c>
      <c r="B18" s="118">
        <f t="shared" si="0"/>
        <v>0</v>
      </c>
      <c r="C18" s="114">
        <f t="shared" si="1"/>
        <v>0</v>
      </c>
      <c r="D18" s="109">
        <f t="shared" si="1"/>
        <v>0</v>
      </c>
      <c r="E18" s="13"/>
      <c r="F18" s="17"/>
      <c r="G18" s="11"/>
      <c r="H18" s="12"/>
      <c r="I18" s="11"/>
      <c r="J18" s="12"/>
      <c r="K18" s="11"/>
      <c r="L18" s="12"/>
      <c r="M18" s="11"/>
      <c r="N18" s="12"/>
      <c r="O18" s="11"/>
      <c r="P18" s="12"/>
      <c r="Q18" s="11"/>
      <c r="R18" s="12"/>
      <c r="S18" s="11"/>
      <c r="T18" s="12"/>
      <c r="U18" s="11"/>
      <c r="V18" s="12"/>
      <c r="W18" s="11"/>
      <c r="X18" s="12"/>
      <c r="Y18" s="11"/>
      <c r="Z18" s="12"/>
      <c r="AA18" s="11"/>
      <c r="AB18" s="12"/>
      <c r="AC18" s="11"/>
      <c r="AD18" s="12"/>
      <c r="AE18" s="11"/>
      <c r="AF18" s="12"/>
      <c r="AG18" s="11"/>
      <c r="AH18" s="12"/>
      <c r="AI18" s="11"/>
      <c r="AJ18" s="12"/>
      <c r="AK18" s="11"/>
      <c r="AL18" s="12"/>
      <c r="AM18" s="11"/>
      <c r="AN18" s="12"/>
      <c r="AO18" s="111"/>
      <c r="AP18" s="12"/>
      <c r="AQ18" s="11"/>
      <c r="AR18" s="41"/>
      <c r="AS18" s="119"/>
      <c r="AT18" s="120"/>
      <c r="AU18" s="1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97"/>
      <c r="BH18" s="97"/>
      <c r="CA18" s="84" t="str">
        <f t="shared" si="2"/>
        <v/>
      </c>
      <c r="CG18" s="88" t="str">
        <f t="shared" si="3"/>
        <v/>
      </c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</row>
    <row r="19" spans="1:98" ht="14.45" customHeight="1" x14ac:dyDescent="0.2">
      <c r="A19" s="106" t="s">
        <v>41</v>
      </c>
      <c r="B19" s="118">
        <f t="shared" si="0"/>
        <v>0</v>
      </c>
      <c r="C19" s="121">
        <f t="shared" si="1"/>
        <v>0</v>
      </c>
      <c r="D19" s="122">
        <f t="shared" si="1"/>
        <v>0</v>
      </c>
      <c r="E19" s="123"/>
      <c r="F19" s="12"/>
      <c r="G19" s="11"/>
      <c r="H19" s="12"/>
      <c r="I19" s="11"/>
      <c r="J19" s="12"/>
      <c r="K19" s="11"/>
      <c r="L19" s="12"/>
      <c r="M19" s="11"/>
      <c r="N19" s="12"/>
      <c r="O19" s="11"/>
      <c r="P19" s="12"/>
      <c r="Q19" s="11"/>
      <c r="R19" s="12"/>
      <c r="S19" s="11"/>
      <c r="T19" s="12"/>
      <c r="U19" s="11"/>
      <c r="V19" s="12"/>
      <c r="W19" s="11"/>
      <c r="X19" s="12"/>
      <c r="Y19" s="11"/>
      <c r="Z19" s="12"/>
      <c r="AA19" s="11"/>
      <c r="AB19" s="12"/>
      <c r="AC19" s="11"/>
      <c r="AD19" s="12"/>
      <c r="AE19" s="11"/>
      <c r="AF19" s="12"/>
      <c r="AG19" s="11"/>
      <c r="AH19" s="12"/>
      <c r="AI19" s="11"/>
      <c r="AJ19" s="12"/>
      <c r="AK19" s="11"/>
      <c r="AL19" s="12"/>
      <c r="AM19" s="11"/>
      <c r="AN19" s="12"/>
      <c r="AO19" s="111"/>
      <c r="AP19" s="12"/>
      <c r="AQ19" s="11"/>
      <c r="AR19" s="14"/>
      <c r="AS19" s="17"/>
      <c r="AT19" s="120"/>
      <c r="AU19" s="1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97"/>
      <c r="BH19" s="97"/>
      <c r="CA19" s="84" t="str">
        <f t="shared" si="2"/>
        <v/>
      </c>
      <c r="CG19" s="88" t="str">
        <f t="shared" si="3"/>
        <v/>
      </c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</row>
    <row r="20" spans="1:98" ht="14.45" customHeight="1" x14ac:dyDescent="0.2">
      <c r="A20" s="106" t="s">
        <v>42</v>
      </c>
      <c r="B20" s="124">
        <f t="shared" si="0"/>
        <v>0</v>
      </c>
      <c r="C20" s="125">
        <f>SUM(O20+Q20+S20+U20+W20+Y20+AA20+AC20+AE20+AG20+AI20+AK20+AM20+AO20)</f>
        <v>0</v>
      </c>
      <c r="D20" s="126">
        <f>SUM(P20+R20+T20+V20+X20+Z20+AB20+AD20+AF20+AH20+AJ20+AL20+AN20+AP20)</f>
        <v>0</v>
      </c>
      <c r="E20" s="18"/>
      <c r="F20" s="61"/>
      <c r="G20" s="127"/>
      <c r="H20" s="128"/>
      <c r="I20" s="127"/>
      <c r="J20" s="128"/>
      <c r="K20" s="127"/>
      <c r="L20" s="128"/>
      <c r="M20" s="127"/>
      <c r="N20" s="128"/>
      <c r="O20" s="38"/>
      <c r="P20" s="22"/>
      <c r="Q20" s="38"/>
      <c r="R20" s="22"/>
      <c r="S20" s="38"/>
      <c r="T20" s="22"/>
      <c r="U20" s="38"/>
      <c r="V20" s="22"/>
      <c r="W20" s="38"/>
      <c r="X20" s="22"/>
      <c r="Y20" s="38"/>
      <c r="Z20" s="22"/>
      <c r="AA20" s="38"/>
      <c r="AB20" s="22"/>
      <c r="AC20" s="38"/>
      <c r="AD20" s="22"/>
      <c r="AE20" s="38"/>
      <c r="AF20" s="22"/>
      <c r="AG20" s="38"/>
      <c r="AH20" s="22"/>
      <c r="AI20" s="38"/>
      <c r="AJ20" s="22"/>
      <c r="AK20" s="38"/>
      <c r="AL20" s="22"/>
      <c r="AM20" s="38"/>
      <c r="AN20" s="22"/>
      <c r="AO20" s="129"/>
      <c r="AP20" s="22"/>
      <c r="AQ20" s="38"/>
      <c r="AR20" s="54"/>
      <c r="AS20" s="23"/>
      <c r="AT20" s="130"/>
      <c r="AU20" s="1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97"/>
      <c r="BH20" s="97"/>
      <c r="CA20" s="84" t="str">
        <f t="shared" si="2"/>
        <v/>
      </c>
      <c r="CG20" s="88" t="str">
        <f t="shared" si="3"/>
        <v/>
      </c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</row>
    <row r="21" spans="1:98" ht="14.45" customHeight="1" x14ac:dyDescent="0.2">
      <c r="A21" s="62" t="s">
        <v>43</v>
      </c>
      <c r="B21" s="124">
        <f t="shared" si="0"/>
        <v>0</v>
      </c>
      <c r="C21" s="131">
        <f>SUM(C22+C23+C24+C25)</f>
        <v>0</v>
      </c>
      <c r="D21" s="65">
        <f>SUM(D22+D23+D24+D25)</f>
        <v>0</v>
      </c>
      <c r="E21" s="63">
        <f>SUM(E22:E25)</f>
        <v>0</v>
      </c>
      <c r="F21" s="65">
        <f t="shared" ref="F21:AT21" si="4">SUM(F22:F25)</f>
        <v>0</v>
      </c>
      <c r="G21" s="63">
        <f t="shared" si="4"/>
        <v>0</v>
      </c>
      <c r="H21" s="69">
        <f t="shared" si="4"/>
        <v>0</v>
      </c>
      <c r="I21" s="63">
        <f t="shared" si="4"/>
        <v>0</v>
      </c>
      <c r="J21" s="69">
        <f t="shared" si="4"/>
        <v>0</v>
      </c>
      <c r="K21" s="63">
        <f t="shared" si="4"/>
        <v>0</v>
      </c>
      <c r="L21" s="69">
        <f t="shared" si="4"/>
        <v>0</v>
      </c>
      <c r="M21" s="63">
        <f t="shared" si="4"/>
        <v>0</v>
      </c>
      <c r="N21" s="69">
        <f t="shared" si="4"/>
        <v>0</v>
      </c>
      <c r="O21" s="63">
        <f t="shared" si="4"/>
        <v>0</v>
      </c>
      <c r="P21" s="69">
        <f t="shared" si="4"/>
        <v>0</v>
      </c>
      <c r="Q21" s="63">
        <f t="shared" si="4"/>
        <v>0</v>
      </c>
      <c r="R21" s="69">
        <f t="shared" si="4"/>
        <v>0</v>
      </c>
      <c r="S21" s="63">
        <f t="shared" si="4"/>
        <v>0</v>
      </c>
      <c r="T21" s="69">
        <f t="shared" si="4"/>
        <v>0</v>
      </c>
      <c r="U21" s="63">
        <f t="shared" si="4"/>
        <v>0</v>
      </c>
      <c r="V21" s="69">
        <f t="shared" si="4"/>
        <v>0</v>
      </c>
      <c r="W21" s="63">
        <f t="shared" si="4"/>
        <v>0</v>
      </c>
      <c r="X21" s="69">
        <f t="shared" si="4"/>
        <v>0</v>
      </c>
      <c r="Y21" s="63">
        <f t="shared" si="4"/>
        <v>0</v>
      </c>
      <c r="Z21" s="69">
        <f t="shared" si="4"/>
        <v>0</v>
      </c>
      <c r="AA21" s="63">
        <f>SUM(AA22:AA25)</f>
        <v>0</v>
      </c>
      <c r="AB21" s="69">
        <f t="shared" si="4"/>
        <v>0</v>
      </c>
      <c r="AC21" s="63">
        <f t="shared" si="4"/>
        <v>0</v>
      </c>
      <c r="AD21" s="69">
        <f t="shared" si="4"/>
        <v>0</v>
      </c>
      <c r="AE21" s="63">
        <f t="shared" si="4"/>
        <v>0</v>
      </c>
      <c r="AF21" s="69">
        <f t="shared" si="4"/>
        <v>0</v>
      </c>
      <c r="AG21" s="63">
        <f t="shared" si="4"/>
        <v>0</v>
      </c>
      <c r="AH21" s="69">
        <f t="shared" si="4"/>
        <v>0</v>
      </c>
      <c r="AI21" s="63">
        <f t="shared" si="4"/>
        <v>0</v>
      </c>
      <c r="AJ21" s="69">
        <f t="shared" si="4"/>
        <v>0</v>
      </c>
      <c r="AK21" s="63">
        <f t="shared" si="4"/>
        <v>0</v>
      </c>
      <c r="AL21" s="69">
        <f t="shared" si="4"/>
        <v>0</v>
      </c>
      <c r="AM21" s="63">
        <f t="shared" si="4"/>
        <v>0</v>
      </c>
      <c r="AN21" s="69">
        <f t="shared" si="4"/>
        <v>0</v>
      </c>
      <c r="AO21" s="68">
        <f t="shared" si="4"/>
        <v>0</v>
      </c>
      <c r="AP21" s="69">
        <f t="shared" si="4"/>
        <v>0</v>
      </c>
      <c r="AQ21" s="63">
        <f t="shared" si="4"/>
        <v>0</v>
      </c>
      <c r="AR21" s="64">
        <f t="shared" si="4"/>
        <v>0</v>
      </c>
      <c r="AS21" s="65">
        <f t="shared" si="4"/>
        <v>0</v>
      </c>
      <c r="AT21" s="69">
        <f t="shared" si="4"/>
        <v>0</v>
      </c>
      <c r="AU21" s="96"/>
      <c r="AV21" s="96"/>
      <c r="AW21" s="96"/>
      <c r="AX21" s="96"/>
      <c r="AY21" s="96"/>
      <c r="AZ21" s="96"/>
      <c r="BA21" s="97"/>
      <c r="BB21" s="97"/>
      <c r="BC21" s="97"/>
      <c r="BD21" s="97"/>
      <c r="BE21" s="97"/>
      <c r="BF21" s="97"/>
      <c r="BG21" s="97"/>
      <c r="BH21" s="97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</row>
    <row r="22" spans="1:98" ht="14.45" customHeight="1" x14ac:dyDescent="0.2">
      <c r="A22" s="132" t="s">
        <v>44</v>
      </c>
      <c r="B22" s="118">
        <f t="shared" si="0"/>
        <v>0</v>
      </c>
      <c r="C22" s="114">
        <f t="shared" ref="C22:D27" si="5">SUM(E22+G22+I22+K22+M22+O22+Q22+S22+U22+W22+Y22+AA22+AC22+AE22+AG22+AI22+AK22+AM22+AO22)</f>
        <v>0</v>
      </c>
      <c r="D22" s="133">
        <f t="shared" si="5"/>
        <v>0</v>
      </c>
      <c r="E22" s="34"/>
      <c r="F22" s="58"/>
      <c r="G22" s="34"/>
      <c r="H22" s="35"/>
      <c r="I22" s="34"/>
      <c r="J22" s="35"/>
      <c r="K22" s="34"/>
      <c r="L22" s="35"/>
      <c r="M22" s="34"/>
      <c r="N22" s="35"/>
      <c r="O22" s="34"/>
      <c r="P22" s="35"/>
      <c r="Q22" s="34"/>
      <c r="R22" s="35"/>
      <c r="S22" s="34"/>
      <c r="T22" s="35"/>
      <c r="U22" s="34"/>
      <c r="V22" s="35"/>
      <c r="W22" s="34"/>
      <c r="X22" s="35"/>
      <c r="Y22" s="34"/>
      <c r="Z22" s="35"/>
      <c r="AA22" s="34"/>
      <c r="AB22" s="35"/>
      <c r="AC22" s="34"/>
      <c r="AD22" s="35"/>
      <c r="AE22" s="34"/>
      <c r="AF22" s="35"/>
      <c r="AG22" s="34"/>
      <c r="AH22" s="35"/>
      <c r="AI22" s="34"/>
      <c r="AJ22" s="35"/>
      <c r="AK22" s="34"/>
      <c r="AL22" s="35"/>
      <c r="AM22" s="34"/>
      <c r="AN22" s="35"/>
      <c r="AO22" s="117"/>
      <c r="AP22" s="35"/>
      <c r="AQ22" s="34"/>
      <c r="AR22" s="41"/>
      <c r="AS22" s="58"/>
      <c r="AT22" s="134"/>
      <c r="AU22" s="1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97"/>
      <c r="BH22" s="97"/>
      <c r="CA22" s="84" t="str">
        <f t="shared" ref="CA22:CA27" si="6">IF(B22&lt;&gt;(AQ22+ AR22 + AS22 + AT22),"* Total Egresos debe ser igual que Tipo de Estrategia más Otros. ","")</f>
        <v/>
      </c>
      <c r="CG22" s="88" t="str">
        <f t="shared" ref="CG22:CG27" si="7">IF(B22&lt;&gt;(AQ22+ AR22 + AS22 + AT22),1,"")</f>
        <v/>
      </c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</row>
    <row r="23" spans="1:98" ht="14.45" customHeight="1" x14ac:dyDescent="0.2">
      <c r="A23" s="106" t="s">
        <v>45</v>
      </c>
      <c r="B23" s="113">
        <f t="shared" si="0"/>
        <v>0</v>
      </c>
      <c r="C23" s="121">
        <f t="shared" si="5"/>
        <v>0</v>
      </c>
      <c r="D23" s="109">
        <f t="shared" si="5"/>
        <v>0</v>
      </c>
      <c r="E23" s="11"/>
      <c r="F23" s="17"/>
      <c r="G23" s="11"/>
      <c r="H23" s="12"/>
      <c r="I23" s="11"/>
      <c r="J23" s="12"/>
      <c r="K23" s="11"/>
      <c r="L23" s="12"/>
      <c r="M23" s="11"/>
      <c r="N23" s="12"/>
      <c r="O23" s="11"/>
      <c r="P23" s="12"/>
      <c r="Q23" s="11"/>
      <c r="R23" s="12"/>
      <c r="S23" s="11"/>
      <c r="T23" s="12"/>
      <c r="U23" s="11"/>
      <c r="V23" s="12"/>
      <c r="W23" s="11"/>
      <c r="X23" s="12"/>
      <c r="Y23" s="11"/>
      <c r="Z23" s="12"/>
      <c r="AA23" s="11"/>
      <c r="AB23" s="12"/>
      <c r="AC23" s="11"/>
      <c r="AD23" s="12"/>
      <c r="AE23" s="11"/>
      <c r="AF23" s="12"/>
      <c r="AG23" s="11"/>
      <c r="AH23" s="12"/>
      <c r="AI23" s="11"/>
      <c r="AJ23" s="12"/>
      <c r="AK23" s="11"/>
      <c r="AL23" s="12"/>
      <c r="AM23" s="11"/>
      <c r="AN23" s="12"/>
      <c r="AO23" s="111"/>
      <c r="AP23" s="12"/>
      <c r="AQ23" s="11"/>
      <c r="AR23" s="14"/>
      <c r="AS23" s="17"/>
      <c r="AT23" s="135"/>
      <c r="AU23" s="1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97"/>
      <c r="BH23" s="97"/>
      <c r="CA23" s="84" t="str">
        <f t="shared" si="6"/>
        <v/>
      </c>
      <c r="CG23" s="88" t="str">
        <f t="shared" si="7"/>
        <v/>
      </c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</row>
    <row r="24" spans="1:98" ht="14.45" customHeight="1" x14ac:dyDescent="0.2">
      <c r="A24" s="136" t="s">
        <v>46</v>
      </c>
      <c r="B24" s="116">
        <f t="shared" si="0"/>
        <v>0</v>
      </c>
      <c r="C24" s="137">
        <f t="shared" si="5"/>
        <v>0</v>
      </c>
      <c r="D24" s="122">
        <f t="shared" si="5"/>
        <v>0</v>
      </c>
      <c r="E24" s="123"/>
      <c r="F24" s="119"/>
      <c r="G24" s="123"/>
      <c r="H24" s="138"/>
      <c r="I24" s="123"/>
      <c r="J24" s="138"/>
      <c r="K24" s="123"/>
      <c r="L24" s="138"/>
      <c r="M24" s="123"/>
      <c r="N24" s="138"/>
      <c r="O24" s="123"/>
      <c r="P24" s="138"/>
      <c r="Q24" s="123"/>
      <c r="R24" s="138"/>
      <c r="S24" s="123"/>
      <c r="T24" s="138"/>
      <c r="U24" s="123"/>
      <c r="V24" s="138"/>
      <c r="W24" s="123"/>
      <c r="X24" s="138"/>
      <c r="Y24" s="123"/>
      <c r="Z24" s="138"/>
      <c r="AA24" s="123"/>
      <c r="AB24" s="138"/>
      <c r="AC24" s="123"/>
      <c r="AD24" s="138"/>
      <c r="AE24" s="123"/>
      <c r="AF24" s="138"/>
      <c r="AG24" s="123"/>
      <c r="AH24" s="138"/>
      <c r="AI24" s="123"/>
      <c r="AJ24" s="138"/>
      <c r="AK24" s="123"/>
      <c r="AL24" s="138"/>
      <c r="AM24" s="123"/>
      <c r="AN24" s="138"/>
      <c r="AO24" s="139"/>
      <c r="AP24" s="138"/>
      <c r="AQ24" s="123"/>
      <c r="AR24" s="140"/>
      <c r="AS24" s="119"/>
      <c r="AT24" s="141"/>
      <c r="AU24" s="1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97"/>
      <c r="BH24" s="97"/>
      <c r="CA24" s="84" t="str">
        <f t="shared" si="6"/>
        <v/>
      </c>
      <c r="CG24" s="88" t="str">
        <f t="shared" si="7"/>
        <v/>
      </c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</row>
    <row r="25" spans="1:98" ht="14.45" customHeight="1" x14ac:dyDescent="0.2">
      <c r="A25" s="142" t="s">
        <v>47</v>
      </c>
      <c r="B25" s="113">
        <f t="shared" si="0"/>
        <v>0</v>
      </c>
      <c r="C25" s="121">
        <f t="shared" si="5"/>
        <v>0</v>
      </c>
      <c r="D25" s="109">
        <f t="shared" si="5"/>
        <v>0</v>
      </c>
      <c r="E25" s="11"/>
      <c r="F25" s="17"/>
      <c r="G25" s="11"/>
      <c r="H25" s="12"/>
      <c r="I25" s="11"/>
      <c r="J25" s="12"/>
      <c r="K25" s="11"/>
      <c r="L25" s="12"/>
      <c r="M25" s="11"/>
      <c r="N25" s="12"/>
      <c r="O25" s="11"/>
      <c r="P25" s="12"/>
      <c r="Q25" s="11"/>
      <c r="R25" s="12"/>
      <c r="S25" s="11"/>
      <c r="T25" s="12"/>
      <c r="U25" s="11"/>
      <c r="V25" s="12"/>
      <c r="W25" s="11"/>
      <c r="X25" s="12"/>
      <c r="Y25" s="11"/>
      <c r="Z25" s="12"/>
      <c r="AA25" s="11"/>
      <c r="AB25" s="12"/>
      <c r="AC25" s="11"/>
      <c r="AD25" s="12"/>
      <c r="AE25" s="11"/>
      <c r="AF25" s="12"/>
      <c r="AG25" s="11"/>
      <c r="AH25" s="12"/>
      <c r="AI25" s="11"/>
      <c r="AJ25" s="12"/>
      <c r="AK25" s="11"/>
      <c r="AL25" s="12"/>
      <c r="AM25" s="11"/>
      <c r="AN25" s="12"/>
      <c r="AO25" s="111"/>
      <c r="AP25" s="12"/>
      <c r="AQ25" s="11"/>
      <c r="AR25" s="14"/>
      <c r="AS25" s="17"/>
      <c r="AT25" s="135"/>
      <c r="AU25" s="1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97"/>
      <c r="BH25" s="97"/>
      <c r="CA25" s="84" t="str">
        <f t="shared" si="6"/>
        <v/>
      </c>
      <c r="CG25" s="88" t="str">
        <f t="shared" si="7"/>
        <v/>
      </c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</row>
    <row r="26" spans="1:98" ht="14.45" customHeight="1" x14ac:dyDescent="0.2">
      <c r="A26" s="143" t="s">
        <v>48</v>
      </c>
      <c r="B26" s="113">
        <f t="shared" si="0"/>
        <v>0</v>
      </c>
      <c r="C26" s="121">
        <f t="shared" si="5"/>
        <v>0</v>
      </c>
      <c r="D26" s="109">
        <f t="shared" si="5"/>
        <v>0</v>
      </c>
      <c r="E26" s="11"/>
      <c r="F26" s="17"/>
      <c r="G26" s="11"/>
      <c r="H26" s="12"/>
      <c r="I26" s="11"/>
      <c r="J26" s="12"/>
      <c r="K26" s="11"/>
      <c r="L26" s="12"/>
      <c r="M26" s="11"/>
      <c r="N26" s="12"/>
      <c r="O26" s="11"/>
      <c r="P26" s="12"/>
      <c r="Q26" s="11"/>
      <c r="R26" s="12"/>
      <c r="S26" s="11"/>
      <c r="T26" s="12"/>
      <c r="U26" s="11"/>
      <c r="V26" s="12"/>
      <c r="W26" s="11"/>
      <c r="X26" s="12"/>
      <c r="Y26" s="11"/>
      <c r="Z26" s="12"/>
      <c r="AA26" s="11"/>
      <c r="AB26" s="12"/>
      <c r="AC26" s="11"/>
      <c r="AD26" s="12"/>
      <c r="AE26" s="11"/>
      <c r="AF26" s="12"/>
      <c r="AG26" s="11"/>
      <c r="AH26" s="12"/>
      <c r="AI26" s="11"/>
      <c r="AJ26" s="12"/>
      <c r="AK26" s="11"/>
      <c r="AL26" s="12"/>
      <c r="AM26" s="11"/>
      <c r="AN26" s="12"/>
      <c r="AO26" s="111"/>
      <c r="AP26" s="12"/>
      <c r="AQ26" s="11"/>
      <c r="AR26" s="14"/>
      <c r="AS26" s="17"/>
      <c r="AT26" s="135"/>
      <c r="AU26" s="1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97"/>
      <c r="BH26" s="97"/>
      <c r="CA26" s="84" t="str">
        <f t="shared" si="6"/>
        <v/>
      </c>
      <c r="CG26" s="88" t="str">
        <f t="shared" si="7"/>
        <v/>
      </c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</row>
    <row r="27" spans="1:98" ht="14.45" customHeight="1" x14ac:dyDescent="0.2">
      <c r="A27" s="144" t="s">
        <v>49</v>
      </c>
      <c r="B27" s="124">
        <f t="shared" si="0"/>
        <v>0</v>
      </c>
      <c r="C27" s="131">
        <f t="shared" si="5"/>
        <v>0</v>
      </c>
      <c r="D27" s="145">
        <f t="shared" si="5"/>
        <v>0</v>
      </c>
      <c r="E27" s="38"/>
      <c r="F27" s="39"/>
      <c r="G27" s="38"/>
      <c r="H27" s="22"/>
      <c r="I27" s="38"/>
      <c r="J27" s="22"/>
      <c r="K27" s="38"/>
      <c r="L27" s="22"/>
      <c r="M27" s="38"/>
      <c r="N27" s="22"/>
      <c r="O27" s="38"/>
      <c r="P27" s="22"/>
      <c r="Q27" s="38"/>
      <c r="R27" s="22"/>
      <c r="S27" s="38"/>
      <c r="T27" s="22"/>
      <c r="U27" s="38"/>
      <c r="V27" s="22"/>
      <c r="W27" s="38"/>
      <c r="X27" s="22"/>
      <c r="Y27" s="38"/>
      <c r="Z27" s="22"/>
      <c r="AA27" s="38"/>
      <c r="AB27" s="22"/>
      <c r="AC27" s="38"/>
      <c r="AD27" s="22"/>
      <c r="AE27" s="38"/>
      <c r="AF27" s="22"/>
      <c r="AG27" s="38"/>
      <c r="AH27" s="22"/>
      <c r="AI27" s="38"/>
      <c r="AJ27" s="22"/>
      <c r="AK27" s="38"/>
      <c r="AL27" s="22"/>
      <c r="AM27" s="38"/>
      <c r="AN27" s="22"/>
      <c r="AO27" s="129"/>
      <c r="AP27" s="22"/>
      <c r="AQ27" s="38"/>
      <c r="AR27" s="54"/>
      <c r="AS27" s="39"/>
      <c r="AT27" s="22"/>
      <c r="AU27" s="1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97"/>
      <c r="BH27" s="97"/>
      <c r="CA27" s="84" t="str">
        <f t="shared" si="6"/>
        <v/>
      </c>
      <c r="CG27" s="88" t="str">
        <f t="shared" si="7"/>
        <v/>
      </c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</row>
    <row r="28" spans="1:98" ht="31.9" customHeight="1" x14ac:dyDescent="0.2">
      <c r="A28" s="146" t="s">
        <v>50</v>
      </c>
      <c r="B28" s="147"/>
      <c r="C28" s="148"/>
      <c r="D28" s="147"/>
      <c r="E28" s="147"/>
      <c r="F28" s="148"/>
      <c r="G28" s="148"/>
      <c r="H28" s="148"/>
      <c r="I28" s="148"/>
      <c r="J28" s="96"/>
      <c r="K28" s="96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</row>
    <row r="29" spans="1:98" ht="28.9" customHeight="1" x14ac:dyDescent="0.2">
      <c r="A29" s="387" t="s">
        <v>51</v>
      </c>
      <c r="B29" s="483" t="s">
        <v>52</v>
      </c>
      <c r="C29" s="484"/>
      <c r="D29" s="385" t="s">
        <v>1</v>
      </c>
      <c r="E29" s="151" t="s">
        <v>31</v>
      </c>
      <c r="F29" s="152" t="s">
        <v>53</v>
      </c>
      <c r="G29" s="152" t="s">
        <v>33</v>
      </c>
      <c r="H29" s="48" t="s">
        <v>20</v>
      </c>
      <c r="I29" s="383" t="s">
        <v>54</v>
      </c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</row>
    <row r="30" spans="1:98" ht="15.6" customHeight="1" x14ac:dyDescent="0.2">
      <c r="A30" s="505" t="s">
        <v>55</v>
      </c>
      <c r="B30" s="506"/>
      <c r="C30" s="507"/>
      <c r="D30" s="153">
        <f t="shared" ref="D30:D50" si="8">SUM(E30:H30)</f>
        <v>0</v>
      </c>
      <c r="E30" s="154"/>
      <c r="F30" s="155"/>
      <c r="G30" s="155"/>
      <c r="H30" s="156"/>
      <c r="I30" s="157"/>
      <c r="J30" s="1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</row>
    <row r="31" spans="1:98" ht="15.6" customHeight="1" x14ac:dyDescent="0.2">
      <c r="A31" s="487" t="s">
        <v>56</v>
      </c>
      <c r="B31" s="485" t="s">
        <v>57</v>
      </c>
      <c r="C31" s="486"/>
      <c r="D31" s="158">
        <f t="shared" si="8"/>
        <v>0</v>
      </c>
      <c r="E31" s="159"/>
      <c r="F31" s="160"/>
      <c r="G31" s="160"/>
      <c r="H31" s="161"/>
      <c r="I31" s="162"/>
      <c r="J31" s="24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CA31" s="84" t="str">
        <f>IF(D30&lt;&gt;B13,"* EL NÚMERO DE INGRESOS NO DEBE SER DISTINTO AL TOTAL DE INGRESOS DE LA SECCION A.1. ","")</f>
        <v/>
      </c>
      <c r="CG31" s="88" t="str">
        <f>IF(D30&lt;&gt;B13,1,"")</f>
        <v/>
      </c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</row>
    <row r="32" spans="1:98" ht="15.6" customHeight="1" x14ac:dyDescent="0.2">
      <c r="A32" s="488"/>
      <c r="B32" s="489" t="s">
        <v>58</v>
      </c>
      <c r="C32" s="490"/>
      <c r="D32" s="163">
        <f t="shared" si="8"/>
        <v>0</v>
      </c>
      <c r="E32" s="159"/>
      <c r="F32" s="160"/>
      <c r="G32" s="160"/>
      <c r="H32" s="161"/>
      <c r="I32" s="162"/>
      <c r="J32" s="24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</row>
    <row r="33" spans="1:98" ht="15.6" customHeight="1" x14ac:dyDescent="0.2">
      <c r="A33" s="488"/>
      <c r="B33" s="499" t="s">
        <v>59</v>
      </c>
      <c r="C33" s="500"/>
      <c r="D33" s="163">
        <f t="shared" si="8"/>
        <v>0</v>
      </c>
      <c r="E33" s="159"/>
      <c r="F33" s="160"/>
      <c r="G33" s="160"/>
      <c r="H33" s="161"/>
      <c r="I33" s="162"/>
      <c r="J33" s="24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</row>
    <row r="34" spans="1:98" ht="15.6" customHeight="1" x14ac:dyDescent="0.2">
      <c r="A34" s="488"/>
      <c r="B34" s="489" t="s">
        <v>60</v>
      </c>
      <c r="C34" s="490"/>
      <c r="D34" s="163">
        <f t="shared" si="8"/>
        <v>0</v>
      </c>
      <c r="E34" s="159"/>
      <c r="F34" s="160"/>
      <c r="G34" s="160"/>
      <c r="H34" s="161"/>
      <c r="I34" s="162"/>
      <c r="J34" s="24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</row>
    <row r="35" spans="1:98" ht="15.6" customHeight="1" x14ac:dyDescent="0.2">
      <c r="A35" s="488"/>
      <c r="B35" s="489" t="s">
        <v>61</v>
      </c>
      <c r="C35" s="490"/>
      <c r="D35" s="163">
        <f t="shared" si="8"/>
        <v>0</v>
      </c>
      <c r="E35" s="159"/>
      <c r="F35" s="160"/>
      <c r="G35" s="160"/>
      <c r="H35" s="161"/>
      <c r="I35" s="162"/>
      <c r="J35" s="24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</row>
    <row r="36" spans="1:98" ht="15.6" customHeight="1" x14ac:dyDescent="0.2">
      <c r="A36" s="488"/>
      <c r="B36" s="489" t="s">
        <v>62</v>
      </c>
      <c r="C36" s="490"/>
      <c r="D36" s="163">
        <f t="shared" si="8"/>
        <v>0</v>
      </c>
      <c r="E36" s="159"/>
      <c r="F36" s="160"/>
      <c r="G36" s="160"/>
      <c r="H36" s="161"/>
      <c r="I36" s="162"/>
      <c r="J36" s="2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</row>
    <row r="37" spans="1:98" ht="15.6" customHeight="1" x14ac:dyDescent="0.2">
      <c r="A37" s="488"/>
      <c r="B37" s="489" t="s">
        <v>63</v>
      </c>
      <c r="C37" s="490"/>
      <c r="D37" s="163">
        <f t="shared" si="8"/>
        <v>0</v>
      </c>
      <c r="E37" s="159"/>
      <c r="F37" s="160"/>
      <c r="G37" s="160"/>
      <c r="H37" s="161"/>
      <c r="I37" s="162"/>
      <c r="J37" s="2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</row>
    <row r="38" spans="1:98" ht="15.6" customHeight="1" x14ac:dyDescent="0.2">
      <c r="A38" s="488"/>
      <c r="B38" s="489" t="s">
        <v>64</v>
      </c>
      <c r="C38" s="490"/>
      <c r="D38" s="163">
        <f t="shared" si="8"/>
        <v>0</v>
      </c>
      <c r="E38" s="159"/>
      <c r="F38" s="160"/>
      <c r="G38" s="160"/>
      <c r="H38" s="161"/>
      <c r="I38" s="162"/>
      <c r="J38" s="2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</row>
    <row r="39" spans="1:98" ht="26.45" customHeight="1" x14ac:dyDescent="0.2">
      <c r="A39" s="488"/>
      <c r="B39" s="489" t="s">
        <v>65</v>
      </c>
      <c r="C39" s="490"/>
      <c r="D39" s="163">
        <f t="shared" si="8"/>
        <v>0</v>
      </c>
      <c r="E39" s="159"/>
      <c r="F39" s="160"/>
      <c r="G39" s="160"/>
      <c r="H39" s="161"/>
      <c r="I39" s="162"/>
      <c r="J39" s="2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</row>
    <row r="40" spans="1:98" ht="26.45" customHeight="1" x14ac:dyDescent="0.2">
      <c r="A40" s="488"/>
      <c r="B40" s="489" t="s">
        <v>66</v>
      </c>
      <c r="C40" s="490"/>
      <c r="D40" s="163">
        <f t="shared" si="8"/>
        <v>0</v>
      </c>
      <c r="E40" s="159"/>
      <c r="F40" s="160"/>
      <c r="G40" s="160"/>
      <c r="H40" s="161"/>
      <c r="I40" s="162"/>
      <c r="J40" s="2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</row>
    <row r="41" spans="1:98" ht="26.45" customHeight="1" x14ac:dyDescent="0.2">
      <c r="A41" s="488"/>
      <c r="B41" s="489" t="s">
        <v>67</v>
      </c>
      <c r="C41" s="490"/>
      <c r="D41" s="163">
        <f t="shared" si="8"/>
        <v>0</v>
      </c>
      <c r="E41" s="159"/>
      <c r="F41" s="160"/>
      <c r="G41" s="160"/>
      <c r="H41" s="161"/>
      <c r="I41" s="162"/>
      <c r="J41" s="2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</row>
    <row r="42" spans="1:98" ht="15.6" customHeight="1" x14ac:dyDescent="0.2">
      <c r="A42" s="488"/>
      <c r="B42" s="489" t="s">
        <v>68</v>
      </c>
      <c r="C42" s="490"/>
      <c r="D42" s="163">
        <f t="shared" si="8"/>
        <v>0</v>
      </c>
      <c r="E42" s="159"/>
      <c r="F42" s="160"/>
      <c r="G42" s="160"/>
      <c r="H42" s="161"/>
      <c r="I42" s="162"/>
      <c r="J42" s="2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</row>
    <row r="43" spans="1:98" ht="15.6" customHeight="1" x14ac:dyDescent="0.2">
      <c r="A43" s="493"/>
      <c r="B43" s="501" t="s">
        <v>4</v>
      </c>
      <c r="C43" s="502"/>
      <c r="D43" s="163">
        <f t="shared" si="8"/>
        <v>0</v>
      </c>
      <c r="E43" s="164"/>
      <c r="F43" s="165"/>
      <c r="G43" s="165"/>
      <c r="H43" s="166"/>
      <c r="I43" s="167"/>
      <c r="J43" s="2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</row>
    <row r="44" spans="1:98" ht="15.6" customHeight="1" x14ac:dyDescent="0.2">
      <c r="A44" s="487" t="s">
        <v>69</v>
      </c>
      <c r="B44" s="485" t="s">
        <v>70</v>
      </c>
      <c r="C44" s="486"/>
      <c r="D44" s="158">
        <f t="shared" si="8"/>
        <v>0</v>
      </c>
      <c r="E44" s="168"/>
      <c r="F44" s="169"/>
      <c r="G44" s="169"/>
      <c r="H44" s="170"/>
      <c r="I44" s="171"/>
      <c r="J44" s="2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</row>
    <row r="45" spans="1:98" ht="15.6" customHeight="1" x14ac:dyDescent="0.2">
      <c r="A45" s="488"/>
      <c r="B45" s="489" t="s">
        <v>71</v>
      </c>
      <c r="C45" s="490"/>
      <c r="D45" s="163">
        <f t="shared" si="8"/>
        <v>0</v>
      </c>
      <c r="E45" s="159"/>
      <c r="F45" s="160"/>
      <c r="G45" s="160"/>
      <c r="H45" s="161"/>
      <c r="I45" s="162"/>
      <c r="J45" s="2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</row>
    <row r="46" spans="1:98" ht="15.6" customHeight="1" x14ac:dyDescent="0.2">
      <c r="A46" s="488"/>
      <c r="B46" s="491" t="s">
        <v>4</v>
      </c>
      <c r="C46" s="492"/>
      <c r="D46" s="172">
        <f t="shared" si="8"/>
        <v>0</v>
      </c>
      <c r="E46" s="159"/>
      <c r="F46" s="160"/>
      <c r="G46" s="160"/>
      <c r="H46" s="161"/>
      <c r="I46" s="162"/>
      <c r="J46" s="2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</row>
    <row r="47" spans="1:98" ht="15.6" customHeight="1" x14ac:dyDescent="0.2">
      <c r="A47" s="487" t="s">
        <v>72</v>
      </c>
      <c r="B47" s="485" t="s">
        <v>70</v>
      </c>
      <c r="C47" s="486"/>
      <c r="D47" s="158">
        <f t="shared" si="8"/>
        <v>0</v>
      </c>
      <c r="E47" s="168"/>
      <c r="F47" s="169"/>
      <c r="G47" s="169"/>
      <c r="H47" s="170"/>
      <c r="I47" s="171"/>
      <c r="J47" s="2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</row>
    <row r="48" spans="1:98" ht="15.6" customHeight="1" x14ac:dyDescent="0.2">
      <c r="A48" s="488"/>
      <c r="B48" s="489" t="s">
        <v>71</v>
      </c>
      <c r="C48" s="490"/>
      <c r="D48" s="163">
        <f t="shared" si="8"/>
        <v>0</v>
      </c>
      <c r="E48" s="159"/>
      <c r="F48" s="160"/>
      <c r="G48" s="160"/>
      <c r="H48" s="161"/>
      <c r="I48" s="162"/>
      <c r="J48" s="2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</row>
    <row r="49" spans="1:98" ht="15.6" customHeight="1" x14ac:dyDescent="0.2">
      <c r="A49" s="493"/>
      <c r="B49" s="501" t="s">
        <v>4</v>
      </c>
      <c r="C49" s="502"/>
      <c r="D49" s="172">
        <f t="shared" si="8"/>
        <v>0</v>
      </c>
      <c r="E49" s="173"/>
      <c r="F49" s="174"/>
      <c r="G49" s="174"/>
      <c r="H49" s="175"/>
      <c r="I49" s="176"/>
      <c r="J49" s="2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</row>
    <row r="50" spans="1:98" ht="15.6" customHeight="1" x14ac:dyDescent="0.2">
      <c r="A50" s="388" t="s">
        <v>73</v>
      </c>
      <c r="B50" s="503" t="s">
        <v>74</v>
      </c>
      <c r="C50" s="504"/>
      <c r="D50" s="177">
        <f t="shared" si="8"/>
        <v>0</v>
      </c>
      <c r="E50" s="178"/>
      <c r="F50" s="179"/>
      <c r="G50" s="179"/>
      <c r="H50" s="180"/>
      <c r="I50" s="181"/>
      <c r="J50" s="2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</row>
    <row r="51" spans="1:98" ht="31.9" customHeight="1" x14ac:dyDescent="0.2">
      <c r="A51" s="182" t="s">
        <v>75</v>
      </c>
      <c r="B51" s="183"/>
      <c r="C51" s="183"/>
      <c r="D51" s="183"/>
      <c r="E51" s="183"/>
      <c r="F51" s="183"/>
      <c r="G51" s="183"/>
      <c r="H51" s="184"/>
      <c r="I51" s="184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</row>
    <row r="52" spans="1:98" x14ac:dyDescent="0.2">
      <c r="A52" s="487" t="s">
        <v>76</v>
      </c>
      <c r="B52" s="495" t="s">
        <v>77</v>
      </c>
      <c r="C52" s="496"/>
      <c r="D52" s="496"/>
      <c r="E52" s="514" t="s">
        <v>78</v>
      </c>
      <c r="F52" s="515"/>
      <c r="G52" s="515"/>
      <c r="H52" s="515"/>
      <c r="I52" s="515"/>
      <c r="J52" s="515"/>
      <c r="K52" s="515"/>
      <c r="L52" s="515"/>
      <c r="M52" s="515"/>
      <c r="N52" s="515"/>
      <c r="O52" s="515"/>
      <c r="P52" s="515"/>
      <c r="Q52" s="515"/>
      <c r="R52" s="515"/>
      <c r="S52" s="515"/>
      <c r="T52" s="515"/>
      <c r="U52" s="515"/>
      <c r="V52" s="515"/>
      <c r="W52" s="515"/>
      <c r="X52" s="515"/>
      <c r="Y52" s="515"/>
      <c r="Z52" s="515"/>
      <c r="AA52" s="515"/>
      <c r="AB52" s="515"/>
      <c r="AC52" s="515"/>
      <c r="AD52" s="515"/>
      <c r="AE52" s="515"/>
      <c r="AF52" s="515"/>
      <c r="AG52" s="515"/>
      <c r="AH52" s="515"/>
      <c r="AI52" s="515"/>
      <c r="AJ52" s="515"/>
      <c r="AK52" s="515"/>
      <c r="AL52" s="515"/>
      <c r="AM52" s="515"/>
      <c r="AN52" s="515"/>
      <c r="AO52" s="515"/>
      <c r="AP52" s="516"/>
      <c r="AQ52" s="471" t="s">
        <v>79</v>
      </c>
      <c r="AR52" s="480" t="s">
        <v>19</v>
      </c>
      <c r="AS52" s="481"/>
      <c r="AT52" s="482"/>
      <c r="AU52" s="476" t="s">
        <v>20</v>
      </c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7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</row>
    <row r="53" spans="1:98" x14ac:dyDescent="0.2">
      <c r="A53" s="488"/>
      <c r="B53" s="497"/>
      <c r="C53" s="498"/>
      <c r="D53" s="498"/>
      <c r="E53" s="483" t="s">
        <v>21</v>
      </c>
      <c r="F53" s="484"/>
      <c r="G53" s="483" t="s">
        <v>22</v>
      </c>
      <c r="H53" s="484"/>
      <c r="I53" s="483" t="s">
        <v>23</v>
      </c>
      <c r="J53" s="484"/>
      <c r="K53" s="483" t="s">
        <v>24</v>
      </c>
      <c r="L53" s="484"/>
      <c r="M53" s="483" t="s">
        <v>25</v>
      </c>
      <c r="N53" s="484"/>
      <c r="O53" s="483" t="s">
        <v>26</v>
      </c>
      <c r="P53" s="484"/>
      <c r="Q53" s="483" t="s">
        <v>27</v>
      </c>
      <c r="R53" s="484"/>
      <c r="S53" s="483" t="s">
        <v>28</v>
      </c>
      <c r="T53" s="484"/>
      <c r="U53" s="483" t="s">
        <v>29</v>
      </c>
      <c r="V53" s="484"/>
      <c r="W53" s="483" t="s">
        <v>5</v>
      </c>
      <c r="X53" s="484"/>
      <c r="Y53" s="483" t="s">
        <v>6</v>
      </c>
      <c r="Z53" s="484"/>
      <c r="AA53" s="483" t="s">
        <v>30</v>
      </c>
      <c r="AB53" s="518"/>
      <c r="AC53" s="483" t="s">
        <v>7</v>
      </c>
      <c r="AD53" s="484"/>
      <c r="AE53" s="483" t="s">
        <v>8</v>
      </c>
      <c r="AF53" s="484"/>
      <c r="AG53" s="483" t="s">
        <v>9</v>
      </c>
      <c r="AH53" s="484"/>
      <c r="AI53" s="483" t="s">
        <v>10</v>
      </c>
      <c r="AJ53" s="484"/>
      <c r="AK53" s="483" t="s">
        <v>11</v>
      </c>
      <c r="AL53" s="484"/>
      <c r="AM53" s="483" t="s">
        <v>12</v>
      </c>
      <c r="AN53" s="484"/>
      <c r="AO53" s="481" t="s">
        <v>13</v>
      </c>
      <c r="AP53" s="482"/>
      <c r="AQ53" s="472"/>
      <c r="AR53" s="508" t="s">
        <v>31</v>
      </c>
      <c r="AS53" s="510" t="s">
        <v>32</v>
      </c>
      <c r="AT53" s="519" t="s">
        <v>33</v>
      </c>
      <c r="AU53" s="479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7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</row>
    <row r="54" spans="1:98" ht="29.25" customHeight="1" x14ac:dyDescent="0.2">
      <c r="A54" s="494"/>
      <c r="B54" s="185" t="s">
        <v>34</v>
      </c>
      <c r="C54" s="186" t="s">
        <v>2</v>
      </c>
      <c r="D54" s="187" t="s">
        <v>3</v>
      </c>
      <c r="E54" s="380" t="s">
        <v>2</v>
      </c>
      <c r="F54" s="40" t="s">
        <v>3</v>
      </c>
      <c r="G54" s="380" t="s">
        <v>2</v>
      </c>
      <c r="H54" s="40" t="s">
        <v>3</v>
      </c>
      <c r="I54" s="380" t="s">
        <v>2</v>
      </c>
      <c r="J54" s="40" t="s">
        <v>3</v>
      </c>
      <c r="K54" s="380" t="s">
        <v>2</v>
      </c>
      <c r="L54" s="40" t="s">
        <v>3</v>
      </c>
      <c r="M54" s="70" t="s">
        <v>2</v>
      </c>
      <c r="N54" s="381" t="s">
        <v>3</v>
      </c>
      <c r="O54" s="380" t="s">
        <v>2</v>
      </c>
      <c r="P54" s="40" t="s">
        <v>3</v>
      </c>
      <c r="Q54" s="70" t="s">
        <v>2</v>
      </c>
      <c r="R54" s="381" t="s">
        <v>3</v>
      </c>
      <c r="S54" s="70" t="s">
        <v>2</v>
      </c>
      <c r="T54" s="381" t="s">
        <v>3</v>
      </c>
      <c r="U54" s="380" t="s">
        <v>2</v>
      </c>
      <c r="V54" s="381" t="s">
        <v>3</v>
      </c>
      <c r="W54" s="380" t="s">
        <v>2</v>
      </c>
      <c r="X54" s="40" t="s">
        <v>3</v>
      </c>
      <c r="Y54" s="70" t="s">
        <v>2</v>
      </c>
      <c r="Z54" s="381" t="s">
        <v>3</v>
      </c>
      <c r="AA54" s="380" t="s">
        <v>2</v>
      </c>
      <c r="AB54" s="72" t="s">
        <v>3</v>
      </c>
      <c r="AC54" s="380" t="s">
        <v>2</v>
      </c>
      <c r="AD54" s="40" t="s">
        <v>3</v>
      </c>
      <c r="AE54" s="380" t="s">
        <v>2</v>
      </c>
      <c r="AF54" s="40" t="s">
        <v>3</v>
      </c>
      <c r="AG54" s="380" t="s">
        <v>2</v>
      </c>
      <c r="AH54" s="40" t="s">
        <v>3</v>
      </c>
      <c r="AI54" s="70" t="s">
        <v>2</v>
      </c>
      <c r="AJ54" s="381" t="s">
        <v>3</v>
      </c>
      <c r="AK54" s="380" t="s">
        <v>2</v>
      </c>
      <c r="AL54" s="40" t="s">
        <v>3</v>
      </c>
      <c r="AM54" s="70" t="s">
        <v>2</v>
      </c>
      <c r="AN54" s="381" t="s">
        <v>3</v>
      </c>
      <c r="AO54" s="46" t="s">
        <v>2</v>
      </c>
      <c r="AP54" s="381" t="s">
        <v>3</v>
      </c>
      <c r="AQ54" s="473"/>
      <c r="AR54" s="509"/>
      <c r="AS54" s="511"/>
      <c r="AT54" s="520"/>
      <c r="AU54" s="517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7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</row>
    <row r="55" spans="1:98" ht="15" customHeight="1" x14ac:dyDescent="0.2">
      <c r="A55" s="143" t="s">
        <v>80</v>
      </c>
      <c r="B55" s="188">
        <f>SUM(C55+D55)</f>
        <v>0</v>
      </c>
      <c r="C55" s="189">
        <f t="shared" ref="C55:D59" si="9">SUM(E55+G55+I55+K55+M55+O55+Q55+S55+U55+W55+Y55+AA55+AC55+AE55+AG55+AI55+AK55+AM55+AO55)</f>
        <v>0</v>
      </c>
      <c r="D55" s="190">
        <f t="shared" si="9"/>
        <v>0</v>
      </c>
      <c r="E55" s="6"/>
      <c r="F55" s="10"/>
      <c r="G55" s="6"/>
      <c r="H55" s="8"/>
      <c r="I55" s="6"/>
      <c r="J55" s="8"/>
      <c r="K55" s="6"/>
      <c r="L55" s="8"/>
      <c r="M55" s="6"/>
      <c r="N55" s="8"/>
      <c r="O55" s="6"/>
      <c r="P55" s="8"/>
      <c r="Q55" s="6"/>
      <c r="R55" s="8"/>
      <c r="S55" s="6"/>
      <c r="T55" s="8"/>
      <c r="U55" s="6"/>
      <c r="V55" s="8"/>
      <c r="W55" s="6"/>
      <c r="X55" s="8"/>
      <c r="Y55" s="105"/>
      <c r="Z55" s="8"/>
      <c r="AA55" s="105"/>
      <c r="AB55" s="56"/>
      <c r="AC55" s="105"/>
      <c r="AD55" s="8"/>
      <c r="AE55" s="105"/>
      <c r="AF55" s="8"/>
      <c r="AG55" s="105"/>
      <c r="AH55" s="8"/>
      <c r="AI55" s="105"/>
      <c r="AJ55" s="8"/>
      <c r="AK55" s="105"/>
      <c r="AL55" s="8"/>
      <c r="AM55" s="105"/>
      <c r="AN55" s="8"/>
      <c r="AO55" s="191"/>
      <c r="AP55" s="56"/>
      <c r="AQ55" s="192"/>
      <c r="AR55" s="193"/>
      <c r="AS55" s="194"/>
      <c r="AT55" s="195"/>
      <c r="AU55" s="196"/>
      <c r="AV55" s="1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97"/>
      <c r="BI55" s="97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</row>
    <row r="56" spans="1:98" ht="15" customHeight="1" x14ac:dyDescent="0.2">
      <c r="A56" s="143" t="s">
        <v>81</v>
      </c>
      <c r="B56" s="197">
        <f>SUM(C56+D56)</f>
        <v>0</v>
      </c>
      <c r="C56" s="198">
        <f t="shared" si="9"/>
        <v>0</v>
      </c>
      <c r="D56" s="199">
        <f t="shared" si="9"/>
        <v>0</v>
      </c>
      <c r="E56" s="11"/>
      <c r="F56" s="17"/>
      <c r="G56" s="11"/>
      <c r="H56" s="12"/>
      <c r="I56" s="11"/>
      <c r="J56" s="12"/>
      <c r="K56" s="11"/>
      <c r="L56" s="12"/>
      <c r="M56" s="11"/>
      <c r="N56" s="12"/>
      <c r="O56" s="11"/>
      <c r="P56" s="12"/>
      <c r="Q56" s="11"/>
      <c r="R56" s="12"/>
      <c r="S56" s="11"/>
      <c r="T56" s="12"/>
      <c r="U56" s="11"/>
      <c r="V56" s="12"/>
      <c r="W56" s="11"/>
      <c r="X56" s="12"/>
      <c r="Y56" s="111"/>
      <c r="Z56" s="12"/>
      <c r="AA56" s="111"/>
      <c r="AB56" s="43"/>
      <c r="AC56" s="111"/>
      <c r="AD56" s="12"/>
      <c r="AE56" s="111"/>
      <c r="AF56" s="12"/>
      <c r="AG56" s="111"/>
      <c r="AH56" s="12"/>
      <c r="AI56" s="111"/>
      <c r="AJ56" s="12"/>
      <c r="AK56" s="111"/>
      <c r="AL56" s="12"/>
      <c r="AM56" s="111"/>
      <c r="AN56" s="12"/>
      <c r="AO56" s="200"/>
      <c r="AP56" s="43"/>
      <c r="AQ56" s="196"/>
      <c r="AR56" s="193"/>
      <c r="AS56" s="194"/>
      <c r="AT56" s="195"/>
      <c r="AU56" s="196"/>
      <c r="AV56" s="1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97"/>
      <c r="BI56" s="97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</row>
    <row r="57" spans="1:98" ht="15" customHeight="1" x14ac:dyDescent="0.2">
      <c r="A57" s="143" t="s">
        <v>82</v>
      </c>
      <c r="B57" s="197">
        <f>SUM(C57+D57)</f>
        <v>0</v>
      </c>
      <c r="C57" s="198">
        <f t="shared" si="9"/>
        <v>0</v>
      </c>
      <c r="D57" s="199">
        <f t="shared" si="9"/>
        <v>0</v>
      </c>
      <c r="E57" s="11"/>
      <c r="F57" s="17"/>
      <c r="G57" s="11"/>
      <c r="H57" s="12"/>
      <c r="I57" s="11"/>
      <c r="J57" s="12"/>
      <c r="K57" s="11"/>
      <c r="L57" s="12"/>
      <c r="M57" s="11"/>
      <c r="N57" s="12"/>
      <c r="O57" s="11"/>
      <c r="P57" s="12"/>
      <c r="Q57" s="11"/>
      <c r="R57" s="12"/>
      <c r="S57" s="11"/>
      <c r="T57" s="12"/>
      <c r="U57" s="11"/>
      <c r="V57" s="12"/>
      <c r="W57" s="11"/>
      <c r="X57" s="12"/>
      <c r="Y57" s="111"/>
      <c r="Z57" s="12"/>
      <c r="AA57" s="111"/>
      <c r="AB57" s="43"/>
      <c r="AC57" s="111"/>
      <c r="AD57" s="12"/>
      <c r="AE57" s="111"/>
      <c r="AF57" s="12"/>
      <c r="AG57" s="111"/>
      <c r="AH57" s="12"/>
      <c r="AI57" s="111"/>
      <c r="AJ57" s="12"/>
      <c r="AK57" s="111"/>
      <c r="AL57" s="12"/>
      <c r="AM57" s="111"/>
      <c r="AN57" s="12"/>
      <c r="AO57" s="200"/>
      <c r="AP57" s="43"/>
      <c r="AQ57" s="196"/>
      <c r="AR57" s="193"/>
      <c r="AS57" s="194"/>
      <c r="AT57" s="195"/>
      <c r="AU57" s="196"/>
      <c r="AV57" s="1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97"/>
      <c r="BI57" s="97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</row>
    <row r="58" spans="1:98" ht="15" customHeight="1" x14ac:dyDescent="0.2">
      <c r="A58" s="143" t="s">
        <v>83</v>
      </c>
      <c r="B58" s="197">
        <f>SUM(C58+D58)</f>
        <v>0</v>
      </c>
      <c r="C58" s="198">
        <f t="shared" si="9"/>
        <v>0</v>
      </c>
      <c r="D58" s="199">
        <f t="shared" si="9"/>
        <v>0</v>
      </c>
      <c r="E58" s="11"/>
      <c r="F58" s="17"/>
      <c r="G58" s="11"/>
      <c r="H58" s="12"/>
      <c r="I58" s="11"/>
      <c r="J58" s="12"/>
      <c r="K58" s="11"/>
      <c r="L58" s="12"/>
      <c r="M58" s="11"/>
      <c r="N58" s="12"/>
      <c r="O58" s="11"/>
      <c r="P58" s="12"/>
      <c r="Q58" s="11"/>
      <c r="R58" s="12"/>
      <c r="S58" s="11"/>
      <c r="T58" s="12"/>
      <c r="U58" s="11"/>
      <c r="V58" s="12"/>
      <c r="W58" s="11"/>
      <c r="X58" s="12"/>
      <c r="Y58" s="111"/>
      <c r="Z58" s="12"/>
      <c r="AA58" s="111"/>
      <c r="AB58" s="43"/>
      <c r="AC58" s="111"/>
      <c r="AD58" s="12"/>
      <c r="AE58" s="111"/>
      <c r="AF58" s="12"/>
      <c r="AG58" s="111"/>
      <c r="AH58" s="12"/>
      <c r="AI58" s="111"/>
      <c r="AJ58" s="12"/>
      <c r="AK58" s="111"/>
      <c r="AL58" s="12"/>
      <c r="AM58" s="111"/>
      <c r="AN58" s="12"/>
      <c r="AO58" s="200"/>
      <c r="AP58" s="43"/>
      <c r="AQ58" s="196"/>
      <c r="AR58" s="193"/>
      <c r="AS58" s="194"/>
      <c r="AT58" s="195"/>
      <c r="AU58" s="196"/>
      <c r="AV58" s="1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97"/>
      <c r="BI58" s="97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</row>
    <row r="59" spans="1:98" ht="15" customHeight="1" x14ac:dyDescent="0.2">
      <c r="A59" s="201" t="s">
        <v>84</v>
      </c>
      <c r="B59" s="202">
        <f>SUM(C59+D59)</f>
        <v>0</v>
      </c>
      <c r="C59" s="203">
        <f t="shared" si="9"/>
        <v>0</v>
      </c>
      <c r="D59" s="204">
        <f t="shared" si="9"/>
        <v>0</v>
      </c>
      <c r="E59" s="30"/>
      <c r="F59" s="23"/>
      <c r="G59" s="30"/>
      <c r="H59" s="205"/>
      <c r="I59" s="30"/>
      <c r="J59" s="205"/>
      <c r="K59" s="30"/>
      <c r="L59" s="205"/>
      <c r="M59" s="30"/>
      <c r="N59" s="205"/>
      <c r="O59" s="30"/>
      <c r="P59" s="205"/>
      <c r="Q59" s="30"/>
      <c r="R59" s="205"/>
      <c r="S59" s="30"/>
      <c r="T59" s="205"/>
      <c r="U59" s="30"/>
      <c r="V59" s="205"/>
      <c r="W59" s="30"/>
      <c r="X59" s="205"/>
      <c r="Y59" s="206"/>
      <c r="Z59" s="205"/>
      <c r="AA59" s="206"/>
      <c r="AB59" s="60"/>
      <c r="AC59" s="206"/>
      <c r="AD59" s="205"/>
      <c r="AE59" s="206"/>
      <c r="AF59" s="205"/>
      <c r="AG59" s="206"/>
      <c r="AH59" s="205"/>
      <c r="AI59" s="206"/>
      <c r="AJ59" s="205"/>
      <c r="AK59" s="206"/>
      <c r="AL59" s="205"/>
      <c r="AM59" s="206"/>
      <c r="AN59" s="205"/>
      <c r="AO59" s="207"/>
      <c r="AP59" s="60"/>
      <c r="AQ59" s="208"/>
      <c r="AR59" s="209"/>
      <c r="AS59" s="210"/>
      <c r="AT59" s="211"/>
      <c r="AU59" s="208"/>
      <c r="AV59" s="1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97"/>
      <c r="BI59" s="97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</row>
    <row r="60" spans="1:98" ht="15" customHeight="1" x14ac:dyDescent="0.2">
      <c r="A60" s="212" t="s">
        <v>1</v>
      </c>
      <c r="B60" s="213">
        <f t="shared" ref="B60:AU60" si="10">SUM(B55:B59)</f>
        <v>0</v>
      </c>
      <c r="C60" s="214">
        <f t="shared" si="10"/>
        <v>0</v>
      </c>
      <c r="D60" s="215">
        <f t="shared" si="10"/>
        <v>0</v>
      </c>
      <c r="E60" s="216">
        <f t="shared" si="10"/>
        <v>0</v>
      </c>
      <c r="F60" s="126">
        <f t="shared" si="10"/>
        <v>0</v>
      </c>
      <c r="G60" s="216">
        <f t="shared" si="10"/>
        <v>0</v>
      </c>
      <c r="H60" s="217">
        <f t="shared" si="10"/>
        <v>0</v>
      </c>
      <c r="I60" s="216">
        <f t="shared" si="10"/>
        <v>0</v>
      </c>
      <c r="J60" s="217">
        <f t="shared" si="10"/>
        <v>0</v>
      </c>
      <c r="K60" s="216">
        <f t="shared" si="10"/>
        <v>0</v>
      </c>
      <c r="L60" s="217">
        <f t="shared" si="10"/>
        <v>0</v>
      </c>
      <c r="M60" s="216">
        <f t="shared" si="10"/>
        <v>0</v>
      </c>
      <c r="N60" s="217">
        <f t="shared" si="10"/>
        <v>0</v>
      </c>
      <c r="O60" s="216">
        <f t="shared" si="10"/>
        <v>0</v>
      </c>
      <c r="P60" s="217">
        <f t="shared" si="10"/>
        <v>0</v>
      </c>
      <c r="Q60" s="216">
        <f t="shared" si="10"/>
        <v>0</v>
      </c>
      <c r="R60" s="217">
        <f t="shared" si="10"/>
        <v>0</v>
      </c>
      <c r="S60" s="216">
        <f t="shared" si="10"/>
        <v>0</v>
      </c>
      <c r="T60" s="217">
        <f t="shared" si="10"/>
        <v>0</v>
      </c>
      <c r="U60" s="216">
        <f t="shared" si="10"/>
        <v>0</v>
      </c>
      <c r="V60" s="217">
        <f t="shared" si="10"/>
        <v>0</v>
      </c>
      <c r="W60" s="216">
        <f t="shared" si="10"/>
        <v>0</v>
      </c>
      <c r="X60" s="217">
        <f t="shared" si="10"/>
        <v>0</v>
      </c>
      <c r="Y60" s="218">
        <f t="shared" si="10"/>
        <v>0</v>
      </c>
      <c r="Z60" s="217">
        <f t="shared" si="10"/>
        <v>0</v>
      </c>
      <c r="AA60" s="219">
        <f t="shared" si="10"/>
        <v>0</v>
      </c>
      <c r="AB60" s="220">
        <f t="shared" si="10"/>
        <v>0</v>
      </c>
      <c r="AC60" s="218">
        <f t="shared" si="10"/>
        <v>0</v>
      </c>
      <c r="AD60" s="217">
        <f t="shared" si="10"/>
        <v>0</v>
      </c>
      <c r="AE60" s="218">
        <f t="shared" si="10"/>
        <v>0</v>
      </c>
      <c r="AF60" s="217">
        <f t="shared" si="10"/>
        <v>0</v>
      </c>
      <c r="AG60" s="218">
        <f t="shared" si="10"/>
        <v>0</v>
      </c>
      <c r="AH60" s="217">
        <f t="shared" si="10"/>
        <v>0</v>
      </c>
      <c r="AI60" s="218">
        <f t="shared" si="10"/>
        <v>0</v>
      </c>
      <c r="AJ60" s="217">
        <f t="shared" si="10"/>
        <v>0</v>
      </c>
      <c r="AK60" s="218">
        <f t="shared" si="10"/>
        <v>0</v>
      </c>
      <c r="AL60" s="217">
        <f t="shared" si="10"/>
        <v>0</v>
      </c>
      <c r="AM60" s="218">
        <f t="shared" si="10"/>
        <v>0</v>
      </c>
      <c r="AN60" s="217">
        <f t="shared" si="10"/>
        <v>0</v>
      </c>
      <c r="AO60" s="219">
        <f t="shared" si="10"/>
        <v>0</v>
      </c>
      <c r="AP60" s="220">
        <f t="shared" si="10"/>
        <v>0</v>
      </c>
      <c r="AQ60" s="221">
        <f t="shared" si="10"/>
        <v>0</v>
      </c>
      <c r="AR60" s="222">
        <f t="shared" si="10"/>
        <v>0</v>
      </c>
      <c r="AS60" s="223">
        <f t="shared" si="10"/>
        <v>0</v>
      </c>
      <c r="AT60" s="224">
        <f t="shared" si="10"/>
        <v>0</v>
      </c>
      <c r="AU60" s="221">
        <f t="shared" si="10"/>
        <v>0</v>
      </c>
      <c r="AV60" s="24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7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</row>
    <row r="61" spans="1:98" ht="31.9" customHeight="1" x14ac:dyDescent="0.2">
      <c r="A61" s="225" t="s">
        <v>85</v>
      </c>
      <c r="B61" s="92"/>
      <c r="C61" s="183"/>
      <c r="D61" s="183"/>
      <c r="E61" s="183"/>
      <c r="F61" s="183"/>
      <c r="G61" s="183"/>
      <c r="H61" s="183"/>
      <c r="I61" s="183"/>
      <c r="J61" s="183"/>
      <c r="K61" s="183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</row>
    <row r="62" spans="1:98" x14ac:dyDescent="0.2">
      <c r="A62" s="387" t="s">
        <v>76</v>
      </c>
      <c r="B62" s="226" t="s">
        <v>77</v>
      </c>
      <c r="C62" s="227"/>
      <c r="D62" s="227"/>
      <c r="E62" s="227"/>
      <c r="F62" s="227"/>
      <c r="G62" s="227"/>
      <c r="H62" s="227"/>
      <c r="I62" s="227"/>
      <c r="J62" s="227"/>
      <c r="K62" s="22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</row>
    <row r="63" spans="1:98" ht="15" customHeight="1" x14ac:dyDescent="0.2">
      <c r="A63" s="228" t="s">
        <v>81</v>
      </c>
      <c r="B63" s="229"/>
      <c r="C63" s="227"/>
      <c r="D63" s="227"/>
      <c r="E63" s="227"/>
      <c r="F63" s="227"/>
      <c r="G63" s="227"/>
      <c r="H63" s="227"/>
      <c r="I63" s="227"/>
      <c r="J63" s="227"/>
      <c r="K63" s="22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</row>
    <row r="64" spans="1:98" ht="15" customHeight="1" x14ac:dyDescent="0.2">
      <c r="A64" s="143" t="s">
        <v>82</v>
      </c>
      <c r="B64" s="135"/>
      <c r="C64" s="227"/>
      <c r="D64" s="227"/>
      <c r="E64" s="227"/>
      <c r="F64" s="227"/>
      <c r="G64" s="227"/>
      <c r="H64" s="227"/>
      <c r="I64" s="227"/>
      <c r="J64" s="227"/>
      <c r="K64" s="22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</row>
    <row r="65" spans="1:98" ht="15" customHeight="1" x14ac:dyDescent="0.2">
      <c r="A65" s="143" t="s">
        <v>83</v>
      </c>
      <c r="B65" s="135"/>
      <c r="C65" s="227"/>
      <c r="D65" s="227"/>
      <c r="E65" s="227"/>
      <c r="F65" s="227"/>
      <c r="G65" s="227"/>
      <c r="H65" s="227"/>
      <c r="I65" s="227"/>
      <c r="J65" s="227"/>
      <c r="K65" s="22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</row>
    <row r="66" spans="1:98" ht="15" customHeight="1" x14ac:dyDescent="0.2">
      <c r="A66" s="201" t="s">
        <v>84</v>
      </c>
      <c r="B66" s="130"/>
      <c r="C66" s="227"/>
      <c r="D66" s="227"/>
      <c r="E66" s="227"/>
      <c r="F66" s="227"/>
      <c r="G66" s="227"/>
      <c r="H66" s="227"/>
      <c r="I66" s="227"/>
      <c r="J66" s="227"/>
      <c r="K66" s="227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</row>
    <row r="67" spans="1:98" ht="15" customHeight="1" x14ac:dyDescent="0.2">
      <c r="A67" s="212" t="s">
        <v>1</v>
      </c>
      <c r="B67" s="230">
        <f>SUM(B63:B66)</f>
        <v>0</v>
      </c>
      <c r="C67" s="227"/>
      <c r="D67" s="227"/>
      <c r="E67" s="227"/>
      <c r="F67" s="227"/>
      <c r="G67" s="227"/>
      <c r="H67" s="227"/>
      <c r="I67" s="227"/>
      <c r="J67" s="227"/>
      <c r="K67" s="227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</row>
    <row r="68" spans="1:98" ht="31.9" customHeight="1" x14ac:dyDescent="0.2">
      <c r="A68" s="225" t="s">
        <v>86</v>
      </c>
      <c r="B68" s="225"/>
      <c r="C68" s="227"/>
      <c r="D68" s="227"/>
      <c r="E68" s="227"/>
      <c r="F68" s="227"/>
      <c r="G68" s="227"/>
      <c r="H68" s="227"/>
      <c r="I68" s="227"/>
      <c r="J68" s="227"/>
      <c r="K68" s="227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</row>
    <row r="69" spans="1:98" x14ac:dyDescent="0.2">
      <c r="A69" s="387" t="s">
        <v>76</v>
      </c>
      <c r="B69" s="226" t="s">
        <v>77</v>
      </c>
      <c r="C69" s="227"/>
      <c r="D69" s="227"/>
      <c r="E69" s="227"/>
      <c r="F69" s="227"/>
      <c r="G69" s="227"/>
      <c r="H69" s="227"/>
      <c r="I69" s="227"/>
      <c r="J69" s="227"/>
      <c r="K69" s="227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</row>
    <row r="70" spans="1:98" ht="15.6" customHeight="1" x14ac:dyDescent="0.2">
      <c r="A70" s="228" t="s">
        <v>81</v>
      </c>
      <c r="B70" s="229"/>
      <c r="C70" s="227"/>
      <c r="D70" s="227"/>
      <c r="E70" s="227"/>
      <c r="F70" s="227"/>
      <c r="G70" s="227"/>
      <c r="H70" s="227"/>
      <c r="I70" s="227"/>
      <c r="J70" s="227"/>
      <c r="K70" s="227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</row>
    <row r="71" spans="1:98" ht="15.6" customHeight="1" x14ac:dyDescent="0.2">
      <c r="A71" s="143" t="s">
        <v>82</v>
      </c>
      <c r="B71" s="135"/>
      <c r="C71" s="227"/>
      <c r="D71" s="227"/>
      <c r="E71" s="227"/>
      <c r="F71" s="227"/>
      <c r="G71" s="227"/>
      <c r="H71" s="227"/>
      <c r="I71" s="227"/>
      <c r="J71" s="227"/>
      <c r="K71" s="227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</row>
    <row r="72" spans="1:98" ht="15.6" customHeight="1" x14ac:dyDescent="0.2">
      <c r="A72" s="143" t="s">
        <v>83</v>
      </c>
      <c r="B72" s="135"/>
      <c r="C72" s="227"/>
      <c r="D72" s="227"/>
      <c r="E72" s="227"/>
      <c r="F72" s="227"/>
      <c r="G72" s="227"/>
      <c r="H72" s="227"/>
      <c r="I72" s="227"/>
      <c r="J72" s="227"/>
      <c r="K72" s="227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</row>
    <row r="73" spans="1:98" ht="15.6" customHeight="1" x14ac:dyDescent="0.2">
      <c r="A73" s="201" t="s">
        <v>84</v>
      </c>
      <c r="B73" s="130"/>
      <c r="C73" s="227"/>
      <c r="D73" s="227"/>
      <c r="E73" s="227"/>
      <c r="F73" s="227"/>
      <c r="G73" s="227"/>
      <c r="H73" s="227"/>
      <c r="I73" s="227"/>
      <c r="J73" s="227"/>
      <c r="K73" s="227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</row>
    <row r="74" spans="1:98" ht="15.6" customHeight="1" x14ac:dyDescent="0.2">
      <c r="A74" s="212" t="s">
        <v>1</v>
      </c>
      <c r="B74" s="230">
        <f>SUM(B70:B73)</f>
        <v>0</v>
      </c>
      <c r="C74" s="227"/>
      <c r="D74" s="227"/>
      <c r="E74" s="227"/>
      <c r="F74" s="227"/>
      <c r="G74" s="227"/>
      <c r="H74" s="227"/>
      <c r="I74" s="227"/>
      <c r="J74" s="227"/>
      <c r="K74" s="227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</row>
    <row r="75" spans="1:98" ht="31.9" customHeight="1" x14ac:dyDescent="0.2">
      <c r="A75" s="231" t="s">
        <v>87</v>
      </c>
      <c r="B75" s="232"/>
      <c r="C75" s="45"/>
      <c r="D75" s="233"/>
      <c r="E75" s="149"/>
      <c r="F75" s="149"/>
      <c r="G75" s="149"/>
      <c r="H75" s="149"/>
      <c r="I75" s="149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</row>
    <row r="76" spans="1:98" ht="28.9" customHeight="1" x14ac:dyDescent="0.2">
      <c r="A76" s="382" t="s">
        <v>88</v>
      </c>
      <c r="B76" s="234" t="s">
        <v>89</v>
      </c>
      <c r="C76" s="235" t="s">
        <v>90</v>
      </c>
      <c r="D76" s="235" t="s">
        <v>91</v>
      </c>
      <c r="E76" s="236" t="s">
        <v>20</v>
      </c>
      <c r="F76" s="149"/>
      <c r="G76" s="149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</row>
    <row r="77" spans="1:98" ht="15.6" customHeight="1" x14ac:dyDescent="0.2">
      <c r="A77" s="237" t="s">
        <v>92</v>
      </c>
      <c r="B77" s="6"/>
      <c r="C77" s="9"/>
      <c r="D77" s="9"/>
      <c r="E77" s="10"/>
      <c r="F77" s="149"/>
      <c r="G77" s="149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</row>
    <row r="78" spans="1:98" ht="15.6" customHeight="1" x14ac:dyDescent="0.2">
      <c r="A78" s="238" t="s">
        <v>93</v>
      </c>
      <c r="B78" s="11"/>
      <c r="C78" s="14"/>
      <c r="D78" s="14"/>
      <c r="E78" s="17"/>
      <c r="F78" s="149"/>
      <c r="G78" s="149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</row>
    <row r="79" spans="1:98" ht="15.6" customHeight="1" x14ac:dyDescent="0.2">
      <c r="A79" s="238" t="s">
        <v>94</v>
      </c>
      <c r="B79" s="11"/>
      <c r="C79" s="14"/>
      <c r="D79" s="14"/>
      <c r="E79" s="17"/>
      <c r="F79" s="149"/>
      <c r="G79" s="149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</row>
    <row r="80" spans="1:98" ht="15.6" customHeight="1" x14ac:dyDescent="0.2">
      <c r="A80" s="238" t="s">
        <v>95</v>
      </c>
      <c r="B80" s="11"/>
      <c r="C80" s="14"/>
      <c r="D80" s="14"/>
      <c r="E80" s="17"/>
      <c r="F80" s="149"/>
      <c r="G80" s="149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</row>
    <row r="81" spans="1:98" ht="15.6" customHeight="1" x14ac:dyDescent="0.2">
      <c r="A81" s="238" t="s">
        <v>96</v>
      </c>
      <c r="B81" s="11"/>
      <c r="C81" s="14"/>
      <c r="D81" s="14"/>
      <c r="E81" s="17"/>
      <c r="F81" s="149"/>
      <c r="G81" s="149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</row>
    <row r="82" spans="1:98" ht="15.6" customHeight="1" x14ac:dyDescent="0.2">
      <c r="A82" s="239" t="s">
        <v>97</v>
      </c>
      <c r="B82" s="11"/>
      <c r="C82" s="14"/>
      <c r="D82" s="14"/>
      <c r="E82" s="17"/>
      <c r="F82" s="149"/>
      <c r="G82" s="149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</row>
    <row r="83" spans="1:98" ht="15.6" customHeight="1" x14ac:dyDescent="0.2">
      <c r="A83" s="238" t="s">
        <v>98</v>
      </c>
      <c r="B83" s="11"/>
      <c r="C83" s="14"/>
      <c r="D83" s="14"/>
      <c r="E83" s="17"/>
      <c r="F83" s="149"/>
      <c r="G83" s="149"/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</row>
    <row r="84" spans="1:98" ht="15.6" customHeight="1" x14ac:dyDescent="0.2">
      <c r="A84" s="238" t="s">
        <v>99</v>
      </c>
      <c r="B84" s="11"/>
      <c r="C84" s="14"/>
      <c r="D84" s="14"/>
      <c r="E84" s="17"/>
      <c r="F84" s="149"/>
      <c r="G84" s="149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</row>
    <row r="85" spans="1:98" ht="15.6" customHeight="1" x14ac:dyDescent="0.2">
      <c r="A85" s="238" t="s">
        <v>100</v>
      </c>
      <c r="B85" s="11"/>
      <c r="C85" s="14"/>
      <c r="D85" s="14"/>
      <c r="E85" s="17"/>
      <c r="F85" s="149"/>
      <c r="G85" s="149"/>
      <c r="CG85" s="88"/>
      <c r="CH85" s="88"/>
      <c r="CI85" s="88"/>
      <c r="CJ85" s="88"/>
      <c r="CK85" s="88"/>
      <c r="CL85" s="88"/>
      <c r="CM85" s="88"/>
      <c r="CN85" s="88"/>
      <c r="CO85" s="88"/>
      <c r="CP85" s="88"/>
      <c r="CQ85" s="88"/>
      <c r="CR85" s="88"/>
      <c r="CS85" s="88"/>
      <c r="CT85" s="88"/>
    </row>
    <row r="86" spans="1:98" ht="15.6" customHeight="1" x14ac:dyDescent="0.2">
      <c r="A86" s="238" t="s">
        <v>101</v>
      </c>
      <c r="B86" s="11"/>
      <c r="C86" s="14"/>
      <c r="D86" s="14"/>
      <c r="E86" s="17"/>
      <c r="F86" s="149"/>
      <c r="G86" s="149"/>
      <c r="CG86" s="88"/>
      <c r="CH86" s="88"/>
      <c r="CI86" s="88"/>
      <c r="CJ86" s="88"/>
      <c r="CK86" s="88"/>
      <c r="CL86" s="88"/>
      <c r="CM86" s="88"/>
      <c r="CN86" s="88"/>
      <c r="CO86" s="88"/>
      <c r="CP86" s="88"/>
      <c r="CQ86" s="88"/>
      <c r="CR86" s="88"/>
      <c r="CS86" s="88"/>
      <c r="CT86" s="88"/>
    </row>
    <row r="87" spans="1:98" ht="15.6" customHeight="1" x14ac:dyDescent="0.2">
      <c r="A87" s="240" t="s">
        <v>102</v>
      </c>
      <c r="B87" s="11"/>
      <c r="C87" s="41"/>
      <c r="D87" s="41"/>
      <c r="E87" s="58"/>
      <c r="F87" s="149"/>
      <c r="G87" s="149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</row>
    <row r="88" spans="1:98" ht="15.6" customHeight="1" x14ac:dyDescent="0.2">
      <c r="A88" s="241" t="s">
        <v>103</v>
      </c>
      <c r="B88" s="11"/>
      <c r="C88" s="41"/>
      <c r="D88" s="41"/>
      <c r="E88" s="58"/>
      <c r="F88" s="149"/>
      <c r="G88" s="149"/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88"/>
      <c r="CT88" s="88"/>
    </row>
    <row r="89" spans="1:98" ht="15.6" customHeight="1" x14ac:dyDescent="0.2">
      <c r="A89" s="242" t="s">
        <v>104</v>
      </c>
      <c r="B89" s="123"/>
      <c r="C89" s="41"/>
      <c r="D89" s="41"/>
      <c r="E89" s="58"/>
      <c r="F89" s="149"/>
      <c r="G89" s="149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</row>
    <row r="90" spans="1:98" ht="15.6" customHeight="1" x14ac:dyDescent="0.2">
      <c r="A90" s="242" t="s">
        <v>105</v>
      </c>
      <c r="B90" s="11"/>
      <c r="C90" s="41"/>
      <c r="D90" s="41"/>
      <c r="E90" s="58"/>
      <c r="F90" s="149"/>
      <c r="G90" s="149"/>
      <c r="CG90" s="88"/>
      <c r="CH90" s="88"/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88"/>
      <c r="CT90" s="88"/>
    </row>
    <row r="91" spans="1:98" ht="15.6" customHeight="1" x14ac:dyDescent="0.2">
      <c r="A91" s="243" t="s">
        <v>106</v>
      </c>
      <c r="B91" s="38"/>
      <c r="C91" s="31"/>
      <c r="D91" s="31"/>
      <c r="E91" s="23"/>
      <c r="F91" s="149"/>
      <c r="G91" s="149"/>
      <c r="H91" s="149"/>
      <c r="I91" s="149"/>
      <c r="J91" s="149"/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</row>
    <row r="92" spans="1:98" ht="15.6" customHeight="1" x14ac:dyDescent="0.2">
      <c r="A92" s="389" t="s">
        <v>1</v>
      </c>
      <c r="B92" s="245">
        <f>SUM(B77:B91)</f>
        <v>0</v>
      </c>
      <c r="C92" s="246">
        <f>SUM(C77:C91)</f>
        <v>0</v>
      </c>
      <c r="D92" s="246">
        <f>SUM(D77:D91)</f>
        <v>0</v>
      </c>
      <c r="E92" s="247">
        <f>SUM(E77:E91)</f>
        <v>0</v>
      </c>
      <c r="F92" s="149"/>
      <c r="G92" s="149"/>
      <c r="H92" s="149"/>
      <c r="I92" s="149"/>
      <c r="J92" s="149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</row>
    <row r="93" spans="1:98" ht="31.9" customHeight="1" x14ac:dyDescent="0.2">
      <c r="A93" s="248" t="s">
        <v>107</v>
      </c>
      <c r="B93" s="249"/>
      <c r="C93" s="249"/>
      <c r="D93" s="89"/>
      <c r="E93" s="89"/>
      <c r="F93" s="32"/>
      <c r="G93" s="32"/>
      <c r="H93" s="32"/>
      <c r="I93" s="32"/>
      <c r="J93" s="32"/>
      <c r="K93" s="89"/>
      <c r="L93" s="89"/>
      <c r="M93" s="89"/>
      <c r="N93" s="89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7"/>
      <c r="AT93" s="87"/>
      <c r="AU93" s="87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</row>
    <row r="94" spans="1:98" ht="26.45" customHeight="1" x14ac:dyDescent="0.3">
      <c r="A94" s="250" t="s">
        <v>76</v>
      </c>
      <c r="B94" s="234" t="s">
        <v>89</v>
      </c>
      <c r="C94" s="235" t="s">
        <v>90</v>
      </c>
      <c r="D94" s="235" t="s">
        <v>91</v>
      </c>
      <c r="E94" s="236" t="s">
        <v>20</v>
      </c>
      <c r="F94" s="251"/>
      <c r="G94" s="251"/>
      <c r="H94" s="32"/>
      <c r="I94" s="32"/>
      <c r="J94" s="32"/>
      <c r="K94" s="32"/>
      <c r="L94" s="32"/>
      <c r="M94" s="32"/>
      <c r="N94" s="32"/>
      <c r="O94" s="252"/>
      <c r="P94" s="252"/>
      <c r="Q94" s="252"/>
      <c r="R94" s="252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7"/>
      <c r="AT94" s="87"/>
      <c r="AU94" s="87"/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8"/>
    </row>
    <row r="95" spans="1:98" ht="15" customHeight="1" x14ac:dyDescent="0.2">
      <c r="A95" s="253" t="s">
        <v>81</v>
      </c>
      <c r="B95" s="11"/>
      <c r="C95" s="14"/>
      <c r="D95" s="14"/>
      <c r="E95" s="17"/>
      <c r="F95" s="32"/>
      <c r="G95" s="32"/>
      <c r="H95" s="32"/>
      <c r="I95" s="32"/>
      <c r="J95" s="32"/>
      <c r="K95" s="32"/>
      <c r="L95" s="32"/>
      <c r="M95" s="32"/>
      <c r="N95" s="32"/>
      <c r="O95" s="252"/>
      <c r="P95" s="252"/>
      <c r="Q95" s="252"/>
      <c r="R95" s="252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7"/>
      <c r="AT95" s="87"/>
      <c r="AU95" s="87"/>
      <c r="CG95" s="88"/>
      <c r="CH95" s="88"/>
      <c r="CI95" s="88"/>
      <c r="CJ95" s="88"/>
      <c r="CK95" s="88"/>
      <c r="CL95" s="88"/>
      <c r="CM95" s="88"/>
      <c r="CN95" s="88"/>
      <c r="CO95" s="88"/>
      <c r="CP95" s="88"/>
      <c r="CQ95" s="88"/>
      <c r="CR95" s="88"/>
      <c r="CS95" s="88"/>
      <c r="CT95" s="88"/>
    </row>
    <row r="96" spans="1:98" ht="15" customHeight="1" x14ac:dyDescent="0.2">
      <c r="A96" s="254" t="s">
        <v>82</v>
      </c>
      <c r="B96" s="11"/>
      <c r="C96" s="14"/>
      <c r="D96" s="14"/>
      <c r="E96" s="17"/>
      <c r="F96" s="32"/>
      <c r="G96" s="32"/>
      <c r="H96" s="32"/>
      <c r="I96" s="32"/>
      <c r="J96" s="32"/>
      <c r="K96" s="32"/>
      <c r="L96" s="32"/>
      <c r="M96" s="32"/>
      <c r="N96" s="32"/>
      <c r="O96" s="252"/>
      <c r="P96" s="252"/>
      <c r="Q96" s="252"/>
      <c r="R96" s="252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7"/>
      <c r="AT96" s="87"/>
      <c r="AU96" s="87"/>
      <c r="CG96" s="88"/>
      <c r="CH96" s="88"/>
      <c r="CI96" s="88"/>
      <c r="CJ96" s="88"/>
      <c r="CK96" s="88"/>
      <c r="CL96" s="88"/>
      <c r="CM96" s="88"/>
      <c r="CN96" s="88"/>
      <c r="CO96" s="88"/>
      <c r="CP96" s="88"/>
      <c r="CQ96" s="88"/>
      <c r="CR96" s="88"/>
      <c r="CS96" s="88"/>
      <c r="CT96" s="88"/>
    </row>
    <row r="97" spans="1:98" ht="15" customHeight="1" x14ac:dyDescent="0.2">
      <c r="A97" s="254" t="s">
        <v>83</v>
      </c>
      <c r="B97" s="11"/>
      <c r="C97" s="14"/>
      <c r="D97" s="14"/>
      <c r="E97" s="17"/>
      <c r="F97" s="32"/>
      <c r="G97" s="32"/>
      <c r="H97" s="32"/>
      <c r="I97" s="32"/>
      <c r="J97" s="32"/>
      <c r="K97" s="32"/>
      <c r="L97" s="32"/>
      <c r="M97" s="32"/>
      <c r="N97" s="32"/>
      <c r="O97" s="252"/>
      <c r="P97" s="252"/>
      <c r="Q97" s="252"/>
      <c r="R97" s="252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7"/>
      <c r="AT97" s="87"/>
      <c r="AU97" s="87"/>
      <c r="CG97" s="88"/>
      <c r="CH97" s="88"/>
      <c r="CI97" s="88"/>
      <c r="CJ97" s="88"/>
      <c r="CK97" s="88"/>
      <c r="CL97" s="88"/>
      <c r="CM97" s="88"/>
      <c r="CN97" s="88"/>
      <c r="CO97" s="88"/>
      <c r="CP97" s="88"/>
      <c r="CQ97" s="88"/>
      <c r="CR97" s="88"/>
      <c r="CS97" s="88"/>
      <c r="CT97" s="88"/>
    </row>
    <row r="98" spans="1:98" ht="15" customHeight="1" x14ac:dyDescent="0.2">
      <c r="A98" s="254" t="s">
        <v>84</v>
      </c>
      <c r="B98" s="11"/>
      <c r="C98" s="14"/>
      <c r="D98" s="14"/>
      <c r="E98" s="17"/>
      <c r="F98" s="32"/>
      <c r="G98" s="32"/>
      <c r="H98" s="32"/>
      <c r="I98" s="32"/>
      <c r="J98" s="32"/>
      <c r="K98" s="32"/>
      <c r="L98" s="32"/>
      <c r="M98" s="32"/>
      <c r="N98" s="32"/>
      <c r="O98" s="252"/>
      <c r="P98" s="252"/>
      <c r="Q98" s="252"/>
      <c r="R98" s="252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7"/>
      <c r="AT98" s="87"/>
      <c r="AU98" s="87"/>
      <c r="CG98" s="88"/>
      <c r="CH98" s="88"/>
      <c r="CI98" s="88"/>
      <c r="CJ98" s="88"/>
      <c r="CK98" s="88"/>
      <c r="CL98" s="88"/>
      <c r="CM98" s="88"/>
      <c r="CN98" s="88"/>
      <c r="CO98" s="88"/>
      <c r="CP98" s="88"/>
      <c r="CQ98" s="88"/>
      <c r="CR98" s="88"/>
      <c r="CS98" s="88"/>
      <c r="CT98" s="88"/>
    </row>
    <row r="99" spans="1:98" ht="15" customHeight="1" x14ac:dyDescent="0.2">
      <c r="A99" s="255" t="s">
        <v>108</v>
      </c>
      <c r="B99" s="30"/>
      <c r="C99" s="31"/>
      <c r="D99" s="31"/>
      <c r="E99" s="23"/>
      <c r="F99" s="32"/>
      <c r="G99" s="32"/>
      <c r="H99" s="32"/>
      <c r="I99" s="32"/>
      <c r="J99" s="32"/>
      <c r="K99" s="32"/>
      <c r="L99" s="32"/>
      <c r="M99" s="32"/>
      <c r="N99" s="32"/>
      <c r="O99" s="252"/>
      <c r="P99" s="252"/>
      <c r="Q99" s="252"/>
      <c r="R99" s="252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7"/>
      <c r="AT99" s="87"/>
      <c r="AU99" s="87"/>
      <c r="CG99" s="88"/>
      <c r="CH99" s="88"/>
      <c r="CI99" s="88"/>
      <c r="CJ99" s="88"/>
      <c r="CK99" s="88"/>
      <c r="CL99" s="88"/>
      <c r="CM99" s="88"/>
      <c r="CN99" s="88"/>
      <c r="CO99" s="88"/>
      <c r="CP99" s="88"/>
      <c r="CQ99" s="88"/>
      <c r="CR99" s="88"/>
      <c r="CS99" s="88"/>
      <c r="CT99" s="88"/>
    </row>
    <row r="100" spans="1:98" ht="15" customHeight="1" x14ac:dyDescent="0.2">
      <c r="A100" s="212" t="s">
        <v>1</v>
      </c>
      <c r="B100" s="230">
        <f>SUM(B95:B99)</f>
        <v>0</v>
      </c>
      <c r="C100" s="230">
        <f>SUM(C95:C99)</f>
        <v>0</v>
      </c>
      <c r="D100" s="230">
        <f>SUM(D95:D99)</f>
        <v>0</v>
      </c>
      <c r="E100" s="230">
        <f>SUM(E95:E99)</f>
        <v>0</v>
      </c>
      <c r="F100" s="32"/>
      <c r="G100" s="32"/>
      <c r="H100" s="32"/>
      <c r="I100" s="32"/>
      <c r="J100" s="32"/>
      <c r="K100" s="32"/>
      <c r="L100" s="32"/>
      <c r="M100" s="32"/>
      <c r="N100" s="32"/>
      <c r="O100" s="252"/>
      <c r="P100" s="252"/>
      <c r="Q100" s="252"/>
      <c r="R100" s="252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7"/>
      <c r="AT100" s="87"/>
      <c r="AU100" s="87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88"/>
      <c r="CR100" s="88"/>
      <c r="CS100" s="88"/>
      <c r="CT100" s="88"/>
    </row>
    <row r="101" spans="1:98" ht="31.9" customHeight="1" x14ac:dyDescent="0.2">
      <c r="A101" s="248" t="s">
        <v>109</v>
      </c>
      <c r="B101" s="256"/>
      <c r="C101" s="257"/>
      <c r="D101" s="89"/>
      <c r="E101" s="89"/>
      <c r="F101" s="32"/>
      <c r="G101" s="32"/>
      <c r="H101" s="32"/>
      <c r="I101" s="32"/>
      <c r="J101" s="32"/>
      <c r="K101" s="32"/>
      <c r="L101" s="32"/>
      <c r="M101" s="32"/>
      <c r="N101" s="32"/>
      <c r="O101" s="252"/>
      <c r="P101" s="252"/>
      <c r="Q101" s="252"/>
      <c r="R101" s="252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7"/>
      <c r="AT101" s="87"/>
      <c r="AU101" s="87"/>
      <c r="CG101" s="88"/>
      <c r="CH101" s="88"/>
      <c r="CI101" s="88"/>
      <c r="CJ101" s="88"/>
      <c r="CK101" s="88"/>
      <c r="CL101" s="88"/>
      <c r="CM101" s="88"/>
      <c r="CN101" s="88"/>
      <c r="CO101" s="88"/>
      <c r="CP101" s="88"/>
      <c r="CQ101" s="88"/>
      <c r="CR101" s="88"/>
      <c r="CS101" s="88"/>
      <c r="CT101" s="88"/>
    </row>
    <row r="102" spans="1:98" ht="26.45" customHeight="1" x14ac:dyDescent="0.2">
      <c r="A102" s="250" t="s">
        <v>76</v>
      </c>
      <c r="B102" s="234" t="s">
        <v>89</v>
      </c>
      <c r="C102" s="235" t="s">
        <v>90</v>
      </c>
      <c r="D102" s="235" t="s">
        <v>91</v>
      </c>
      <c r="E102" s="236" t="s">
        <v>20</v>
      </c>
      <c r="F102" s="32"/>
      <c r="G102" s="32"/>
      <c r="H102" s="32"/>
      <c r="I102" s="32"/>
      <c r="J102" s="32"/>
      <c r="K102" s="32"/>
      <c r="L102" s="32"/>
      <c r="M102" s="32"/>
      <c r="N102" s="32"/>
      <c r="O102" s="252"/>
      <c r="P102" s="252"/>
      <c r="Q102" s="252"/>
      <c r="R102" s="252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7"/>
      <c r="AT102" s="87"/>
      <c r="AU102" s="87"/>
      <c r="CG102" s="88"/>
      <c r="CH102" s="88"/>
      <c r="CI102" s="88"/>
      <c r="CJ102" s="88"/>
      <c r="CK102" s="88"/>
      <c r="CL102" s="88"/>
      <c r="CM102" s="88"/>
      <c r="CN102" s="88"/>
      <c r="CO102" s="88"/>
      <c r="CP102" s="88"/>
      <c r="CQ102" s="88"/>
      <c r="CR102" s="88"/>
      <c r="CS102" s="88"/>
      <c r="CT102" s="88"/>
    </row>
    <row r="103" spans="1:98" x14ac:dyDescent="0.2">
      <c r="A103" s="253" t="s">
        <v>81</v>
      </c>
      <c r="B103" s="11"/>
      <c r="C103" s="14"/>
      <c r="D103" s="14"/>
      <c r="E103" s="17"/>
      <c r="F103" s="32"/>
      <c r="G103" s="32"/>
      <c r="H103" s="32"/>
      <c r="I103" s="32"/>
      <c r="J103" s="32"/>
      <c r="K103" s="32"/>
      <c r="L103" s="32"/>
      <c r="M103" s="32"/>
      <c r="N103" s="32"/>
      <c r="O103" s="252"/>
      <c r="P103" s="252"/>
      <c r="Q103" s="252"/>
      <c r="R103" s="252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7"/>
      <c r="AT103" s="87"/>
      <c r="AU103" s="87"/>
      <c r="CG103" s="88"/>
      <c r="CH103" s="88"/>
      <c r="CI103" s="88"/>
      <c r="CJ103" s="88"/>
      <c r="CK103" s="88"/>
      <c r="CL103" s="88"/>
      <c r="CM103" s="88"/>
      <c r="CN103" s="88"/>
      <c r="CO103" s="88"/>
      <c r="CP103" s="88"/>
      <c r="CQ103" s="88"/>
      <c r="CR103" s="88"/>
      <c r="CS103" s="88"/>
      <c r="CT103" s="88"/>
    </row>
    <row r="104" spans="1:98" x14ac:dyDescent="0.2">
      <c r="A104" s="254" t="s">
        <v>82</v>
      </c>
      <c r="B104" s="11"/>
      <c r="C104" s="14"/>
      <c r="D104" s="14"/>
      <c r="E104" s="17"/>
      <c r="F104" s="32"/>
      <c r="G104" s="32"/>
      <c r="H104" s="32"/>
      <c r="I104" s="32"/>
      <c r="J104" s="32"/>
      <c r="K104" s="32"/>
      <c r="L104" s="32"/>
      <c r="M104" s="32"/>
      <c r="N104" s="32"/>
      <c r="O104" s="252"/>
      <c r="P104" s="252"/>
      <c r="Q104" s="252"/>
      <c r="R104" s="252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7"/>
      <c r="AT104" s="87"/>
      <c r="AU104" s="87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</row>
    <row r="105" spans="1:98" x14ac:dyDescent="0.2">
      <c r="A105" s="254" t="s">
        <v>83</v>
      </c>
      <c r="B105" s="11"/>
      <c r="C105" s="14"/>
      <c r="D105" s="14"/>
      <c r="E105" s="17"/>
      <c r="F105" s="32"/>
      <c r="G105" s="32"/>
      <c r="H105" s="32"/>
      <c r="I105" s="32"/>
      <c r="J105" s="32"/>
      <c r="K105" s="32"/>
      <c r="L105" s="32"/>
      <c r="M105" s="32"/>
      <c r="N105" s="32"/>
      <c r="O105" s="252"/>
      <c r="P105" s="252"/>
      <c r="Q105" s="252"/>
      <c r="R105" s="252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7"/>
      <c r="AT105" s="87"/>
      <c r="AU105" s="87"/>
      <c r="CG105" s="88"/>
      <c r="CH105" s="88"/>
      <c r="CI105" s="88"/>
      <c r="CJ105" s="88"/>
      <c r="CK105" s="88"/>
      <c r="CL105" s="88"/>
      <c r="CM105" s="88"/>
      <c r="CN105" s="88"/>
      <c r="CO105" s="88"/>
      <c r="CP105" s="88"/>
      <c r="CQ105" s="88"/>
      <c r="CR105" s="88"/>
      <c r="CS105" s="88"/>
      <c r="CT105" s="88"/>
    </row>
    <row r="106" spans="1:98" x14ac:dyDescent="0.2">
      <c r="A106" s="254" t="s">
        <v>84</v>
      </c>
      <c r="B106" s="11"/>
      <c r="C106" s="14"/>
      <c r="D106" s="14"/>
      <c r="E106" s="17"/>
      <c r="F106" s="32"/>
      <c r="G106" s="32"/>
      <c r="H106" s="32"/>
      <c r="I106" s="32"/>
      <c r="J106" s="32"/>
      <c r="K106" s="32"/>
      <c r="L106" s="32"/>
      <c r="M106" s="32"/>
      <c r="N106" s="32"/>
      <c r="O106" s="252"/>
      <c r="P106" s="252"/>
      <c r="Q106" s="252"/>
      <c r="R106" s="252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7"/>
      <c r="AT106" s="87"/>
      <c r="AU106" s="87"/>
      <c r="CG106" s="88"/>
      <c r="CH106" s="88"/>
      <c r="CI106" s="88"/>
      <c r="CJ106" s="88"/>
      <c r="CK106" s="88"/>
      <c r="CL106" s="88"/>
      <c r="CM106" s="88"/>
      <c r="CN106" s="88"/>
      <c r="CO106" s="88"/>
      <c r="CP106" s="88"/>
      <c r="CQ106" s="88"/>
      <c r="CR106" s="88"/>
      <c r="CS106" s="88"/>
      <c r="CT106" s="88"/>
    </row>
    <row r="107" spans="1:98" x14ac:dyDescent="0.2">
      <c r="A107" s="255" t="s">
        <v>108</v>
      </c>
      <c r="B107" s="30"/>
      <c r="C107" s="31"/>
      <c r="D107" s="31"/>
      <c r="E107" s="23"/>
      <c r="F107" s="32"/>
      <c r="G107" s="32"/>
      <c r="H107" s="32"/>
      <c r="I107" s="32"/>
      <c r="J107" s="32"/>
      <c r="K107" s="32"/>
      <c r="L107" s="32"/>
      <c r="M107" s="32"/>
      <c r="N107" s="32"/>
      <c r="O107" s="252"/>
      <c r="P107" s="252"/>
      <c r="Q107" s="252"/>
      <c r="R107" s="252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7"/>
      <c r="AT107" s="87"/>
      <c r="AU107" s="87"/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88"/>
      <c r="CR107" s="88"/>
      <c r="CS107" s="88"/>
      <c r="CT107" s="88"/>
    </row>
    <row r="108" spans="1:98" x14ac:dyDescent="0.2">
      <c r="A108" s="212" t="s">
        <v>1</v>
      </c>
      <c r="B108" s="245">
        <f>SUM(B103:B107)</f>
        <v>0</v>
      </c>
      <c r="C108" s="246">
        <f>SUM(C103:C107)</f>
        <v>0</v>
      </c>
      <c r="D108" s="246">
        <f>SUM(D103:D107)</f>
        <v>0</v>
      </c>
      <c r="E108" s="247">
        <f>SUM(E103:E107)</f>
        <v>0</v>
      </c>
      <c r="F108" s="32"/>
      <c r="G108" s="32"/>
      <c r="H108" s="32"/>
      <c r="I108" s="32"/>
      <c r="J108" s="32"/>
      <c r="K108" s="32"/>
      <c r="L108" s="32"/>
      <c r="M108" s="32"/>
      <c r="N108" s="32"/>
      <c r="O108" s="252"/>
      <c r="P108" s="252"/>
      <c r="Q108" s="252"/>
      <c r="R108" s="252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7"/>
      <c r="AT108" s="87"/>
      <c r="AU108" s="87"/>
      <c r="CG108" s="88"/>
      <c r="CH108" s="88"/>
      <c r="CI108" s="88"/>
      <c r="CJ108" s="88"/>
      <c r="CK108" s="88"/>
      <c r="CL108" s="88"/>
      <c r="CM108" s="88"/>
      <c r="CN108" s="88"/>
      <c r="CO108" s="88"/>
      <c r="CP108" s="88"/>
      <c r="CQ108" s="88"/>
      <c r="CR108" s="88"/>
      <c r="CS108" s="88"/>
      <c r="CT108" s="88"/>
    </row>
    <row r="109" spans="1:98" ht="31.9" customHeight="1" x14ac:dyDescent="0.2">
      <c r="A109" s="248" t="s">
        <v>110</v>
      </c>
      <c r="B109" s="256"/>
      <c r="C109" s="257"/>
      <c r="D109" s="89"/>
      <c r="E109" s="89"/>
      <c r="F109" s="32"/>
      <c r="G109" s="252"/>
      <c r="H109" s="252"/>
      <c r="I109" s="252"/>
      <c r="J109" s="252"/>
      <c r="K109" s="32"/>
      <c r="L109" s="32"/>
      <c r="M109" s="32"/>
      <c r="N109" s="32"/>
      <c r="O109" s="252"/>
      <c r="P109" s="252"/>
      <c r="Q109" s="252"/>
      <c r="R109" s="252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7"/>
      <c r="AT109" s="87"/>
      <c r="AU109" s="87"/>
      <c r="CG109" s="88"/>
      <c r="CH109" s="88"/>
      <c r="CI109" s="88"/>
      <c r="CJ109" s="88"/>
      <c r="CK109" s="88"/>
      <c r="CL109" s="88"/>
      <c r="CM109" s="88"/>
      <c r="CN109" s="88"/>
      <c r="CO109" s="88"/>
      <c r="CP109" s="88"/>
      <c r="CQ109" s="88"/>
      <c r="CR109" s="88"/>
      <c r="CS109" s="88"/>
      <c r="CT109" s="88"/>
    </row>
    <row r="110" spans="1:98" x14ac:dyDescent="0.2">
      <c r="A110" s="523" t="s">
        <v>111</v>
      </c>
      <c r="B110" s="525"/>
      <c r="C110" s="529" t="s">
        <v>1</v>
      </c>
      <c r="D110" s="480" t="s">
        <v>19</v>
      </c>
      <c r="E110" s="481"/>
      <c r="F110" s="481"/>
      <c r="G110" s="471" t="s">
        <v>20</v>
      </c>
      <c r="H110" s="252"/>
      <c r="I110" s="252"/>
      <c r="J110" s="252"/>
      <c r="K110" s="32"/>
      <c r="L110" s="32"/>
      <c r="M110" s="32"/>
      <c r="N110" s="32"/>
      <c r="O110" s="252"/>
      <c r="P110" s="252"/>
      <c r="Q110" s="252"/>
      <c r="R110" s="252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7"/>
      <c r="AT110" s="87"/>
      <c r="AU110" s="87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88"/>
      <c r="CR110" s="88"/>
      <c r="CS110" s="88"/>
      <c r="CT110" s="88"/>
    </row>
    <row r="111" spans="1:98" ht="27" customHeight="1" x14ac:dyDescent="0.2">
      <c r="A111" s="526"/>
      <c r="B111" s="528"/>
      <c r="C111" s="530"/>
      <c r="D111" s="70" t="s">
        <v>31</v>
      </c>
      <c r="E111" s="46" t="s">
        <v>32</v>
      </c>
      <c r="F111" s="381" t="s">
        <v>33</v>
      </c>
      <c r="G111" s="473"/>
      <c r="H111" s="32"/>
      <c r="I111" s="32"/>
      <c r="J111" s="32"/>
      <c r="K111" s="32"/>
      <c r="L111" s="32"/>
      <c r="M111" s="32"/>
      <c r="N111" s="32"/>
      <c r="O111" s="252"/>
      <c r="P111" s="252"/>
      <c r="Q111" s="252"/>
      <c r="R111" s="252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7"/>
      <c r="AT111" s="87"/>
      <c r="AU111" s="87"/>
      <c r="CG111" s="88"/>
      <c r="CH111" s="88"/>
      <c r="CI111" s="88"/>
      <c r="CJ111" s="88"/>
      <c r="CK111" s="88"/>
      <c r="CL111" s="88"/>
      <c r="CM111" s="88"/>
      <c r="CN111" s="88"/>
      <c r="CO111" s="88"/>
      <c r="CP111" s="88"/>
      <c r="CQ111" s="88"/>
      <c r="CR111" s="88"/>
      <c r="CS111" s="88"/>
      <c r="CT111" s="88"/>
    </row>
    <row r="112" spans="1:98" ht="16.149999999999999" customHeight="1" x14ac:dyDescent="0.2">
      <c r="A112" s="531" t="s">
        <v>112</v>
      </c>
      <c r="B112" s="532"/>
      <c r="C112" s="258">
        <f>SUM(D112:G112)</f>
        <v>0</v>
      </c>
      <c r="D112" s="19"/>
      <c r="E112" s="20"/>
      <c r="F112" s="7"/>
      <c r="G112" s="7"/>
      <c r="H112" s="32"/>
      <c r="I112" s="32"/>
      <c r="J112" s="32"/>
      <c r="K112" s="32"/>
      <c r="L112" s="32"/>
      <c r="M112" s="32"/>
      <c r="N112" s="32"/>
      <c r="O112" s="252"/>
      <c r="P112" s="252"/>
      <c r="Q112" s="252"/>
      <c r="R112" s="252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7"/>
      <c r="AT112" s="87"/>
      <c r="AU112" s="87"/>
      <c r="CG112" s="88"/>
      <c r="CH112" s="88"/>
      <c r="CI112" s="88"/>
      <c r="CJ112" s="88"/>
      <c r="CK112" s="88"/>
      <c r="CL112" s="88"/>
      <c r="CM112" s="88"/>
      <c r="CN112" s="88"/>
      <c r="CO112" s="88"/>
      <c r="CP112" s="88"/>
      <c r="CQ112" s="88"/>
      <c r="CR112" s="88"/>
      <c r="CS112" s="88"/>
      <c r="CT112" s="88"/>
    </row>
    <row r="113" spans="1:98" ht="16.149999999999999" customHeight="1" x14ac:dyDescent="0.2">
      <c r="A113" s="521" t="s">
        <v>113</v>
      </c>
      <c r="B113" s="522"/>
      <c r="C113" s="53">
        <f>SUM(D113:G113)</f>
        <v>0</v>
      </c>
      <c r="D113" s="38"/>
      <c r="E113" s="54"/>
      <c r="F113" s="22"/>
      <c r="G113" s="22"/>
      <c r="H113" s="32"/>
      <c r="I113" s="32"/>
      <c r="J113" s="32"/>
      <c r="K113" s="32"/>
      <c r="L113" s="32"/>
      <c r="M113" s="32"/>
      <c r="N113" s="32"/>
      <c r="O113" s="252"/>
      <c r="P113" s="252"/>
      <c r="Q113" s="252"/>
      <c r="R113" s="252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7"/>
      <c r="AT113" s="87"/>
      <c r="AU113" s="87"/>
      <c r="CG113" s="88"/>
      <c r="CH113" s="88"/>
      <c r="CI113" s="88"/>
      <c r="CJ113" s="88"/>
      <c r="CK113" s="88"/>
      <c r="CL113" s="88"/>
      <c r="CM113" s="88"/>
      <c r="CN113" s="88"/>
      <c r="CO113" s="88"/>
      <c r="CP113" s="88"/>
      <c r="CQ113" s="88"/>
      <c r="CR113" s="88"/>
      <c r="CS113" s="88"/>
      <c r="CT113" s="88"/>
    </row>
    <row r="114" spans="1:98" ht="31.9" customHeight="1" x14ac:dyDescent="0.2">
      <c r="A114" s="231" t="s">
        <v>114</v>
      </c>
      <c r="B114" s="3"/>
      <c r="C114" s="3"/>
      <c r="D114" s="3"/>
      <c r="E114" s="89"/>
      <c r="F114" s="89"/>
      <c r="G114" s="89"/>
      <c r="H114" s="32"/>
      <c r="I114" s="32"/>
      <c r="J114" s="32"/>
      <c r="K114" s="32"/>
      <c r="L114" s="32"/>
      <c r="M114" s="32"/>
      <c r="N114" s="32"/>
      <c r="O114" s="252"/>
      <c r="P114" s="252"/>
      <c r="Q114" s="252"/>
      <c r="R114" s="252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7"/>
      <c r="AT114" s="87"/>
      <c r="AU114" s="87"/>
      <c r="CG114" s="88"/>
      <c r="CH114" s="88"/>
      <c r="CI114" s="88"/>
      <c r="CJ114" s="88"/>
      <c r="CK114" s="88"/>
      <c r="CL114" s="88"/>
      <c r="CM114" s="88"/>
      <c r="CN114" s="88"/>
      <c r="CO114" s="88"/>
      <c r="CP114" s="88"/>
      <c r="CQ114" s="88"/>
      <c r="CR114" s="88"/>
      <c r="CS114" s="88"/>
      <c r="CT114" s="88"/>
    </row>
    <row r="115" spans="1:98" x14ac:dyDescent="0.2">
      <c r="A115" s="523" t="s">
        <v>115</v>
      </c>
      <c r="B115" s="524"/>
      <c r="C115" s="525"/>
      <c r="D115" s="529" t="s">
        <v>1</v>
      </c>
      <c r="E115" s="480" t="s">
        <v>19</v>
      </c>
      <c r="F115" s="481"/>
      <c r="G115" s="481"/>
      <c r="H115" s="471" t="s">
        <v>20</v>
      </c>
      <c r="I115" s="32"/>
      <c r="J115" s="32"/>
      <c r="K115" s="32"/>
      <c r="L115" s="32"/>
      <c r="M115" s="32"/>
      <c r="N115" s="32"/>
      <c r="O115" s="252"/>
      <c r="P115" s="252"/>
      <c r="Q115" s="252"/>
      <c r="R115" s="252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7"/>
      <c r="AT115" s="87"/>
      <c r="AU115" s="87"/>
      <c r="CG115" s="88"/>
      <c r="CH115" s="88"/>
      <c r="CI115" s="88"/>
      <c r="CJ115" s="88"/>
      <c r="CK115" s="88"/>
      <c r="CL115" s="88"/>
      <c r="CM115" s="88"/>
      <c r="CN115" s="88"/>
      <c r="CO115" s="88"/>
      <c r="CP115" s="88"/>
      <c r="CQ115" s="88"/>
      <c r="CR115" s="88"/>
      <c r="CS115" s="88"/>
      <c r="CT115" s="88"/>
    </row>
    <row r="116" spans="1:98" ht="36" customHeight="1" x14ac:dyDescent="0.2">
      <c r="A116" s="526"/>
      <c r="B116" s="527"/>
      <c r="C116" s="528"/>
      <c r="D116" s="530"/>
      <c r="E116" s="70" t="s">
        <v>31</v>
      </c>
      <c r="F116" s="71" t="s">
        <v>32</v>
      </c>
      <c r="G116" s="381" t="s">
        <v>33</v>
      </c>
      <c r="H116" s="473"/>
      <c r="I116" s="32"/>
      <c r="J116" s="32"/>
      <c r="K116" s="32"/>
      <c r="L116" s="32"/>
      <c r="M116" s="32"/>
      <c r="N116" s="32"/>
      <c r="O116" s="252"/>
      <c r="P116" s="252"/>
      <c r="Q116" s="252"/>
      <c r="R116" s="252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7"/>
      <c r="AT116" s="87"/>
      <c r="AU116" s="87"/>
      <c r="CG116" s="88"/>
      <c r="CH116" s="88"/>
      <c r="CI116" s="88"/>
      <c r="CJ116" s="88"/>
      <c r="CK116" s="88"/>
      <c r="CL116" s="88"/>
      <c r="CM116" s="88"/>
      <c r="CN116" s="88"/>
      <c r="CO116" s="88"/>
      <c r="CP116" s="88"/>
      <c r="CQ116" s="88"/>
      <c r="CR116" s="88"/>
      <c r="CS116" s="88"/>
      <c r="CT116" s="88"/>
    </row>
    <row r="117" spans="1:98" ht="15.6" customHeight="1" x14ac:dyDescent="0.2">
      <c r="A117" s="259" t="s">
        <v>116</v>
      </c>
      <c r="B117" s="260"/>
      <c r="C117" s="261"/>
      <c r="D117" s="258">
        <f>SUM(E117:H117)</f>
        <v>0</v>
      </c>
      <c r="E117" s="19"/>
      <c r="F117" s="20"/>
      <c r="G117" s="7"/>
      <c r="H117" s="7"/>
      <c r="I117" s="32"/>
      <c r="J117" s="32"/>
      <c r="K117" s="32"/>
      <c r="L117" s="32"/>
      <c r="M117" s="32"/>
      <c r="N117" s="32"/>
      <c r="O117" s="252"/>
      <c r="P117" s="252"/>
      <c r="Q117" s="252"/>
      <c r="R117" s="252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7"/>
      <c r="AT117" s="87"/>
      <c r="AU117" s="87"/>
      <c r="CG117" s="88"/>
      <c r="CH117" s="88"/>
      <c r="CI117" s="88"/>
      <c r="CJ117" s="88"/>
      <c r="CK117" s="88"/>
      <c r="CL117" s="88"/>
      <c r="CM117" s="88"/>
      <c r="CN117" s="88"/>
      <c r="CO117" s="88"/>
      <c r="CP117" s="88"/>
      <c r="CQ117" s="88"/>
      <c r="CR117" s="88"/>
      <c r="CS117" s="88"/>
      <c r="CT117" s="88"/>
    </row>
    <row r="118" spans="1:98" ht="15.6" customHeight="1" x14ac:dyDescent="0.2">
      <c r="A118" s="262" t="s">
        <v>117</v>
      </c>
      <c r="B118" s="263"/>
      <c r="C118" s="264"/>
      <c r="D118" s="265">
        <f>SUM(E118:H118)</f>
        <v>0</v>
      </c>
      <c r="E118" s="38"/>
      <c r="F118" s="54"/>
      <c r="G118" s="22"/>
      <c r="H118" s="22"/>
      <c r="I118" s="32"/>
      <c r="J118" s="32"/>
      <c r="K118" s="32"/>
      <c r="L118" s="32"/>
      <c r="M118" s="266"/>
      <c r="N118" s="266"/>
      <c r="O118" s="267"/>
      <c r="P118" s="267"/>
      <c r="Q118" s="267"/>
      <c r="R118" s="267"/>
      <c r="S118" s="268"/>
      <c r="T118" s="268"/>
      <c r="U118" s="268"/>
      <c r="V118" s="268"/>
      <c r="W118" s="268"/>
      <c r="X118" s="268"/>
      <c r="Y118" s="268"/>
      <c r="Z118" s="268"/>
      <c r="AA118" s="268"/>
      <c r="AB118" s="268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7"/>
      <c r="AT118" s="87"/>
      <c r="AU118" s="87"/>
      <c r="CG118" s="88"/>
      <c r="CH118" s="88"/>
      <c r="CI118" s="88"/>
      <c r="CJ118" s="88"/>
      <c r="CK118" s="88"/>
      <c r="CL118" s="88"/>
      <c r="CM118" s="88"/>
      <c r="CN118" s="88"/>
      <c r="CO118" s="88"/>
      <c r="CP118" s="88"/>
      <c r="CQ118" s="88"/>
      <c r="CR118" s="88"/>
      <c r="CS118" s="88"/>
      <c r="CT118" s="88"/>
    </row>
    <row r="119" spans="1:98" ht="31.9" customHeight="1" x14ac:dyDescent="0.2">
      <c r="A119" s="91" t="s">
        <v>118</v>
      </c>
      <c r="B119" s="269"/>
      <c r="C119" s="270"/>
      <c r="D119" s="271"/>
      <c r="E119" s="272"/>
      <c r="F119" s="273"/>
      <c r="G119" s="274"/>
      <c r="H119" s="275"/>
      <c r="I119" s="276"/>
      <c r="J119" s="276"/>
      <c r="K119" s="276"/>
      <c r="L119" s="277"/>
      <c r="M119" s="96"/>
      <c r="N119" s="96"/>
      <c r="O119" s="96"/>
      <c r="P119" s="96"/>
      <c r="Q119" s="96"/>
      <c r="R119" s="96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CG119" s="88"/>
      <c r="CH119" s="88"/>
      <c r="CI119" s="88"/>
      <c r="CJ119" s="88"/>
      <c r="CK119" s="88"/>
      <c r="CL119" s="88"/>
      <c r="CM119" s="88"/>
      <c r="CN119" s="88"/>
      <c r="CO119" s="88"/>
      <c r="CP119" s="88"/>
      <c r="CQ119" s="88"/>
      <c r="CR119" s="88"/>
      <c r="CS119" s="88"/>
      <c r="CT119" s="88"/>
    </row>
    <row r="120" spans="1:98" ht="16.899999999999999" customHeight="1" x14ac:dyDescent="0.2">
      <c r="A120" s="487" t="s">
        <v>119</v>
      </c>
      <c r="B120" s="471" t="s">
        <v>1</v>
      </c>
      <c r="C120" s="534" t="s">
        <v>120</v>
      </c>
      <c r="D120" s="534"/>
      <c r="E120" s="534"/>
      <c r="F120" s="534" t="s">
        <v>121</v>
      </c>
      <c r="G120" s="537" t="s">
        <v>122</v>
      </c>
      <c r="H120" s="482" t="s">
        <v>19</v>
      </c>
      <c r="I120" s="533"/>
      <c r="J120" s="533"/>
      <c r="K120" s="534" t="s">
        <v>20</v>
      </c>
      <c r="L120" s="535" t="s">
        <v>123</v>
      </c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CG120" s="88"/>
      <c r="CH120" s="88"/>
      <c r="CI120" s="88"/>
      <c r="CJ120" s="88"/>
      <c r="CK120" s="88"/>
      <c r="CL120" s="88"/>
      <c r="CM120" s="88"/>
      <c r="CN120" s="88"/>
      <c r="CO120" s="88"/>
      <c r="CP120" s="88"/>
      <c r="CQ120" s="88"/>
      <c r="CR120" s="88"/>
      <c r="CS120" s="88"/>
      <c r="CT120" s="88"/>
    </row>
    <row r="121" spans="1:98" ht="60.75" customHeight="1" x14ac:dyDescent="0.2">
      <c r="A121" s="493"/>
      <c r="B121" s="473"/>
      <c r="C121" s="234" t="s">
        <v>124</v>
      </c>
      <c r="D121" s="279" t="s">
        <v>125</v>
      </c>
      <c r="E121" s="381" t="s">
        <v>126</v>
      </c>
      <c r="F121" s="534"/>
      <c r="G121" s="537"/>
      <c r="H121" s="381" t="s">
        <v>31</v>
      </c>
      <c r="I121" s="386" t="s">
        <v>32</v>
      </c>
      <c r="J121" s="386" t="s">
        <v>33</v>
      </c>
      <c r="K121" s="534"/>
      <c r="L121" s="536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CG121" s="88"/>
      <c r="CH121" s="88"/>
      <c r="CI121" s="88"/>
      <c r="CJ121" s="88"/>
      <c r="CK121" s="88"/>
      <c r="CL121" s="88"/>
      <c r="CM121" s="88"/>
      <c r="CN121" s="88"/>
      <c r="CO121" s="88"/>
      <c r="CP121" s="88"/>
      <c r="CQ121" s="88"/>
      <c r="CR121" s="88"/>
      <c r="CS121" s="88"/>
      <c r="CT121" s="88"/>
    </row>
    <row r="122" spans="1:98" ht="15.6" customHeight="1" x14ac:dyDescent="0.2">
      <c r="A122" s="280" t="s">
        <v>56</v>
      </c>
      <c r="B122" s="28">
        <f>SUM(C122:G122)</f>
        <v>0</v>
      </c>
      <c r="C122" s="19"/>
      <c r="D122" s="281"/>
      <c r="E122" s="21"/>
      <c r="F122" s="281"/>
      <c r="G122" s="282"/>
      <c r="H122" s="21"/>
      <c r="I122" s="281"/>
      <c r="J122" s="281"/>
      <c r="K122" s="281"/>
      <c r="L122" s="21"/>
      <c r="M122" s="1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97"/>
      <c r="Z122" s="97"/>
      <c r="AA122" s="97"/>
      <c r="AB122" s="97"/>
      <c r="CG122" s="88"/>
      <c r="CH122" s="88"/>
      <c r="CI122" s="88"/>
      <c r="CJ122" s="88"/>
      <c r="CK122" s="88"/>
      <c r="CL122" s="88"/>
      <c r="CM122" s="88"/>
      <c r="CN122" s="88"/>
      <c r="CO122" s="88"/>
      <c r="CP122" s="88"/>
      <c r="CQ122" s="88"/>
      <c r="CR122" s="88"/>
      <c r="CS122" s="88"/>
      <c r="CT122" s="88"/>
    </row>
    <row r="123" spans="1:98" ht="15.6" customHeight="1" x14ac:dyDescent="0.2">
      <c r="A123" s="283" t="s">
        <v>69</v>
      </c>
      <c r="B123" s="50">
        <f>SUM(C123:G123)</f>
        <v>0</v>
      </c>
      <c r="C123" s="11"/>
      <c r="D123" s="135"/>
      <c r="E123" s="17"/>
      <c r="F123" s="135"/>
      <c r="G123" s="284"/>
      <c r="H123" s="17"/>
      <c r="I123" s="135"/>
      <c r="J123" s="135"/>
      <c r="K123" s="135"/>
      <c r="L123" s="17"/>
      <c r="M123" s="1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97"/>
      <c r="Z123" s="97"/>
      <c r="AA123" s="97"/>
      <c r="AB123" s="97"/>
      <c r="CG123" s="88"/>
      <c r="CH123" s="88"/>
      <c r="CI123" s="88"/>
      <c r="CJ123" s="88"/>
      <c r="CK123" s="88"/>
      <c r="CL123" s="88"/>
      <c r="CM123" s="88"/>
      <c r="CN123" s="88"/>
      <c r="CO123" s="88"/>
      <c r="CP123" s="88"/>
      <c r="CQ123" s="88"/>
      <c r="CR123" s="88"/>
      <c r="CS123" s="88"/>
      <c r="CT123" s="88"/>
    </row>
    <row r="124" spans="1:98" ht="15.6" customHeight="1" x14ac:dyDescent="0.2">
      <c r="A124" s="285" t="s">
        <v>72</v>
      </c>
      <c r="B124" s="29">
        <f>SUM(C124:G124)</f>
        <v>0</v>
      </c>
      <c r="C124" s="30"/>
      <c r="D124" s="130"/>
      <c r="E124" s="23"/>
      <c r="F124" s="130"/>
      <c r="G124" s="286"/>
      <c r="H124" s="23"/>
      <c r="I124" s="130"/>
      <c r="J124" s="130"/>
      <c r="K124" s="130"/>
      <c r="L124" s="23"/>
      <c r="M124" s="1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97"/>
      <c r="Z124" s="97"/>
      <c r="AA124" s="97"/>
      <c r="AB124" s="97"/>
      <c r="CG124" s="88"/>
      <c r="CH124" s="88"/>
      <c r="CI124" s="88"/>
      <c r="CJ124" s="88"/>
      <c r="CK124" s="88"/>
      <c r="CL124" s="88"/>
      <c r="CM124" s="88"/>
      <c r="CN124" s="88"/>
      <c r="CO124" s="88"/>
      <c r="CP124" s="88"/>
      <c r="CQ124" s="88"/>
      <c r="CR124" s="88"/>
      <c r="CS124" s="88"/>
      <c r="CT124" s="88"/>
    </row>
    <row r="125" spans="1:98" ht="31.9" customHeight="1" x14ac:dyDescent="0.2">
      <c r="A125" s="248" t="s">
        <v>127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CG125" s="88"/>
      <c r="CH125" s="88"/>
      <c r="CI125" s="88"/>
      <c r="CJ125" s="88"/>
      <c r="CK125" s="88"/>
      <c r="CL125" s="88"/>
      <c r="CM125" s="88"/>
      <c r="CN125" s="88"/>
      <c r="CO125" s="88"/>
      <c r="CP125" s="88"/>
      <c r="CQ125" s="88"/>
      <c r="CR125" s="88"/>
      <c r="CS125" s="88"/>
      <c r="CT125" s="88"/>
    </row>
    <row r="126" spans="1:98" ht="15" x14ac:dyDescent="0.2">
      <c r="A126" s="487" t="s">
        <v>128</v>
      </c>
      <c r="B126" s="471" t="s">
        <v>129</v>
      </c>
      <c r="C126" s="483" t="s">
        <v>130</v>
      </c>
      <c r="D126" s="484"/>
      <c r="E126" s="518" t="s">
        <v>131</v>
      </c>
      <c r="F126" s="484"/>
      <c r="G126" s="518" t="s">
        <v>132</v>
      </c>
      <c r="H126" s="484"/>
      <c r="I126" s="483" t="s">
        <v>133</v>
      </c>
      <c r="J126" s="484"/>
      <c r="K126" s="3"/>
      <c r="L126" s="3"/>
      <c r="M126" s="287"/>
      <c r="N126" s="288"/>
      <c r="O126" s="268"/>
      <c r="P126" s="268"/>
      <c r="Q126" s="268"/>
      <c r="R126" s="268"/>
      <c r="S126" s="268"/>
      <c r="T126" s="268"/>
      <c r="U126" s="268"/>
      <c r="V126" s="268"/>
      <c r="W126" s="268"/>
      <c r="X126" s="268"/>
      <c r="Y126" s="268"/>
      <c r="Z126" s="268"/>
      <c r="AA126" s="268"/>
      <c r="AB126" s="268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7"/>
      <c r="AT126" s="87"/>
      <c r="AU126" s="87"/>
      <c r="CG126" s="88"/>
      <c r="CH126" s="88"/>
      <c r="CI126" s="88"/>
      <c r="CJ126" s="88"/>
      <c r="CK126" s="88"/>
      <c r="CL126" s="88"/>
      <c r="CM126" s="88"/>
      <c r="CN126" s="88"/>
      <c r="CO126" s="88"/>
      <c r="CP126" s="88"/>
      <c r="CQ126" s="88"/>
      <c r="CR126" s="88"/>
      <c r="CS126" s="88"/>
      <c r="CT126" s="88"/>
    </row>
    <row r="127" spans="1:98" ht="15" x14ac:dyDescent="0.2">
      <c r="A127" s="493"/>
      <c r="B127" s="473"/>
      <c r="C127" s="70" t="s">
        <v>134</v>
      </c>
      <c r="D127" s="381" t="s">
        <v>135</v>
      </c>
      <c r="E127" s="70" t="s">
        <v>134</v>
      </c>
      <c r="F127" s="383" t="s">
        <v>135</v>
      </c>
      <c r="G127" s="70" t="s">
        <v>134</v>
      </c>
      <c r="H127" s="381" t="s">
        <v>135</v>
      </c>
      <c r="I127" s="70" t="s">
        <v>134</v>
      </c>
      <c r="J127" s="381" t="s">
        <v>135</v>
      </c>
      <c r="K127" s="3"/>
      <c r="L127" s="3"/>
      <c r="M127" s="3"/>
      <c r="N127" s="32"/>
      <c r="O127" s="252"/>
      <c r="P127" s="252"/>
      <c r="Q127" s="252"/>
      <c r="R127" s="252"/>
      <c r="S127" s="252"/>
      <c r="T127" s="252"/>
      <c r="U127" s="252"/>
      <c r="V127" s="252"/>
      <c r="W127" s="252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7"/>
      <c r="AT127" s="87"/>
      <c r="AU127" s="87"/>
      <c r="CG127" s="88"/>
      <c r="CH127" s="88"/>
      <c r="CI127" s="88"/>
      <c r="CJ127" s="88"/>
      <c r="CK127" s="88"/>
      <c r="CL127" s="88"/>
      <c r="CM127" s="88"/>
      <c r="CN127" s="88"/>
      <c r="CO127" s="88"/>
      <c r="CP127" s="88"/>
      <c r="CQ127" s="88"/>
      <c r="CR127" s="88"/>
      <c r="CS127" s="88"/>
      <c r="CT127" s="88"/>
    </row>
    <row r="128" spans="1:98" ht="18.75" customHeight="1" x14ac:dyDescent="0.2">
      <c r="A128" s="471" t="s">
        <v>136</v>
      </c>
      <c r="B128" s="280" t="s">
        <v>137</v>
      </c>
      <c r="C128" s="19"/>
      <c r="D128" s="21"/>
      <c r="E128" s="19"/>
      <c r="F128" s="21"/>
      <c r="G128" s="19"/>
      <c r="H128" s="21"/>
      <c r="I128" s="19"/>
      <c r="J128" s="21"/>
      <c r="K128" s="3"/>
      <c r="L128" s="3"/>
      <c r="M128" s="3"/>
      <c r="N128" s="32"/>
      <c r="O128" s="252"/>
      <c r="P128" s="252"/>
      <c r="Q128" s="252"/>
      <c r="R128" s="252"/>
      <c r="S128" s="252"/>
      <c r="T128" s="252"/>
      <c r="U128" s="252"/>
      <c r="V128" s="252"/>
      <c r="W128" s="252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7"/>
      <c r="AT128" s="87"/>
      <c r="AU128" s="87"/>
      <c r="CG128" s="88"/>
      <c r="CH128" s="88"/>
      <c r="CI128" s="88"/>
      <c r="CJ128" s="88"/>
      <c r="CK128" s="88"/>
      <c r="CL128" s="88"/>
      <c r="CM128" s="88"/>
      <c r="CN128" s="88"/>
      <c r="CO128" s="88"/>
      <c r="CP128" s="88"/>
      <c r="CQ128" s="88"/>
      <c r="CR128" s="88"/>
      <c r="CS128" s="88"/>
      <c r="CT128" s="88"/>
    </row>
    <row r="129" spans="1:98" ht="24" customHeight="1" x14ac:dyDescent="0.2">
      <c r="A129" s="472"/>
      <c r="B129" s="283" t="s">
        <v>138</v>
      </c>
      <c r="C129" s="11"/>
      <c r="D129" s="17"/>
      <c r="E129" s="11"/>
      <c r="F129" s="17"/>
      <c r="G129" s="11"/>
      <c r="H129" s="17"/>
      <c r="I129" s="11"/>
      <c r="J129" s="17"/>
      <c r="K129" s="3"/>
      <c r="L129" s="3"/>
      <c r="M129" s="3"/>
      <c r="N129" s="32"/>
      <c r="O129" s="252"/>
      <c r="P129" s="252"/>
      <c r="Q129" s="252"/>
      <c r="R129" s="252"/>
      <c r="S129" s="252"/>
      <c r="T129" s="252"/>
      <c r="U129" s="252"/>
      <c r="V129" s="252"/>
      <c r="W129" s="252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7"/>
      <c r="AT129" s="87"/>
      <c r="AU129" s="87"/>
      <c r="CG129" s="88"/>
      <c r="CH129" s="88"/>
      <c r="CI129" s="88"/>
      <c r="CJ129" s="88"/>
      <c r="CK129" s="88"/>
      <c r="CL129" s="88"/>
      <c r="CM129" s="88"/>
      <c r="CN129" s="88"/>
      <c r="CO129" s="88"/>
      <c r="CP129" s="88"/>
      <c r="CQ129" s="88"/>
      <c r="CR129" s="88"/>
      <c r="CS129" s="88"/>
      <c r="CT129" s="88"/>
    </row>
    <row r="130" spans="1:98" ht="18.75" customHeight="1" x14ac:dyDescent="0.2">
      <c r="A130" s="472"/>
      <c r="B130" s="283" t="s">
        <v>139</v>
      </c>
      <c r="C130" s="11"/>
      <c r="D130" s="17"/>
      <c r="E130" s="11"/>
      <c r="F130" s="17"/>
      <c r="G130" s="11"/>
      <c r="H130" s="17"/>
      <c r="I130" s="11"/>
      <c r="J130" s="17"/>
      <c r="K130" s="3"/>
      <c r="L130" s="3"/>
      <c r="M130" s="3"/>
      <c r="N130" s="32"/>
      <c r="O130" s="252"/>
      <c r="P130" s="252"/>
      <c r="Q130" s="252"/>
      <c r="R130" s="252"/>
      <c r="S130" s="252"/>
      <c r="T130" s="252"/>
      <c r="U130" s="252"/>
      <c r="V130" s="252"/>
      <c r="W130" s="252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7"/>
      <c r="AT130" s="87"/>
      <c r="AU130" s="87"/>
      <c r="CG130" s="88"/>
      <c r="CH130" s="88"/>
      <c r="CI130" s="88"/>
      <c r="CJ130" s="88"/>
      <c r="CK130" s="88"/>
      <c r="CL130" s="88"/>
      <c r="CM130" s="88"/>
      <c r="CN130" s="88"/>
      <c r="CO130" s="88"/>
      <c r="CP130" s="88"/>
      <c r="CQ130" s="88"/>
      <c r="CR130" s="88"/>
      <c r="CS130" s="88"/>
      <c r="CT130" s="88"/>
    </row>
    <row r="131" spans="1:98" ht="18.75" customHeight="1" x14ac:dyDescent="0.2">
      <c r="A131" s="473"/>
      <c r="B131" s="283" t="s">
        <v>140</v>
      </c>
      <c r="C131" s="30"/>
      <c r="D131" s="23"/>
      <c r="E131" s="30"/>
      <c r="F131" s="23"/>
      <c r="G131" s="30"/>
      <c r="H131" s="23"/>
      <c r="I131" s="30"/>
      <c r="J131" s="23"/>
      <c r="K131" s="3"/>
      <c r="L131" s="3"/>
      <c r="M131" s="3"/>
      <c r="N131" s="32"/>
      <c r="O131" s="252"/>
      <c r="P131" s="252"/>
      <c r="Q131" s="252"/>
      <c r="R131" s="252"/>
      <c r="S131" s="252"/>
      <c r="T131" s="252"/>
      <c r="U131" s="252"/>
      <c r="V131" s="252"/>
      <c r="W131" s="252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7"/>
      <c r="AT131" s="87"/>
      <c r="AU131" s="87"/>
      <c r="CG131" s="88"/>
      <c r="CH131" s="88"/>
      <c r="CI131" s="88"/>
      <c r="CJ131" s="88"/>
      <c r="CK131" s="88"/>
      <c r="CL131" s="88"/>
      <c r="CM131" s="88"/>
      <c r="CN131" s="88"/>
      <c r="CO131" s="88"/>
      <c r="CP131" s="88"/>
      <c r="CQ131" s="88"/>
      <c r="CR131" s="88"/>
      <c r="CS131" s="88"/>
      <c r="CT131" s="88"/>
    </row>
    <row r="132" spans="1:98" ht="15" x14ac:dyDescent="0.2">
      <c r="A132" s="534" t="s">
        <v>141</v>
      </c>
      <c r="B132" s="280" t="s">
        <v>142</v>
      </c>
      <c r="C132" s="19"/>
      <c r="D132" s="21"/>
      <c r="E132" s="19"/>
      <c r="F132" s="21"/>
      <c r="G132" s="19"/>
      <c r="H132" s="21"/>
      <c r="I132" s="19"/>
      <c r="J132" s="21"/>
      <c r="K132" s="3"/>
      <c r="L132" s="3"/>
      <c r="M132" s="3"/>
      <c r="N132" s="32"/>
      <c r="O132" s="252"/>
      <c r="P132" s="252"/>
      <c r="Q132" s="252"/>
      <c r="R132" s="252"/>
      <c r="S132" s="252"/>
      <c r="T132" s="252"/>
      <c r="U132" s="252"/>
      <c r="V132" s="252"/>
      <c r="W132" s="252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7"/>
      <c r="AT132" s="87"/>
      <c r="AU132" s="87"/>
      <c r="CG132" s="88"/>
      <c r="CH132" s="88"/>
      <c r="CI132" s="88"/>
      <c r="CJ132" s="88"/>
      <c r="CK132" s="88"/>
      <c r="CL132" s="88"/>
      <c r="CM132" s="88"/>
      <c r="CN132" s="88"/>
      <c r="CO132" s="88"/>
      <c r="CP132" s="88"/>
      <c r="CQ132" s="88"/>
      <c r="CR132" s="88"/>
      <c r="CS132" s="88"/>
      <c r="CT132" s="88"/>
    </row>
    <row r="133" spans="1:98" ht="27" customHeight="1" x14ac:dyDescent="0.2">
      <c r="A133" s="533"/>
      <c r="B133" s="283" t="s">
        <v>143</v>
      </c>
      <c r="C133" s="11"/>
      <c r="D133" s="17"/>
      <c r="E133" s="11"/>
      <c r="F133" s="17"/>
      <c r="G133" s="11"/>
      <c r="H133" s="17"/>
      <c r="I133" s="11"/>
      <c r="J133" s="17"/>
      <c r="K133" s="3"/>
      <c r="L133" s="3"/>
      <c r="M133" s="3"/>
      <c r="N133" s="32"/>
      <c r="O133" s="252"/>
      <c r="P133" s="252"/>
      <c r="Q133" s="252"/>
      <c r="R133" s="252"/>
      <c r="S133" s="252"/>
      <c r="T133" s="252"/>
      <c r="U133" s="252"/>
      <c r="V133" s="252"/>
      <c r="W133" s="252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7"/>
      <c r="AT133" s="87"/>
      <c r="AU133" s="87"/>
      <c r="CG133" s="88"/>
      <c r="CH133" s="88"/>
      <c r="CI133" s="88"/>
      <c r="CJ133" s="88"/>
      <c r="CK133" s="88"/>
      <c r="CL133" s="88"/>
      <c r="CM133" s="88"/>
      <c r="CN133" s="88"/>
      <c r="CO133" s="88"/>
      <c r="CP133" s="88"/>
      <c r="CQ133" s="88"/>
      <c r="CR133" s="88"/>
      <c r="CS133" s="88"/>
      <c r="CT133" s="88"/>
    </row>
    <row r="134" spans="1:98" ht="15" x14ac:dyDescent="0.2">
      <c r="A134" s="533"/>
      <c r="B134" s="283" t="s">
        <v>140</v>
      </c>
      <c r="C134" s="11"/>
      <c r="D134" s="17"/>
      <c r="E134" s="11"/>
      <c r="F134" s="17"/>
      <c r="G134" s="11"/>
      <c r="H134" s="17"/>
      <c r="I134" s="11"/>
      <c r="J134" s="17"/>
      <c r="K134" s="3"/>
      <c r="L134" s="3"/>
      <c r="M134" s="3"/>
      <c r="N134" s="32"/>
      <c r="O134" s="252"/>
      <c r="P134" s="252"/>
      <c r="Q134" s="252"/>
      <c r="R134" s="252"/>
      <c r="S134" s="252"/>
      <c r="T134" s="252"/>
      <c r="U134" s="252"/>
      <c r="V134" s="252"/>
      <c r="W134" s="252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7"/>
      <c r="AT134" s="87"/>
      <c r="AU134" s="87"/>
      <c r="CG134" s="88"/>
      <c r="CH134" s="88"/>
      <c r="CI134" s="88"/>
      <c r="CJ134" s="88"/>
      <c r="CK134" s="88"/>
      <c r="CL134" s="88"/>
      <c r="CM134" s="88"/>
      <c r="CN134" s="88"/>
      <c r="CO134" s="88"/>
      <c r="CP134" s="88"/>
      <c r="CQ134" s="88"/>
      <c r="CR134" s="88"/>
      <c r="CS134" s="88"/>
      <c r="CT134" s="88"/>
    </row>
    <row r="135" spans="1:98" ht="15" x14ac:dyDescent="0.2">
      <c r="A135" s="533"/>
      <c r="B135" s="289" t="s">
        <v>144</v>
      </c>
      <c r="C135" s="34"/>
      <c r="D135" s="58"/>
      <c r="E135" s="34"/>
      <c r="F135" s="58"/>
      <c r="G135" s="34"/>
      <c r="H135" s="58"/>
      <c r="I135" s="34"/>
      <c r="J135" s="58"/>
      <c r="K135" s="3"/>
      <c r="L135" s="3"/>
      <c r="M135" s="3"/>
      <c r="N135" s="32"/>
      <c r="O135" s="252"/>
      <c r="P135" s="252"/>
      <c r="Q135" s="252"/>
      <c r="R135" s="252"/>
      <c r="S135" s="252"/>
      <c r="T135" s="252"/>
      <c r="U135" s="252"/>
      <c r="V135" s="252"/>
      <c r="W135" s="252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7"/>
      <c r="AT135" s="87"/>
      <c r="AU135" s="87"/>
      <c r="CG135" s="88"/>
      <c r="CH135" s="88"/>
      <c r="CI135" s="88"/>
      <c r="CJ135" s="88"/>
      <c r="CK135" s="88"/>
      <c r="CL135" s="88"/>
      <c r="CM135" s="88"/>
      <c r="CN135" s="88"/>
      <c r="CO135" s="88"/>
      <c r="CP135" s="88"/>
      <c r="CQ135" s="88"/>
      <c r="CR135" s="88"/>
      <c r="CS135" s="88"/>
      <c r="CT135" s="88"/>
    </row>
    <row r="136" spans="1:98" ht="15" x14ac:dyDescent="0.2">
      <c r="A136" s="533"/>
      <c r="B136" s="285" t="s">
        <v>74</v>
      </c>
      <c r="C136" s="30"/>
      <c r="D136" s="23"/>
      <c r="E136" s="30"/>
      <c r="F136" s="23"/>
      <c r="G136" s="30"/>
      <c r="H136" s="23"/>
      <c r="I136" s="30"/>
      <c r="J136" s="23"/>
      <c r="K136" s="3"/>
      <c r="L136" s="3"/>
      <c r="M136" s="3"/>
      <c r="N136" s="32"/>
      <c r="O136" s="252"/>
      <c r="P136" s="252"/>
      <c r="Q136" s="252"/>
      <c r="R136" s="252"/>
      <c r="S136" s="252"/>
      <c r="T136" s="252"/>
      <c r="U136" s="252"/>
      <c r="V136" s="252"/>
      <c r="W136" s="252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7"/>
      <c r="AT136" s="87"/>
      <c r="AU136" s="87"/>
      <c r="CG136" s="88"/>
      <c r="CH136" s="88"/>
      <c r="CI136" s="88"/>
      <c r="CJ136" s="88"/>
      <c r="CK136" s="88"/>
      <c r="CL136" s="88"/>
      <c r="CM136" s="88"/>
      <c r="CN136" s="88"/>
      <c r="CO136" s="88"/>
      <c r="CP136" s="88"/>
      <c r="CQ136" s="88"/>
      <c r="CR136" s="88"/>
      <c r="CS136" s="88"/>
      <c r="CT136" s="88"/>
    </row>
    <row r="137" spans="1:98" ht="15" x14ac:dyDescent="0.2">
      <c r="A137" s="471" t="s">
        <v>145</v>
      </c>
      <c r="B137" s="280" t="s">
        <v>146</v>
      </c>
      <c r="C137" s="19"/>
      <c r="D137" s="21"/>
      <c r="E137" s="19"/>
      <c r="F137" s="21"/>
      <c r="G137" s="19"/>
      <c r="H137" s="21"/>
      <c r="I137" s="19"/>
      <c r="J137" s="21"/>
      <c r="K137" s="3"/>
      <c r="L137" s="3"/>
      <c r="M137" s="3"/>
      <c r="N137" s="32"/>
      <c r="O137" s="252"/>
      <c r="P137" s="252"/>
      <c r="Q137" s="252"/>
      <c r="R137" s="252"/>
      <c r="S137" s="252"/>
      <c r="T137" s="252"/>
      <c r="U137" s="252"/>
      <c r="V137" s="252"/>
      <c r="W137" s="252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7"/>
      <c r="AT137" s="87"/>
      <c r="AU137" s="87"/>
      <c r="CG137" s="88"/>
      <c r="CH137" s="88"/>
      <c r="CI137" s="88"/>
      <c r="CJ137" s="88"/>
      <c r="CK137" s="88"/>
      <c r="CL137" s="88"/>
      <c r="CM137" s="88"/>
      <c r="CN137" s="88"/>
      <c r="CO137" s="88"/>
      <c r="CP137" s="88"/>
      <c r="CQ137" s="88"/>
      <c r="CR137" s="88"/>
      <c r="CS137" s="88"/>
      <c r="CT137" s="88"/>
    </row>
    <row r="138" spans="1:98" ht="27.6" customHeight="1" x14ac:dyDescent="0.2">
      <c r="A138" s="472"/>
      <c r="B138" s="283" t="s">
        <v>143</v>
      </c>
      <c r="C138" s="11"/>
      <c r="D138" s="17"/>
      <c r="E138" s="11"/>
      <c r="F138" s="17"/>
      <c r="G138" s="11"/>
      <c r="H138" s="17"/>
      <c r="I138" s="11"/>
      <c r="J138" s="17"/>
      <c r="K138" s="3"/>
      <c r="L138" s="3"/>
      <c r="M138" s="3"/>
      <c r="N138" s="32"/>
      <c r="O138" s="252"/>
      <c r="P138" s="252"/>
      <c r="Q138" s="252"/>
      <c r="R138" s="252"/>
      <c r="S138" s="252"/>
      <c r="T138" s="252"/>
      <c r="U138" s="252"/>
      <c r="V138" s="252"/>
      <c r="W138" s="252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7"/>
      <c r="AT138" s="87"/>
      <c r="AU138" s="87"/>
      <c r="CG138" s="88"/>
      <c r="CH138" s="88"/>
      <c r="CI138" s="88"/>
      <c r="CJ138" s="88"/>
      <c r="CK138" s="88"/>
      <c r="CL138" s="88"/>
      <c r="CM138" s="88"/>
      <c r="CN138" s="88"/>
      <c r="CO138" s="88"/>
      <c r="CP138" s="88"/>
      <c r="CQ138" s="88"/>
      <c r="CR138" s="88"/>
      <c r="CS138" s="88"/>
      <c r="CT138" s="88"/>
    </row>
    <row r="139" spans="1:98" x14ac:dyDescent="0.2">
      <c r="A139" s="472"/>
      <c r="B139" s="283" t="s">
        <v>140</v>
      </c>
      <c r="C139" s="11"/>
      <c r="D139" s="17"/>
      <c r="E139" s="11"/>
      <c r="F139" s="17"/>
      <c r="G139" s="11"/>
      <c r="H139" s="17"/>
      <c r="I139" s="11"/>
      <c r="J139" s="17"/>
      <c r="K139" s="32"/>
      <c r="L139" s="32"/>
      <c r="M139" s="32"/>
      <c r="N139" s="32"/>
      <c r="O139" s="252"/>
      <c r="P139" s="252"/>
      <c r="Q139" s="252"/>
      <c r="R139" s="252"/>
      <c r="S139" s="252"/>
      <c r="T139" s="252"/>
      <c r="U139" s="252"/>
      <c r="V139" s="252"/>
      <c r="W139" s="252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7"/>
      <c r="AT139" s="87"/>
      <c r="AU139" s="87"/>
      <c r="CG139" s="88"/>
      <c r="CH139" s="88"/>
      <c r="CI139" s="88"/>
      <c r="CJ139" s="88"/>
      <c r="CK139" s="88"/>
      <c r="CL139" s="88"/>
      <c r="CM139" s="88"/>
      <c r="CN139" s="88"/>
      <c r="CO139" s="88"/>
      <c r="CP139" s="88"/>
      <c r="CQ139" s="88"/>
      <c r="CR139" s="88"/>
      <c r="CS139" s="88"/>
      <c r="CT139" s="88"/>
    </row>
    <row r="140" spans="1:98" ht="15.6" customHeight="1" x14ac:dyDescent="0.2">
      <c r="A140" s="472"/>
      <c r="B140" s="289" t="s">
        <v>147</v>
      </c>
      <c r="C140" s="11"/>
      <c r="D140" s="17"/>
      <c r="E140" s="11"/>
      <c r="F140" s="17"/>
      <c r="G140" s="11"/>
      <c r="H140" s="17"/>
      <c r="I140" s="11"/>
      <c r="J140" s="17"/>
      <c r="K140" s="32"/>
      <c r="L140" s="32"/>
      <c r="M140" s="32"/>
      <c r="N140" s="32"/>
      <c r="O140" s="252"/>
      <c r="P140" s="252"/>
      <c r="Q140" s="252"/>
      <c r="R140" s="252"/>
      <c r="S140" s="252"/>
      <c r="T140" s="252"/>
      <c r="U140" s="252"/>
      <c r="V140" s="252"/>
      <c r="W140" s="252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7"/>
      <c r="AT140" s="87"/>
      <c r="AU140" s="87"/>
      <c r="CG140" s="88"/>
      <c r="CH140" s="88"/>
      <c r="CI140" s="88"/>
      <c r="CJ140" s="88"/>
      <c r="CK140" s="88"/>
      <c r="CL140" s="88"/>
      <c r="CM140" s="88"/>
      <c r="CN140" s="88"/>
      <c r="CO140" s="88"/>
      <c r="CP140" s="88"/>
      <c r="CQ140" s="88"/>
      <c r="CR140" s="88"/>
      <c r="CS140" s="88"/>
      <c r="CT140" s="88"/>
    </row>
    <row r="141" spans="1:98" ht="15.6" customHeight="1" x14ac:dyDescent="0.2">
      <c r="A141" s="472"/>
      <c r="B141" s="289" t="s">
        <v>144</v>
      </c>
      <c r="C141" s="11"/>
      <c r="D141" s="17"/>
      <c r="E141" s="11"/>
      <c r="F141" s="17"/>
      <c r="G141" s="11"/>
      <c r="H141" s="17"/>
      <c r="I141" s="11"/>
      <c r="J141" s="17"/>
      <c r="K141" s="32"/>
      <c r="L141" s="32"/>
      <c r="M141" s="32"/>
      <c r="N141" s="32"/>
      <c r="O141" s="252"/>
      <c r="P141" s="252"/>
      <c r="Q141" s="252"/>
      <c r="R141" s="252"/>
      <c r="S141" s="252"/>
      <c r="T141" s="252"/>
      <c r="U141" s="252"/>
      <c r="V141" s="252"/>
      <c r="W141" s="252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7"/>
      <c r="AT141" s="87"/>
      <c r="AU141" s="87"/>
      <c r="CG141" s="88"/>
      <c r="CH141" s="88"/>
      <c r="CI141" s="88"/>
      <c r="CJ141" s="88"/>
      <c r="CK141" s="88"/>
      <c r="CL141" s="88"/>
      <c r="CM141" s="88"/>
      <c r="CN141" s="88"/>
      <c r="CO141" s="88"/>
      <c r="CP141" s="88"/>
      <c r="CQ141" s="88"/>
      <c r="CR141" s="88"/>
      <c r="CS141" s="88"/>
      <c r="CT141" s="88"/>
    </row>
    <row r="142" spans="1:98" ht="15.6" customHeight="1" x14ac:dyDescent="0.2">
      <c r="A142" s="473"/>
      <c r="B142" s="285" t="s">
        <v>74</v>
      </c>
      <c r="C142" s="123"/>
      <c r="D142" s="119"/>
      <c r="E142" s="123"/>
      <c r="F142" s="119"/>
      <c r="G142" s="123"/>
      <c r="H142" s="119"/>
      <c r="I142" s="123"/>
      <c r="J142" s="119"/>
      <c r="K142" s="32"/>
      <c r="L142" s="32"/>
      <c r="M142" s="32"/>
      <c r="N142" s="32"/>
      <c r="O142" s="252"/>
      <c r="P142" s="252"/>
      <c r="Q142" s="252"/>
      <c r="R142" s="252"/>
      <c r="S142" s="252"/>
      <c r="T142" s="252"/>
      <c r="U142" s="252"/>
      <c r="V142" s="252"/>
      <c r="W142" s="252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7"/>
      <c r="AT142" s="87"/>
      <c r="AU142" s="87"/>
      <c r="CG142" s="88"/>
      <c r="CH142" s="88"/>
      <c r="CI142" s="88"/>
      <c r="CJ142" s="88"/>
      <c r="CK142" s="88"/>
      <c r="CL142" s="88"/>
      <c r="CM142" s="88"/>
      <c r="CN142" s="88"/>
      <c r="CO142" s="88"/>
      <c r="CP142" s="88"/>
      <c r="CQ142" s="88"/>
      <c r="CR142" s="88"/>
      <c r="CS142" s="88"/>
      <c r="CT142" s="88"/>
    </row>
    <row r="143" spans="1:98" ht="15.6" customHeight="1" x14ac:dyDescent="0.2">
      <c r="A143" s="534" t="s">
        <v>148</v>
      </c>
      <c r="B143" s="280" t="s">
        <v>149</v>
      </c>
      <c r="C143" s="19"/>
      <c r="D143" s="21"/>
      <c r="E143" s="19"/>
      <c r="F143" s="21"/>
      <c r="G143" s="19"/>
      <c r="H143" s="21"/>
      <c r="I143" s="19"/>
      <c r="J143" s="21"/>
      <c r="K143" s="32"/>
      <c r="L143" s="32"/>
      <c r="M143" s="32"/>
      <c r="N143" s="32"/>
      <c r="O143" s="252"/>
      <c r="P143" s="252"/>
      <c r="Q143" s="252"/>
      <c r="R143" s="252"/>
      <c r="S143" s="252"/>
      <c r="T143" s="252"/>
      <c r="U143" s="252"/>
      <c r="V143" s="252"/>
      <c r="W143" s="252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7"/>
      <c r="AT143" s="87"/>
      <c r="AU143" s="87"/>
      <c r="CG143" s="88"/>
      <c r="CH143" s="88"/>
      <c r="CI143" s="88"/>
      <c r="CJ143" s="88"/>
      <c r="CK143" s="88"/>
      <c r="CL143" s="88"/>
      <c r="CM143" s="88"/>
      <c r="CN143" s="88"/>
      <c r="CO143" s="88"/>
      <c r="CP143" s="88"/>
      <c r="CQ143" s="88"/>
      <c r="CR143" s="88"/>
      <c r="CS143" s="88"/>
      <c r="CT143" s="88"/>
    </row>
    <row r="144" spans="1:98" ht="15.6" customHeight="1" x14ac:dyDescent="0.2">
      <c r="A144" s="533"/>
      <c r="B144" s="285" t="s">
        <v>150</v>
      </c>
      <c r="C144" s="30"/>
      <c r="D144" s="23"/>
      <c r="E144" s="30"/>
      <c r="F144" s="23"/>
      <c r="G144" s="30"/>
      <c r="H144" s="23"/>
      <c r="I144" s="30"/>
      <c r="J144" s="23"/>
      <c r="K144" s="32"/>
      <c r="L144" s="32"/>
      <c r="M144" s="32"/>
      <c r="N144" s="32"/>
      <c r="O144" s="252"/>
      <c r="P144" s="252"/>
      <c r="Q144" s="252"/>
      <c r="R144" s="252"/>
      <c r="S144" s="252"/>
      <c r="T144" s="252"/>
      <c r="U144" s="252"/>
      <c r="V144" s="252"/>
      <c r="W144" s="252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7"/>
      <c r="AT144" s="87"/>
      <c r="AU144" s="87"/>
      <c r="CG144" s="88"/>
      <c r="CH144" s="88"/>
      <c r="CI144" s="88"/>
      <c r="CJ144" s="88"/>
      <c r="CK144" s="88"/>
      <c r="CL144" s="88"/>
      <c r="CM144" s="88"/>
      <c r="CN144" s="88"/>
      <c r="CO144" s="88"/>
      <c r="CP144" s="88"/>
      <c r="CQ144" s="88"/>
      <c r="CR144" s="88"/>
      <c r="CS144" s="88"/>
      <c r="CT144" s="88"/>
    </row>
    <row r="145" spans="1:104" ht="31.9" customHeight="1" x14ac:dyDescent="0.2">
      <c r="A145" s="290" t="s">
        <v>151</v>
      </c>
      <c r="B145" s="291"/>
      <c r="C145" s="292"/>
      <c r="D145" s="292"/>
      <c r="E145" s="292"/>
      <c r="F145" s="292"/>
      <c r="G145" s="292"/>
      <c r="H145" s="292"/>
      <c r="I145" s="292"/>
      <c r="J145" s="292"/>
      <c r="K145" s="293"/>
      <c r="L145" s="293"/>
      <c r="M145" s="293"/>
      <c r="N145" s="293"/>
      <c r="O145" s="294"/>
      <c r="P145" s="294"/>
      <c r="Q145" s="294"/>
      <c r="R145" s="294"/>
      <c r="S145" s="294"/>
      <c r="T145" s="294"/>
      <c r="U145" s="294"/>
      <c r="V145" s="294"/>
      <c r="W145" s="294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BY145" s="82"/>
      <c r="BZ145" s="82"/>
      <c r="CG145" s="88"/>
      <c r="CH145" s="88"/>
      <c r="CI145" s="88"/>
      <c r="CJ145" s="88"/>
      <c r="CK145" s="88"/>
      <c r="CL145" s="88"/>
      <c r="CM145" s="88"/>
      <c r="CN145" s="88"/>
      <c r="CO145" s="88"/>
      <c r="CP145" s="88"/>
      <c r="CQ145" s="88"/>
      <c r="CR145" s="88"/>
      <c r="CS145" s="88"/>
      <c r="CT145" s="88"/>
    </row>
    <row r="146" spans="1:104" s="309" customFormat="1" ht="31.9" customHeight="1" x14ac:dyDescent="0.2">
      <c r="A146" s="91" t="s">
        <v>152</v>
      </c>
      <c r="B146" s="295"/>
      <c r="C146" s="296"/>
      <c r="D146" s="296"/>
      <c r="E146" s="297"/>
      <c r="F146" s="296"/>
      <c r="G146" s="297"/>
      <c r="H146" s="297"/>
      <c r="I146" s="296"/>
      <c r="J146" s="298"/>
      <c r="K146" s="299"/>
      <c r="L146" s="299"/>
      <c r="M146" s="299"/>
      <c r="N146" s="299"/>
      <c r="O146" s="300"/>
      <c r="P146" s="300"/>
      <c r="Q146" s="300"/>
      <c r="R146" s="301"/>
      <c r="S146" s="302"/>
      <c r="T146" s="300"/>
      <c r="U146" s="300"/>
      <c r="V146" s="301"/>
      <c r="W146" s="301"/>
      <c r="X146" s="303"/>
      <c r="Y146" s="304"/>
      <c r="Z146" s="305"/>
      <c r="AA146" s="305"/>
      <c r="AB146" s="303"/>
      <c r="AC146" s="304"/>
      <c r="AD146" s="304"/>
      <c r="AE146" s="304"/>
      <c r="AF146" s="304"/>
      <c r="AG146" s="305"/>
      <c r="AH146" s="306"/>
      <c r="AI146" s="303"/>
      <c r="AJ146" s="305"/>
      <c r="AK146" s="305"/>
      <c r="AL146" s="305"/>
      <c r="AM146" s="305"/>
      <c r="AN146" s="305"/>
      <c r="AO146" s="306"/>
      <c r="AP146" s="303"/>
      <c r="AQ146" s="305"/>
      <c r="AR146" s="305"/>
      <c r="AS146" s="305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82"/>
      <c r="BI146" s="82"/>
      <c r="BJ146" s="82"/>
      <c r="BK146" s="82"/>
      <c r="BL146" s="82"/>
      <c r="BM146" s="82"/>
      <c r="BN146" s="8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4"/>
      <c r="CB146" s="84"/>
      <c r="CC146" s="84"/>
      <c r="CD146" s="84"/>
      <c r="CE146" s="84"/>
      <c r="CF146" s="84"/>
      <c r="CG146" s="88"/>
      <c r="CH146" s="307"/>
      <c r="CI146" s="307"/>
      <c r="CJ146" s="307"/>
      <c r="CK146" s="307"/>
      <c r="CL146" s="307"/>
      <c r="CM146" s="307"/>
      <c r="CN146" s="307"/>
      <c r="CO146" s="307"/>
      <c r="CP146" s="307"/>
      <c r="CQ146" s="307"/>
      <c r="CR146" s="307"/>
      <c r="CS146" s="307"/>
      <c r="CT146" s="307"/>
      <c r="CU146" s="308"/>
      <c r="CV146" s="308"/>
      <c r="CW146" s="308"/>
      <c r="CX146" s="308"/>
      <c r="CY146" s="308"/>
      <c r="CZ146" s="308"/>
    </row>
    <row r="147" spans="1:104" x14ac:dyDescent="0.2">
      <c r="A147" s="538" t="s">
        <v>35</v>
      </c>
      <c r="B147" s="474" t="s">
        <v>1</v>
      </c>
      <c r="C147" s="475"/>
      <c r="D147" s="476"/>
      <c r="E147" s="514" t="s">
        <v>78</v>
      </c>
      <c r="F147" s="515"/>
      <c r="G147" s="515"/>
      <c r="H147" s="515"/>
      <c r="I147" s="515"/>
      <c r="J147" s="515"/>
      <c r="K147" s="515"/>
      <c r="L147" s="515"/>
      <c r="M147" s="515"/>
      <c r="N147" s="515"/>
      <c r="O147" s="515"/>
      <c r="P147" s="515"/>
      <c r="Q147" s="515"/>
      <c r="R147" s="515"/>
      <c r="S147" s="515"/>
      <c r="T147" s="515"/>
      <c r="U147" s="515"/>
      <c r="V147" s="515"/>
      <c r="W147" s="515"/>
      <c r="X147" s="515"/>
      <c r="Y147" s="515"/>
      <c r="Z147" s="515"/>
      <c r="AA147" s="515"/>
      <c r="AB147" s="515"/>
      <c r="AC147" s="515"/>
      <c r="AD147" s="515"/>
      <c r="AE147" s="515"/>
      <c r="AF147" s="515"/>
      <c r="AG147" s="515"/>
      <c r="AH147" s="515"/>
      <c r="AI147" s="515"/>
      <c r="AJ147" s="515"/>
      <c r="AK147" s="515"/>
      <c r="AL147" s="515"/>
      <c r="AM147" s="515"/>
      <c r="AN147" s="515"/>
      <c r="AO147" s="515"/>
      <c r="AP147" s="551"/>
      <c r="AQ147" s="552" t="s">
        <v>153</v>
      </c>
      <c r="AR147" s="552"/>
      <c r="AS147" s="553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Y147" s="82"/>
      <c r="BZ147" s="82"/>
      <c r="CG147" s="88"/>
      <c r="CH147" s="88"/>
      <c r="CI147" s="88"/>
      <c r="CJ147" s="88"/>
      <c r="CK147" s="88"/>
      <c r="CL147" s="88"/>
      <c r="CM147" s="88"/>
      <c r="CN147" s="88"/>
      <c r="CO147" s="88"/>
      <c r="CP147" s="88"/>
      <c r="CQ147" s="88"/>
      <c r="CR147" s="88"/>
      <c r="CS147" s="88"/>
      <c r="CT147" s="88"/>
    </row>
    <row r="148" spans="1:104" x14ac:dyDescent="0.2">
      <c r="A148" s="539"/>
      <c r="B148" s="549"/>
      <c r="C148" s="550"/>
      <c r="D148" s="517"/>
      <c r="E148" s="483" t="s">
        <v>21</v>
      </c>
      <c r="F148" s="484"/>
      <c r="G148" s="483" t="s">
        <v>22</v>
      </c>
      <c r="H148" s="484"/>
      <c r="I148" s="483" t="s">
        <v>23</v>
      </c>
      <c r="J148" s="484"/>
      <c r="K148" s="483" t="s">
        <v>24</v>
      </c>
      <c r="L148" s="484"/>
      <c r="M148" s="483" t="s">
        <v>25</v>
      </c>
      <c r="N148" s="484"/>
      <c r="O148" s="483" t="s">
        <v>26</v>
      </c>
      <c r="P148" s="484"/>
      <c r="Q148" s="483" t="s">
        <v>27</v>
      </c>
      <c r="R148" s="484"/>
      <c r="S148" s="483" t="s">
        <v>28</v>
      </c>
      <c r="T148" s="484"/>
      <c r="U148" s="483" t="s">
        <v>29</v>
      </c>
      <c r="V148" s="484"/>
      <c r="W148" s="483" t="s">
        <v>5</v>
      </c>
      <c r="X148" s="484"/>
      <c r="Y148" s="483" t="s">
        <v>6</v>
      </c>
      <c r="Z148" s="484"/>
      <c r="AA148" s="483" t="s">
        <v>30</v>
      </c>
      <c r="AB148" s="484"/>
      <c r="AC148" s="483" t="s">
        <v>7</v>
      </c>
      <c r="AD148" s="484"/>
      <c r="AE148" s="483" t="s">
        <v>8</v>
      </c>
      <c r="AF148" s="484"/>
      <c r="AG148" s="483" t="s">
        <v>9</v>
      </c>
      <c r="AH148" s="484"/>
      <c r="AI148" s="483" t="s">
        <v>10</v>
      </c>
      <c r="AJ148" s="484"/>
      <c r="AK148" s="483" t="s">
        <v>11</v>
      </c>
      <c r="AL148" s="484"/>
      <c r="AM148" s="483" t="s">
        <v>12</v>
      </c>
      <c r="AN148" s="484"/>
      <c r="AO148" s="480" t="s">
        <v>13</v>
      </c>
      <c r="AP148" s="541"/>
      <c r="AQ148" s="542" t="s">
        <v>154</v>
      </c>
      <c r="AR148" s="480" t="s">
        <v>155</v>
      </c>
      <c r="AS148" s="481"/>
      <c r="AT148" s="310"/>
      <c r="AU148" s="311"/>
      <c r="AV148" s="97"/>
      <c r="AW148" s="97"/>
      <c r="AX148" s="97"/>
      <c r="AY148" s="97"/>
      <c r="AZ148" s="97"/>
      <c r="BA148" s="97"/>
      <c r="BB148" s="97"/>
      <c r="BC148" s="97"/>
      <c r="BD148" s="97"/>
      <c r="BE148" s="97"/>
      <c r="BF148" s="97"/>
      <c r="BG148" s="97"/>
      <c r="CG148" s="88"/>
      <c r="CH148" s="88"/>
      <c r="CI148" s="88"/>
      <c r="CJ148" s="88"/>
      <c r="CK148" s="88"/>
      <c r="CL148" s="88"/>
      <c r="CM148" s="88"/>
      <c r="CN148" s="88"/>
      <c r="CO148" s="88"/>
      <c r="CP148" s="88"/>
      <c r="CQ148" s="88"/>
      <c r="CR148" s="88"/>
      <c r="CS148" s="88"/>
      <c r="CT148" s="88"/>
    </row>
    <row r="149" spans="1:104" ht="31.5" x14ac:dyDescent="0.2">
      <c r="A149" s="540"/>
      <c r="B149" s="312" t="s">
        <v>34</v>
      </c>
      <c r="C149" s="313" t="s">
        <v>2</v>
      </c>
      <c r="D149" s="384" t="s">
        <v>3</v>
      </c>
      <c r="E149" s="36" t="s">
        <v>2</v>
      </c>
      <c r="F149" s="383" t="s">
        <v>3</v>
      </c>
      <c r="G149" s="36" t="s">
        <v>2</v>
      </c>
      <c r="H149" s="383" t="s">
        <v>3</v>
      </c>
      <c r="I149" s="36" t="s">
        <v>2</v>
      </c>
      <c r="J149" s="383" t="s">
        <v>3</v>
      </c>
      <c r="K149" s="36" t="s">
        <v>2</v>
      </c>
      <c r="L149" s="383" t="s">
        <v>3</v>
      </c>
      <c r="M149" s="36" t="s">
        <v>2</v>
      </c>
      <c r="N149" s="383" t="s">
        <v>3</v>
      </c>
      <c r="O149" s="36" t="s">
        <v>2</v>
      </c>
      <c r="P149" s="383" t="s">
        <v>3</v>
      </c>
      <c r="Q149" s="36" t="s">
        <v>2</v>
      </c>
      <c r="R149" s="383" t="s">
        <v>3</v>
      </c>
      <c r="S149" s="36" t="s">
        <v>2</v>
      </c>
      <c r="T149" s="383" t="s">
        <v>3</v>
      </c>
      <c r="U149" s="36" t="s">
        <v>2</v>
      </c>
      <c r="V149" s="383" t="s">
        <v>3</v>
      </c>
      <c r="W149" s="36" t="s">
        <v>2</v>
      </c>
      <c r="X149" s="383" t="s">
        <v>3</v>
      </c>
      <c r="Y149" s="36" t="s">
        <v>2</v>
      </c>
      <c r="Z149" s="383" t="s">
        <v>3</v>
      </c>
      <c r="AA149" s="36" t="s">
        <v>2</v>
      </c>
      <c r="AB149" s="383" t="s">
        <v>3</v>
      </c>
      <c r="AC149" s="36" t="s">
        <v>2</v>
      </c>
      <c r="AD149" s="383" t="s">
        <v>3</v>
      </c>
      <c r="AE149" s="36" t="s">
        <v>2</v>
      </c>
      <c r="AF149" s="383" t="s">
        <v>3</v>
      </c>
      <c r="AG149" s="36" t="s">
        <v>2</v>
      </c>
      <c r="AH149" s="383" t="s">
        <v>3</v>
      </c>
      <c r="AI149" s="36" t="s">
        <v>2</v>
      </c>
      <c r="AJ149" s="383" t="s">
        <v>3</v>
      </c>
      <c r="AK149" s="36" t="s">
        <v>2</v>
      </c>
      <c r="AL149" s="383" t="s">
        <v>3</v>
      </c>
      <c r="AM149" s="36" t="s">
        <v>2</v>
      </c>
      <c r="AN149" s="383" t="s">
        <v>3</v>
      </c>
      <c r="AO149" s="36" t="s">
        <v>2</v>
      </c>
      <c r="AP149" s="315" t="s">
        <v>3</v>
      </c>
      <c r="AQ149" s="543"/>
      <c r="AR149" s="386" t="s">
        <v>156</v>
      </c>
      <c r="AS149" s="381" t="s">
        <v>157</v>
      </c>
      <c r="AT149" s="148"/>
      <c r="AU149" s="148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CG149" s="88"/>
      <c r="CH149" s="88"/>
      <c r="CI149" s="88"/>
      <c r="CJ149" s="88"/>
      <c r="CK149" s="88"/>
      <c r="CL149" s="88"/>
      <c r="CM149" s="88"/>
      <c r="CN149" s="88"/>
      <c r="CO149" s="88"/>
      <c r="CP149" s="88"/>
      <c r="CQ149" s="88"/>
      <c r="CR149" s="88"/>
      <c r="CS149" s="88"/>
      <c r="CT149" s="88"/>
    </row>
    <row r="150" spans="1:104" ht="15" customHeight="1" x14ac:dyDescent="0.2">
      <c r="A150" s="316" t="s">
        <v>55</v>
      </c>
      <c r="B150" s="213">
        <f t="shared" ref="B150:B168" si="11">SUM(C150+D150)</f>
        <v>264</v>
      </c>
      <c r="C150" s="214">
        <f t="shared" ref="C150:D168" si="12">SUM(E150+G150+I150+K150+M150+O150+Q150+S150+U150+W150+Y150+AA150+AC150+AE150+AG150+AI150+AK150+AM150+AO150)</f>
        <v>107</v>
      </c>
      <c r="D150" s="317">
        <f t="shared" si="12"/>
        <v>157</v>
      </c>
      <c r="E150" s="26">
        <v>4</v>
      </c>
      <c r="F150" s="98">
        <v>2</v>
      </c>
      <c r="G150" s="26">
        <v>2</v>
      </c>
      <c r="H150" s="99">
        <v>1</v>
      </c>
      <c r="I150" s="26">
        <v>1</v>
      </c>
      <c r="J150" s="99">
        <v>1</v>
      </c>
      <c r="K150" s="26">
        <v>2</v>
      </c>
      <c r="L150" s="99">
        <v>3</v>
      </c>
      <c r="M150" s="26">
        <v>2</v>
      </c>
      <c r="N150" s="99">
        <v>4</v>
      </c>
      <c r="O150" s="26">
        <v>2</v>
      </c>
      <c r="P150" s="99">
        <v>3</v>
      </c>
      <c r="Q150" s="26">
        <v>1</v>
      </c>
      <c r="R150" s="99">
        <v>0</v>
      </c>
      <c r="S150" s="26">
        <v>1</v>
      </c>
      <c r="T150" s="99">
        <v>4</v>
      </c>
      <c r="U150" s="26">
        <v>4</v>
      </c>
      <c r="V150" s="99">
        <v>0</v>
      </c>
      <c r="W150" s="26">
        <v>2</v>
      </c>
      <c r="X150" s="99">
        <v>6</v>
      </c>
      <c r="Y150" s="26">
        <v>3</v>
      </c>
      <c r="Z150" s="99">
        <v>8</v>
      </c>
      <c r="AA150" s="26">
        <v>6</v>
      </c>
      <c r="AB150" s="99">
        <v>5</v>
      </c>
      <c r="AC150" s="26">
        <v>4</v>
      </c>
      <c r="AD150" s="99">
        <v>7</v>
      </c>
      <c r="AE150" s="26">
        <v>6</v>
      </c>
      <c r="AF150" s="99">
        <v>10</v>
      </c>
      <c r="AG150" s="26">
        <v>13</v>
      </c>
      <c r="AH150" s="99">
        <v>12</v>
      </c>
      <c r="AI150" s="26">
        <v>9</v>
      </c>
      <c r="AJ150" s="99">
        <v>17</v>
      </c>
      <c r="AK150" s="26">
        <v>19</v>
      </c>
      <c r="AL150" s="99">
        <v>20</v>
      </c>
      <c r="AM150" s="26">
        <v>9</v>
      </c>
      <c r="AN150" s="99">
        <v>15</v>
      </c>
      <c r="AO150" s="100">
        <v>17</v>
      </c>
      <c r="AP150" s="318">
        <v>39</v>
      </c>
      <c r="AQ150" s="319">
        <v>152</v>
      </c>
      <c r="AR150" s="320">
        <v>3</v>
      </c>
      <c r="AS150" s="98">
        <v>109</v>
      </c>
      <c r="AT150" s="1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97"/>
      <c r="BG150" s="97"/>
      <c r="CA150" s="84" t="str">
        <f t="shared" ref="CA150:CA168" si="13">IF(B150&lt;&gt;SUM(AQ150+AR150+AS150),"* El número de consultas según tipo atención NO DEBE ser diferente al Total. ","")</f>
        <v/>
      </c>
      <c r="CB150" s="84" t="str">
        <f>IF(AND(E150&lt;=SUM(E152:E168),F150&lt;=SUM(F152:F168),G150&lt;=SUM(G152:G168),H150&lt;=SUM(H152:H168),I150&lt;=SUM(I152:I168),J150&lt;=SUM(J152:J168),K150&lt;=SUM(K152:K168),L150&lt;=SUM(L152:L168),M150&lt;=SUM(M152:M168),N150&lt;=SUM(N152:N168),O150&lt;=SUM(O152:O168),P150&lt;=SUM(P152:P168),W150&lt;=SUM(W152:W168),X150&lt;=SUM(X152:X168),Y150&lt;=SUM(Y152:Y168),Z150&lt;=SUM(Z152:Z168),AA150&lt;=SUM(AA152:AA168),AB150&lt;=SUM(AB152:AB168),AC150&lt;=SUM(AC152:AC168),AD150&lt;=SUM(AD152:AD168),AE150&lt;=SUM(AE152:AE168),AF150&lt;=SUM(AF152:AF168),AG150&lt;=SUM(AG152:AG168),AH150&lt;=SUM(AH152:AH168),AI150&lt;=SUM(AI152:AI168),AJ150&lt;=SUM(AJ152:AJ168),AK150&lt;=SUM(AK152:AK168),AL150&lt;=SUM(AL152:AL168),AM150&lt;=SUM(AM152:AM168),AN150&lt;=SUM(AN152:AN168),AO150&lt;=SUM(AO152:AO168),AP150&lt;=SUM(AP152:AP168)),"","Total de ingreso debe ser igual o menor al desagregado por condición")</f>
        <v/>
      </c>
      <c r="CG150" s="88">
        <f t="shared" ref="CG150:CG168" si="14">IF(B150&lt;&gt;SUM(AQ150+AR150+AS150),1,0)</f>
        <v>0</v>
      </c>
      <c r="CH150" s="88"/>
      <c r="CI150" s="88"/>
      <c r="CJ150" s="88"/>
      <c r="CK150" s="88"/>
      <c r="CL150" s="88"/>
      <c r="CM150" s="88"/>
      <c r="CN150" s="88"/>
      <c r="CO150" s="88"/>
      <c r="CP150" s="88"/>
      <c r="CQ150" s="88"/>
      <c r="CR150" s="88"/>
      <c r="CS150" s="88"/>
      <c r="CT150" s="88"/>
    </row>
    <row r="151" spans="1:104" ht="15" customHeight="1" x14ac:dyDescent="0.2">
      <c r="A151" s="321" t="s">
        <v>36</v>
      </c>
      <c r="B151" s="322">
        <f t="shared" si="11"/>
        <v>0</v>
      </c>
      <c r="C151" s="323">
        <f t="shared" si="12"/>
        <v>0</v>
      </c>
      <c r="D151" s="324">
        <f t="shared" si="12"/>
        <v>0</v>
      </c>
      <c r="E151" s="38"/>
      <c r="F151" s="39"/>
      <c r="G151" s="38"/>
      <c r="H151" s="22"/>
      <c r="I151" s="38"/>
      <c r="J151" s="22"/>
      <c r="K151" s="38"/>
      <c r="L151" s="22"/>
      <c r="M151" s="38"/>
      <c r="N151" s="22"/>
      <c r="O151" s="38"/>
      <c r="P151" s="22"/>
      <c r="Q151" s="38"/>
      <c r="R151" s="22"/>
      <c r="S151" s="38"/>
      <c r="T151" s="22"/>
      <c r="U151" s="38"/>
      <c r="V151" s="22"/>
      <c r="W151" s="38"/>
      <c r="X151" s="22"/>
      <c r="Y151" s="38"/>
      <c r="Z151" s="22"/>
      <c r="AA151" s="38"/>
      <c r="AB151" s="22"/>
      <c r="AC151" s="38"/>
      <c r="AD151" s="22"/>
      <c r="AE151" s="38"/>
      <c r="AF151" s="22"/>
      <c r="AG151" s="38"/>
      <c r="AH151" s="22"/>
      <c r="AI151" s="38"/>
      <c r="AJ151" s="22"/>
      <c r="AK151" s="38"/>
      <c r="AL151" s="22"/>
      <c r="AM151" s="38"/>
      <c r="AN151" s="22"/>
      <c r="AO151" s="129"/>
      <c r="AP151" s="55"/>
      <c r="AQ151" s="325">
        <v>0</v>
      </c>
      <c r="AR151" s="326">
        <v>0</v>
      </c>
      <c r="AS151" s="39">
        <v>0</v>
      </c>
      <c r="AT151" s="1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97"/>
      <c r="BG151" s="97"/>
      <c r="CA151" s="84" t="str">
        <f t="shared" si="13"/>
        <v/>
      </c>
      <c r="CG151" s="88">
        <f t="shared" si="14"/>
        <v>0</v>
      </c>
      <c r="CH151" s="88"/>
      <c r="CI151" s="88"/>
      <c r="CJ151" s="88"/>
      <c r="CK151" s="88"/>
      <c r="CL151" s="88"/>
      <c r="CM151" s="88"/>
      <c r="CN151" s="88"/>
      <c r="CO151" s="88"/>
      <c r="CP151" s="88"/>
      <c r="CQ151" s="88"/>
      <c r="CR151" s="88"/>
      <c r="CS151" s="88"/>
      <c r="CT151" s="88"/>
    </row>
    <row r="152" spans="1:104" ht="15" customHeight="1" x14ac:dyDescent="0.2">
      <c r="A152" s="327" t="s">
        <v>158</v>
      </c>
      <c r="B152" s="328">
        <f t="shared" si="11"/>
        <v>1</v>
      </c>
      <c r="C152" s="329">
        <f t="shared" si="12"/>
        <v>0</v>
      </c>
      <c r="D152" s="330">
        <f t="shared" si="12"/>
        <v>1</v>
      </c>
      <c r="E152" s="6">
        <v>0</v>
      </c>
      <c r="F152" s="10">
        <v>0</v>
      </c>
      <c r="G152" s="6">
        <v>0</v>
      </c>
      <c r="H152" s="8">
        <v>0</v>
      </c>
      <c r="I152" s="6">
        <v>0</v>
      </c>
      <c r="J152" s="8">
        <v>0</v>
      </c>
      <c r="K152" s="6">
        <v>0</v>
      </c>
      <c r="L152" s="8">
        <v>0</v>
      </c>
      <c r="M152" s="6">
        <v>0</v>
      </c>
      <c r="N152" s="8">
        <v>0</v>
      </c>
      <c r="O152" s="6">
        <v>0</v>
      </c>
      <c r="P152" s="8">
        <v>0</v>
      </c>
      <c r="Q152" s="6">
        <v>0</v>
      </c>
      <c r="R152" s="8">
        <v>0</v>
      </c>
      <c r="S152" s="6">
        <v>0</v>
      </c>
      <c r="T152" s="8">
        <v>0</v>
      </c>
      <c r="U152" s="6">
        <v>0</v>
      </c>
      <c r="V152" s="8">
        <v>0</v>
      </c>
      <c r="W152" s="6">
        <v>0</v>
      </c>
      <c r="X152" s="8">
        <v>0</v>
      </c>
      <c r="Y152" s="6">
        <v>0</v>
      </c>
      <c r="Z152" s="8">
        <v>0</v>
      </c>
      <c r="AA152" s="6">
        <v>0</v>
      </c>
      <c r="AB152" s="8">
        <v>0</v>
      </c>
      <c r="AC152" s="6">
        <v>0</v>
      </c>
      <c r="AD152" s="8">
        <v>0</v>
      </c>
      <c r="AE152" s="6">
        <v>0</v>
      </c>
      <c r="AF152" s="8">
        <v>1</v>
      </c>
      <c r="AG152" s="6">
        <v>0</v>
      </c>
      <c r="AH152" s="8">
        <v>0</v>
      </c>
      <c r="AI152" s="6">
        <v>0</v>
      </c>
      <c r="AJ152" s="8">
        <v>0</v>
      </c>
      <c r="AK152" s="6">
        <v>0</v>
      </c>
      <c r="AL152" s="8">
        <v>0</v>
      </c>
      <c r="AM152" s="6">
        <v>0</v>
      </c>
      <c r="AN152" s="8">
        <v>0</v>
      </c>
      <c r="AO152" s="105">
        <v>0</v>
      </c>
      <c r="AP152" s="57">
        <v>0</v>
      </c>
      <c r="AQ152" s="191">
        <v>1</v>
      </c>
      <c r="AR152" s="229">
        <v>0</v>
      </c>
      <c r="AS152" s="10">
        <v>0</v>
      </c>
      <c r="AT152" s="1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97"/>
      <c r="BG152" s="97"/>
      <c r="CA152" s="84" t="str">
        <f t="shared" si="13"/>
        <v/>
      </c>
      <c r="CG152" s="88">
        <f t="shared" si="14"/>
        <v>0</v>
      </c>
      <c r="CH152" s="88"/>
      <c r="CI152" s="88"/>
      <c r="CJ152" s="88"/>
      <c r="CK152" s="88"/>
      <c r="CL152" s="88"/>
      <c r="CM152" s="88"/>
      <c r="CN152" s="88"/>
      <c r="CO152" s="88"/>
      <c r="CP152" s="88"/>
      <c r="CQ152" s="88"/>
      <c r="CR152" s="88"/>
      <c r="CS152" s="88"/>
      <c r="CT152" s="88"/>
    </row>
    <row r="153" spans="1:104" ht="15" customHeight="1" x14ac:dyDescent="0.2">
      <c r="A153" s="331" t="s">
        <v>159</v>
      </c>
      <c r="B153" s="332">
        <f t="shared" si="11"/>
        <v>0</v>
      </c>
      <c r="C153" s="333">
        <f t="shared" si="12"/>
        <v>0</v>
      </c>
      <c r="D153" s="334">
        <f t="shared" si="12"/>
        <v>0</v>
      </c>
      <c r="E153" s="11"/>
      <c r="F153" s="17"/>
      <c r="G153" s="11"/>
      <c r="H153" s="17"/>
      <c r="I153" s="11"/>
      <c r="J153" s="17"/>
      <c r="K153" s="11"/>
      <c r="L153" s="12"/>
      <c r="M153" s="11"/>
      <c r="N153" s="12"/>
      <c r="O153" s="11"/>
      <c r="P153" s="12"/>
      <c r="Q153" s="11"/>
      <c r="R153" s="12"/>
      <c r="S153" s="11"/>
      <c r="T153" s="12"/>
      <c r="U153" s="11"/>
      <c r="V153" s="12"/>
      <c r="W153" s="11"/>
      <c r="X153" s="12"/>
      <c r="Y153" s="11"/>
      <c r="Z153" s="12"/>
      <c r="AA153" s="11"/>
      <c r="AB153" s="17"/>
      <c r="AC153" s="11"/>
      <c r="AD153" s="17"/>
      <c r="AE153" s="11"/>
      <c r="AF153" s="12"/>
      <c r="AG153" s="11"/>
      <c r="AH153" s="12"/>
      <c r="AI153" s="11"/>
      <c r="AJ153" s="12"/>
      <c r="AK153" s="11"/>
      <c r="AL153" s="12"/>
      <c r="AM153" s="11"/>
      <c r="AN153" s="12"/>
      <c r="AO153" s="111"/>
      <c r="AP153" s="51"/>
      <c r="AQ153" s="200">
        <v>0</v>
      </c>
      <c r="AR153" s="135">
        <v>0</v>
      </c>
      <c r="AS153" s="17">
        <v>0</v>
      </c>
      <c r="AT153" s="1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97"/>
      <c r="BG153" s="97"/>
      <c r="CA153" s="84" t="str">
        <f t="shared" si="13"/>
        <v/>
      </c>
      <c r="CG153" s="88">
        <f t="shared" si="14"/>
        <v>0</v>
      </c>
      <c r="CH153" s="88"/>
      <c r="CI153" s="88"/>
      <c r="CJ153" s="88"/>
      <c r="CK153" s="88"/>
      <c r="CL153" s="88"/>
      <c r="CM153" s="88"/>
      <c r="CN153" s="88"/>
      <c r="CO153" s="88"/>
      <c r="CP153" s="88"/>
      <c r="CQ153" s="88"/>
      <c r="CR153" s="88"/>
      <c r="CS153" s="88"/>
      <c r="CT153" s="88"/>
    </row>
    <row r="154" spans="1:104" ht="15" customHeight="1" x14ac:dyDescent="0.2">
      <c r="A154" s="331" t="s">
        <v>160</v>
      </c>
      <c r="B154" s="332">
        <f t="shared" si="11"/>
        <v>36</v>
      </c>
      <c r="C154" s="333">
        <f t="shared" si="12"/>
        <v>16</v>
      </c>
      <c r="D154" s="334">
        <f t="shared" si="12"/>
        <v>20</v>
      </c>
      <c r="E154" s="11">
        <v>0</v>
      </c>
      <c r="F154" s="17">
        <v>0</v>
      </c>
      <c r="G154" s="11">
        <v>0</v>
      </c>
      <c r="H154" s="17">
        <v>0</v>
      </c>
      <c r="I154" s="11">
        <v>0</v>
      </c>
      <c r="J154" s="17">
        <v>0</v>
      </c>
      <c r="K154" s="11">
        <v>0</v>
      </c>
      <c r="L154" s="12">
        <v>0</v>
      </c>
      <c r="M154" s="11">
        <v>0</v>
      </c>
      <c r="N154" s="12">
        <v>0</v>
      </c>
      <c r="O154" s="11">
        <v>0</v>
      </c>
      <c r="P154" s="12">
        <v>0</v>
      </c>
      <c r="Q154" s="11">
        <v>0</v>
      </c>
      <c r="R154" s="12">
        <v>0</v>
      </c>
      <c r="S154" s="11">
        <v>0</v>
      </c>
      <c r="T154" s="12">
        <v>0</v>
      </c>
      <c r="U154" s="11">
        <v>0</v>
      </c>
      <c r="V154" s="12">
        <v>0</v>
      </c>
      <c r="W154" s="11">
        <v>0</v>
      </c>
      <c r="X154" s="12">
        <v>0</v>
      </c>
      <c r="Y154" s="11">
        <v>0</v>
      </c>
      <c r="Z154" s="12">
        <v>2</v>
      </c>
      <c r="AA154" s="11">
        <v>1</v>
      </c>
      <c r="AB154" s="17">
        <v>0</v>
      </c>
      <c r="AC154" s="11">
        <v>1</v>
      </c>
      <c r="AD154" s="17">
        <v>1</v>
      </c>
      <c r="AE154" s="11">
        <v>2</v>
      </c>
      <c r="AF154" s="12">
        <v>1</v>
      </c>
      <c r="AG154" s="11">
        <v>1</v>
      </c>
      <c r="AH154" s="12">
        <v>0</v>
      </c>
      <c r="AI154" s="11">
        <v>1</v>
      </c>
      <c r="AJ154" s="12">
        <v>3</v>
      </c>
      <c r="AK154" s="11">
        <v>3</v>
      </c>
      <c r="AL154" s="12">
        <v>3</v>
      </c>
      <c r="AM154" s="11">
        <v>4</v>
      </c>
      <c r="AN154" s="12">
        <v>3</v>
      </c>
      <c r="AO154" s="111">
        <v>3</v>
      </c>
      <c r="AP154" s="51">
        <v>7</v>
      </c>
      <c r="AQ154" s="200">
        <v>35</v>
      </c>
      <c r="AR154" s="135">
        <v>0</v>
      </c>
      <c r="AS154" s="17">
        <v>1</v>
      </c>
      <c r="AT154" s="1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97"/>
      <c r="BG154" s="97"/>
      <c r="CA154" s="84" t="str">
        <f t="shared" si="13"/>
        <v/>
      </c>
      <c r="CG154" s="88">
        <f t="shared" si="14"/>
        <v>0</v>
      </c>
      <c r="CH154" s="88"/>
      <c r="CI154" s="88"/>
      <c r="CJ154" s="88"/>
      <c r="CK154" s="88"/>
      <c r="CL154" s="88"/>
      <c r="CM154" s="88"/>
      <c r="CN154" s="88"/>
      <c r="CO154" s="88"/>
      <c r="CP154" s="88"/>
      <c r="CQ154" s="88"/>
      <c r="CR154" s="88"/>
      <c r="CS154" s="88"/>
      <c r="CT154" s="88"/>
    </row>
    <row r="155" spans="1:104" ht="15" customHeight="1" x14ac:dyDescent="0.2">
      <c r="A155" s="331" t="s">
        <v>161</v>
      </c>
      <c r="B155" s="332">
        <f t="shared" si="11"/>
        <v>0</v>
      </c>
      <c r="C155" s="333">
        <f t="shared" si="12"/>
        <v>0</v>
      </c>
      <c r="D155" s="334">
        <f t="shared" si="12"/>
        <v>0</v>
      </c>
      <c r="E155" s="11"/>
      <c r="F155" s="17"/>
      <c r="G155" s="11"/>
      <c r="H155" s="17"/>
      <c r="I155" s="11"/>
      <c r="J155" s="17"/>
      <c r="K155" s="11"/>
      <c r="L155" s="12"/>
      <c r="M155" s="11"/>
      <c r="N155" s="12"/>
      <c r="O155" s="11"/>
      <c r="P155" s="12"/>
      <c r="Q155" s="11"/>
      <c r="R155" s="12"/>
      <c r="S155" s="11"/>
      <c r="T155" s="12"/>
      <c r="U155" s="11"/>
      <c r="V155" s="12"/>
      <c r="W155" s="11"/>
      <c r="X155" s="12"/>
      <c r="Y155" s="11"/>
      <c r="Z155" s="12"/>
      <c r="AA155" s="11"/>
      <c r="AB155" s="17"/>
      <c r="AC155" s="11"/>
      <c r="AD155" s="17"/>
      <c r="AE155" s="11"/>
      <c r="AF155" s="12"/>
      <c r="AG155" s="11"/>
      <c r="AH155" s="12"/>
      <c r="AI155" s="11"/>
      <c r="AJ155" s="12"/>
      <c r="AK155" s="11"/>
      <c r="AL155" s="12"/>
      <c r="AM155" s="11"/>
      <c r="AN155" s="12"/>
      <c r="AO155" s="111"/>
      <c r="AP155" s="51"/>
      <c r="AQ155" s="200">
        <v>0</v>
      </c>
      <c r="AR155" s="135">
        <v>0</v>
      </c>
      <c r="AS155" s="17">
        <v>0</v>
      </c>
      <c r="AT155" s="1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97"/>
      <c r="BG155" s="97"/>
      <c r="CA155" s="84" t="str">
        <f t="shared" si="13"/>
        <v/>
      </c>
      <c r="CG155" s="88">
        <f t="shared" si="14"/>
        <v>0</v>
      </c>
      <c r="CH155" s="88"/>
      <c r="CI155" s="88"/>
      <c r="CJ155" s="88"/>
      <c r="CK155" s="88"/>
      <c r="CL155" s="88"/>
      <c r="CM155" s="88"/>
      <c r="CN155" s="88"/>
      <c r="CO155" s="88"/>
      <c r="CP155" s="88"/>
      <c r="CQ155" s="88"/>
      <c r="CR155" s="88"/>
      <c r="CS155" s="88"/>
      <c r="CT155" s="88"/>
    </row>
    <row r="156" spans="1:104" ht="15" customHeight="1" x14ac:dyDescent="0.2">
      <c r="A156" s="331" t="s">
        <v>162</v>
      </c>
      <c r="B156" s="332">
        <f t="shared" si="11"/>
        <v>0</v>
      </c>
      <c r="C156" s="333">
        <f t="shared" si="12"/>
        <v>0</v>
      </c>
      <c r="D156" s="334">
        <f t="shared" si="12"/>
        <v>0</v>
      </c>
      <c r="E156" s="11"/>
      <c r="F156" s="17"/>
      <c r="G156" s="11"/>
      <c r="H156" s="17"/>
      <c r="I156" s="11"/>
      <c r="J156" s="17"/>
      <c r="K156" s="11"/>
      <c r="L156" s="12"/>
      <c r="M156" s="11"/>
      <c r="N156" s="12"/>
      <c r="O156" s="11"/>
      <c r="P156" s="12"/>
      <c r="Q156" s="11"/>
      <c r="R156" s="12"/>
      <c r="S156" s="11"/>
      <c r="T156" s="12"/>
      <c r="U156" s="11"/>
      <c r="V156" s="12"/>
      <c r="W156" s="11"/>
      <c r="X156" s="12"/>
      <c r="Y156" s="11"/>
      <c r="Z156" s="12"/>
      <c r="AA156" s="11"/>
      <c r="AB156" s="17"/>
      <c r="AC156" s="11"/>
      <c r="AD156" s="17"/>
      <c r="AE156" s="11"/>
      <c r="AF156" s="12"/>
      <c r="AG156" s="11"/>
      <c r="AH156" s="12"/>
      <c r="AI156" s="11"/>
      <c r="AJ156" s="12"/>
      <c r="AK156" s="11"/>
      <c r="AL156" s="12"/>
      <c r="AM156" s="11"/>
      <c r="AN156" s="12"/>
      <c r="AO156" s="111"/>
      <c r="AP156" s="51"/>
      <c r="AQ156" s="200">
        <v>0</v>
      </c>
      <c r="AR156" s="135">
        <v>0</v>
      </c>
      <c r="AS156" s="17">
        <v>0</v>
      </c>
      <c r="AT156" s="1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97"/>
      <c r="BG156" s="97"/>
      <c r="CA156" s="84" t="str">
        <f t="shared" si="13"/>
        <v/>
      </c>
      <c r="CG156" s="88">
        <f t="shared" si="14"/>
        <v>0</v>
      </c>
      <c r="CH156" s="88"/>
      <c r="CI156" s="88"/>
      <c r="CJ156" s="88"/>
      <c r="CK156" s="88"/>
      <c r="CL156" s="88"/>
      <c r="CM156" s="88"/>
      <c r="CN156" s="88"/>
      <c r="CO156" s="88"/>
      <c r="CP156" s="88"/>
      <c r="CQ156" s="88"/>
      <c r="CR156" s="88"/>
      <c r="CS156" s="88"/>
      <c r="CT156" s="88"/>
    </row>
    <row r="157" spans="1:104" ht="15" customHeight="1" x14ac:dyDescent="0.2">
      <c r="A157" s="331" t="s">
        <v>163</v>
      </c>
      <c r="B157" s="332">
        <f t="shared" si="11"/>
        <v>0</v>
      </c>
      <c r="C157" s="333">
        <f t="shared" si="12"/>
        <v>0</v>
      </c>
      <c r="D157" s="334">
        <f t="shared" si="12"/>
        <v>0</v>
      </c>
      <c r="E157" s="11"/>
      <c r="F157" s="17"/>
      <c r="G157" s="11"/>
      <c r="H157" s="17"/>
      <c r="I157" s="11"/>
      <c r="J157" s="17"/>
      <c r="K157" s="11"/>
      <c r="L157" s="12"/>
      <c r="M157" s="11"/>
      <c r="N157" s="12"/>
      <c r="O157" s="11"/>
      <c r="P157" s="12"/>
      <c r="Q157" s="11"/>
      <c r="R157" s="12"/>
      <c r="S157" s="11"/>
      <c r="T157" s="12"/>
      <c r="U157" s="11"/>
      <c r="V157" s="12"/>
      <c r="W157" s="11"/>
      <c r="X157" s="12"/>
      <c r="Y157" s="11"/>
      <c r="Z157" s="12"/>
      <c r="AA157" s="11"/>
      <c r="AB157" s="17"/>
      <c r="AC157" s="11"/>
      <c r="AD157" s="17"/>
      <c r="AE157" s="11"/>
      <c r="AF157" s="12"/>
      <c r="AG157" s="11"/>
      <c r="AH157" s="12"/>
      <c r="AI157" s="11"/>
      <c r="AJ157" s="12"/>
      <c r="AK157" s="11"/>
      <c r="AL157" s="12"/>
      <c r="AM157" s="11"/>
      <c r="AN157" s="12"/>
      <c r="AO157" s="111"/>
      <c r="AP157" s="51"/>
      <c r="AQ157" s="200">
        <v>0</v>
      </c>
      <c r="AR157" s="135">
        <v>0</v>
      </c>
      <c r="AS157" s="17">
        <v>0</v>
      </c>
      <c r="AT157" s="1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97"/>
      <c r="BG157" s="97"/>
      <c r="CA157" s="84" t="str">
        <f t="shared" si="13"/>
        <v/>
      </c>
      <c r="CG157" s="88">
        <f t="shared" si="14"/>
        <v>0</v>
      </c>
      <c r="CH157" s="88"/>
      <c r="CI157" s="88"/>
      <c r="CJ157" s="88"/>
      <c r="CK157" s="88"/>
      <c r="CL157" s="88"/>
      <c r="CM157" s="88"/>
      <c r="CN157" s="88"/>
      <c r="CO157" s="88"/>
      <c r="CP157" s="88"/>
      <c r="CQ157" s="88"/>
      <c r="CR157" s="88"/>
      <c r="CS157" s="88"/>
      <c r="CT157" s="88"/>
    </row>
    <row r="158" spans="1:104" ht="15" customHeight="1" x14ac:dyDescent="0.2">
      <c r="A158" s="331" t="s">
        <v>164</v>
      </c>
      <c r="B158" s="332">
        <f t="shared" si="11"/>
        <v>0</v>
      </c>
      <c r="C158" s="333">
        <f t="shared" si="12"/>
        <v>0</v>
      </c>
      <c r="D158" s="334">
        <f t="shared" si="12"/>
        <v>0</v>
      </c>
      <c r="E158" s="11"/>
      <c r="F158" s="17"/>
      <c r="G158" s="11"/>
      <c r="H158" s="17"/>
      <c r="I158" s="11"/>
      <c r="J158" s="17"/>
      <c r="K158" s="11"/>
      <c r="L158" s="12"/>
      <c r="M158" s="11"/>
      <c r="N158" s="12"/>
      <c r="O158" s="11"/>
      <c r="P158" s="12"/>
      <c r="Q158" s="11"/>
      <c r="R158" s="12"/>
      <c r="S158" s="11"/>
      <c r="T158" s="12"/>
      <c r="U158" s="11"/>
      <c r="V158" s="12"/>
      <c r="W158" s="11"/>
      <c r="X158" s="12"/>
      <c r="Y158" s="11"/>
      <c r="Z158" s="12"/>
      <c r="AA158" s="11"/>
      <c r="AB158" s="17"/>
      <c r="AC158" s="11"/>
      <c r="AD158" s="17"/>
      <c r="AE158" s="11"/>
      <c r="AF158" s="12"/>
      <c r="AG158" s="11"/>
      <c r="AH158" s="12"/>
      <c r="AI158" s="11"/>
      <c r="AJ158" s="12"/>
      <c r="AK158" s="11"/>
      <c r="AL158" s="12"/>
      <c r="AM158" s="11"/>
      <c r="AN158" s="12"/>
      <c r="AO158" s="111"/>
      <c r="AP158" s="51"/>
      <c r="AQ158" s="200">
        <v>0</v>
      </c>
      <c r="AR158" s="135">
        <v>0</v>
      </c>
      <c r="AS158" s="17">
        <v>0</v>
      </c>
      <c r="AT158" s="1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97"/>
      <c r="BG158" s="97"/>
      <c r="CA158" s="84" t="str">
        <f t="shared" si="13"/>
        <v/>
      </c>
      <c r="CG158" s="88">
        <f t="shared" si="14"/>
        <v>0</v>
      </c>
      <c r="CH158" s="88"/>
      <c r="CI158" s="88"/>
      <c r="CJ158" s="88"/>
      <c r="CK158" s="88"/>
      <c r="CL158" s="88"/>
      <c r="CM158" s="88"/>
      <c r="CN158" s="88"/>
      <c r="CO158" s="88"/>
      <c r="CP158" s="88"/>
      <c r="CQ158" s="88"/>
      <c r="CR158" s="88"/>
      <c r="CS158" s="88"/>
      <c r="CT158" s="88"/>
    </row>
    <row r="159" spans="1:104" ht="15" customHeight="1" x14ac:dyDescent="0.2">
      <c r="A159" s="331" t="s">
        <v>165</v>
      </c>
      <c r="B159" s="332">
        <f t="shared" si="11"/>
        <v>0</v>
      </c>
      <c r="C159" s="333">
        <f t="shared" si="12"/>
        <v>0</v>
      </c>
      <c r="D159" s="334">
        <f t="shared" si="12"/>
        <v>0</v>
      </c>
      <c r="E159" s="11"/>
      <c r="F159" s="17"/>
      <c r="G159" s="11"/>
      <c r="H159" s="17"/>
      <c r="I159" s="11"/>
      <c r="J159" s="17"/>
      <c r="K159" s="11"/>
      <c r="L159" s="12"/>
      <c r="M159" s="11"/>
      <c r="N159" s="12"/>
      <c r="O159" s="11"/>
      <c r="P159" s="12"/>
      <c r="Q159" s="11"/>
      <c r="R159" s="12"/>
      <c r="S159" s="11"/>
      <c r="T159" s="12"/>
      <c r="U159" s="11"/>
      <c r="V159" s="12"/>
      <c r="W159" s="11"/>
      <c r="X159" s="12"/>
      <c r="Y159" s="11"/>
      <c r="Z159" s="12"/>
      <c r="AA159" s="11"/>
      <c r="AB159" s="17"/>
      <c r="AC159" s="11"/>
      <c r="AD159" s="17"/>
      <c r="AE159" s="11"/>
      <c r="AF159" s="12"/>
      <c r="AG159" s="11"/>
      <c r="AH159" s="12"/>
      <c r="AI159" s="11"/>
      <c r="AJ159" s="12"/>
      <c r="AK159" s="11"/>
      <c r="AL159" s="12"/>
      <c r="AM159" s="11"/>
      <c r="AN159" s="12"/>
      <c r="AO159" s="111"/>
      <c r="AP159" s="51"/>
      <c r="AQ159" s="200">
        <v>0</v>
      </c>
      <c r="AR159" s="135">
        <v>0</v>
      </c>
      <c r="AS159" s="17">
        <v>0</v>
      </c>
      <c r="AT159" s="1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97"/>
      <c r="BG159" s="97"/>
      <c r="CA159" s="84" t="str">
        <f t="shared" si="13"/>
        <v/>
      </c>
      <c r="CG159" s="88">
        <f t="shared" si="14"/>
        <v>0</v>
      </c>
      <c r="CH159" s="88"/>
      <c r="CI159" s="88"/>
      <c r="CJ159" s="88"/>
      <c r="CK159" s="88"/>
      <c r="CL159" s="88"/>
      <c r="CM159" s="88"/>
      <c r="CN159" s="88"/>
      <c r="CO159" s="88"/>
      <c r="CP159" s="88"/>
      <c r="CQ159" s="88"/>
      <c r="CR159" s="88"/>
      <c r="CS159" s="88"/>
      <c r="CT159" s="88"/>
    </row>
    <row r="160" spans="1:104" ht="15" customHeight="1" x14ac:dyDescent="0.2">
      <c r="A160" s="331" t="s">
        <v>166</v>
      </c>
      <c r="B160" s="332">
        <f t="shared" si="11"/>
        <v>83</v>
      </c>
      <c r="C160" s="333">
        <f t="shared" si="12"/>
        <v>27</v>
      </c>
      <c r="D160" s="334">
        <f t="shared" si="12"/>
        <v>56</v>
      </c>
      <c r="E160" s="11">
        <v>0</v>
      </c>
      <c r="F160" s="17">
        <v>2</v>
      </c>
      <c r="G160" s="11">
        <v>0</v>
      </c>
      <c r="H160" s="17">
        <v>0</v>
      </c>
      <c r="I160" s="11">
        <v>0</v>
      </c>
      <c r="J160" s="17">
        <v>0</v>
      </c>
      <c r="K160" s="11">
        <v>1</v>
      </c>
      <c r="L160" s="12">
        <v>1</v>
      </c>
      <c r="M160" s="11">
        <v>2</v>
      </c>
      <c r="N160" s="12">
        <v>4</v>
      </c>
      <c r="O160" s="11">
        <v>2</v>
      </c>
      <c r="P160" s="12">
        <v>3</v>
      </c>
      <c r="Q160" s="11">
        <v>0</v>
      </c>
      <c r="R160" s="12">
        <v>0</v>
      </c>
      <c r="S160" s="11">
        <v>1</v>
      </c>
      <c r="T160" s="12">
        <v>4</v>
      </c>
      <c r="U160" s="11">
        <v>3</v>
      </c>
      <c r="V160" s="12">
        <v>0</v>
      </c>
      <c r="W160" s="11">
        <v>1</v>
      </c>
      <c r="X160" s="12">
        <v>4</v>
      </c>
      <c r="Y160" s="11">
        <v>2</v>
      </c>
      <c r="Z160" s="12">
        <v>1</v>
      </c>
      <c r="AA160" s="11">
        <v>2</v>
      </c>
      <c r="AB160" s="17">
        <v>5</v>
      </c>
      <c r="AC160" s="11">
        <v>2</v>
      </c>
      <c r="AD160" s="17">
        <v>5</v>
      </c>
      <c r="AE160" s="11">
        <v>2</v>
      </c>
      <c r="AF160" s="12">
        <v>4</v>
      </c>
      <c r="AG160" s="11">
        <v>3</v>
      </c>
      <c r="AH160" s="12">
        <v>6</v>
      </c>
      <c r="AI160" s="11">
        <v>4</v>
      </c>
      <c r="AJ160" s="12">
        <v>3</v>
      </c>
      <c r="AK160" s="11">
        <v>1</v>
      </c>
      <c r="AL160" s="12">
        <v>7</v>
      </c>
      <c r="AM160" s="11">
        <v>0</v>
      </c>
      <c r="AN160" s="12">
        <v>4</v>
      </c>
      <c r="AO160" s="111">
        <v>1</v>
      </c>
      <c r="AP160" s="51">
        <v>3</v>
      </c>
      <c r="AQ160" s="200">
        <v>80</v>
      </c>
      <c r="AR160" s="135">
        <v>0</v>
      </c>
      <c r="AS160" s="17">
        <v>3</v>
      </c>
      <c r="AT160" s="1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97"/>
      <c r="BG160" s="97"/>
      <c r="CA160" s="84" t="str">
        <f t="shared" si="13"/>
        <v/>
      </c>
      <c r="CG160" s="88">
        <f t="shared" si="14"/>
        <v>0</v>
      </c>
      <c r="CH160" s="88"/>
      <c r="CI160" s="88"/>
      <c r="CJ160" s="88"/>
      <c r="CK160" s="88"/>
      <c r="CL160" s="88"/>
      <c r="CM160" s="88"/>
      <c r="CN160" s="88"/>
      <c r="CO160" s="88"/>
      <c r="CP160" s="88"/>
      <c r="CQ160" s="88"/>
      <c r="CR160" s="88"/>
      <c r="CS160" s="88"/>
      <c r="CT160" s="88"/>
    </row>
    <row r="161" spans="1:98" ht="15" customHeight="1" x14ac:dyDescent="0.2">
      <c r="A161" s="331" t="s">
        <v>167</v>
      </c>
      <c r="B161" s="332">
        <f t="shared" si="11"/>
        <v>1</v>
      </c>
      <c r="C161" s="333">
        <f t="shared" si="12"/>
        <v>1</v>
      </c>
      <c r="D161" s="334">
        <f t="shared" si="12"/>
        <v>0</v>
      </c>
      <c r="E161" s="11"/>
      <c r="F161" s="17"/>
      <c r="G161" s="11"/>
      <c r="H161" s="17"/>
      <c r="I161" s="11"/>
      <c r="J161" s="17"/>
      <c r="K161" s="11"/>
      <c r="L161" s="12"/>
      <c r="M161" s="11"/>
      <c r="N161" s="12"/>
      <c r="O161" s="11"/>
      <c r="P161" s="12"/>
      <c r="Q161" s="11"/>
      <c r="R161" s="12"/>
      <c r="S161" s="11"/>
      <c r="T161" s="12"/>
      <c r="U161" s="11"/>
      <c r="V161" s="12"/>
      <c r="W161" s="11"/>
      <c r="X161" s="12"/>
      <c r="Y161" s="11"/>
      <c r="Z161" s="12"/>
      <c r="AA161" s="11"/>
      <c r="AB161" s="17"/>
      <c r="AC161" s="11"/>
      <c r="AD161" s="17"/>
      <c r="AE161" s="11"/>
      <c r="AF161" s="12"/>
      <c r="AG161" s="11">
        <v>1</v>
      </c>
      <c r="AH161" s="12"/>
      <c r="AI161" s="11"/>
      <c r="AJ161" s="12"/>
      <c r="AK161" s="11"/>
      <c r="AL161" s="12"/>
      <c r="AM161" s="11"/>
      <c r="AN161" s="12"/>
      <c r="AO161" s="111"/>
      <c r="AP161" s="51"/>
      <c r="AQ161" s="200">
        <v>1</v>
      </c>
      <c r="AR161" s="135">
        <v>0</v>
      </c>
      <c r="AS161" s="17">
        <v>0</v>
      </c>
      <c r="AT161" s="1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97"/>
      <c r="BG161" s="97"/>
      <c r="CA161" s="84" t="str">
        <f t="shared" si="13"/>
        <v/>
      </c>
      <c r="CG161" s="88">
        <f t="shared" si="14"/>
        <v>0</v>
      </c>
      <c r="CH161" s="88"/>
      <c r="CI161" s="88"/>
      <c r="CJ161" s="88"/>
      <c r="CK161" s="88"/>
      <c r="CL161" s="88"/>
      <c r="CM161" s="88"/>
      <c r="CN161" s="88"/>
      <c r="CO161" s="88"/>
      <c r="CP161" s="88"/>
      <c r="CQ161" s="88"/>
      <c r="CR161" s="88"/>
      <c r="CS161" s="88"/>
      <c r="CT161" s="88"/>
    </row>
    <row r="162" spans="1:98" ht="15" customHeight="1" x14ac:dyDescent="0.2">
      <c r="A162" s="331" t="s">
        <v>168</v>
      </c>
      <c r="B162" s="332">
        <f t="shared" si="11"/>
        <v>0</v>
      </c>
      <c r="C162" s="333">
        <f t="shared" si="12"/>
        <v>0</v>
      </c>
      <c r="D162" s="334">
        <f t="shared" si="12"/>
        <v>0</v>
      </c>
      <c r="E162" s="11"/>
      <c r="F162" s="17"/>
      <c r="G162" s="11"/>
      <c r="H162" s="17"/>
      <c r="I162" s="11"/>
      <c r="J162" s="17"/>
      <c r="K162" s="11"/>
      <c r="L162" s="12"/>
      <c r="M162" s="11"/>
      <c r="N162" s="12"/>
      <c r="O162" s="11"/>
      <c r="P162" s="12"/>
      <c r="Q162" s="11"/>
      <c r="R162" s="12"/>
      <c r="S162" s="11"/>
      <c r="T162" s="12"/>
      <c r="U162" s="11"/>
      <c r="V162" s="12"/>
      <c r="W162" s="11"/>
      <c r="X162" s="12"/>
      <c r="Y162" s="11"/>
      <c r="Z162" s="12"/>
      <c r="AA162" s="11"/>
      <c r="AB162" s="17"/>
      <c r="AC162" s="11"/>
      <c r="AD162" s="17"/>
      <c r="AE162" s="11"/>
      <c r="AF162" s="12"/>
      <c r="AG162" s="11"/>
      <c r="AH162" s="12"/>
      <c r="AI162" s="11"/>
      <c r="AJ162" s="12"/>
      <c r="AK162" s="11"/>
      <c r="AL162" s="12"/>
      <c r="AM162" s="11"/>
      <c r="AN162" s="12"/>
      <c r="AO162" s="111"/>
      <c r="AP162" s="51"/>
      <c r="AQ162" s="200">
        <v>0</v>
      </c>
      <c r="AR162" s="135">
        <v>0</v>
      </c>
      <c r="AS162" s="17">
        <v>0</v>
      </c>
      <c r="AT162" s="1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97"/>
      <c r="BG162" s="97"/>
      <c r="CA162" s="84" t="str">
        <f t="shared" si="13"/>
        <v/>
      </c>
      <c r="CG162" s="88">
        <f t="shared" si="14"/>
        <v>0</v>
      </c>
      <c r="CH162" s="88"/>
      <c r="CI162" s="88"/>
      <c r="CJ162" s="88"/>
      <c r="CK162" s="88"/>
      <c r="CL162" s="88"/>
      <c r="CM162" s="88"/>
      <c r="CN162" s="88"/>
      <c r="CO162" s="88"/>
      <c r="CP162" s="88"/>
      <c r="CQ162" s="88"/>
      <c r="CR162" s="88"/>
      <c r="CS162" s="88"/>
      <c r="CT162" s="88"/>
    </row>
    <row r="163" spans="1:98" ht="15" customHeight="1" x14ac:dyDescent="0.2">
      <c r="A163" s="331" t="s">
        <v>169</v>
      </c>
      <c r="B163" s="332">
        <f t="shared" si="11"/>
        <v>0</v>
      </c>
      <c r="C163" s="333">
        <f t="shared" si="12"/>
        <v>0</v>
      </c>
      <c r="D163" s="334">
        <f t="shared" si="12"/>
        <v>0</v>
      </c>
      <c r="E163" s="11"/>
      <c r="F163" s="17"/>
      <c r="G163" s="11"/>
      <c r="H163" s="17"/>
      <c r="I163" s="11"/>
      <c r="J163" s="17"/>
      <c r="K163" s="11"/>
      <c r="L163" s="12"/>
      <c r="M163" s="11"/>
      <c r="N163" s="12"/>
      <c r="O163" s="11"/>
      <c r="P163" s="12"/>
      <c r="Q163" s="11"/>
      <c r="R163" s="12"/>
      <c r="S163" s="11"/>
      <c r="T163" s="12"/>
      <c r="U163" s="11"/>
      <c r="V163" s="12"/>
      <c r="W163" s="11"/>
      <c r="X163" s="12"/>
      <c r="Y163" s="11"/>
      <c r="Z163" s="12"/>
      <c r="AA163" s="11"/>
      <c r="AB163" s="17"/>
      <c r="AC163" s="11"/>
      <c r="AD163" s="17"/>
      <c r="AE163" s="11"/>
      <c r="AF163" s="12"/>
      <c r="AG163" s="11"/>
      <c r="AH163" s="12"/>
      <c r="AI163" s="11"/>
      <c r="AJ163" s="12"/>
      <c r="AK163" s="11"/>
      <c r="AL163" s="12"/>
      <c r="AM163" s="11"/>
      <c r="AN163" s="12"/>
      <c r="AO163" s="111"/>
      <c r="AP163" s="51"/>
      <c r="AQ163" s="200">
        <v>0</v>
      </c>
      <c r="AR163" s="135">
        <v>0</v>
      </c>
      <c r="AS163" s="17">
        <v>0</v>
      </c>
      <c r="AT163" s="1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97"/>
      <c r="BG163" s="97"/>
      <c r="CA163" s="84" t="str">
        <f t="shared" si="13"/>
        <v/>
      </c>
      <c r="CG163" s="88">
        <f t="shared" si="14"/>
        <v>0</v>
      </c>
      <c r="CH163" s="88"/>
      <c r="CI163" s="88"/>
      <c r="CJ163" s="88"/>
      <c r="CK163" s="88"/>
      <c r="CL163" s="88"/>
      <c r="CM163" s="88"/>
      <c r="CN163" s="88"/>
      <c r="CO163" s="88"/>
      <c r="CP163" s="88"/>
      <c r="CQ163" s="88"/>
      <c r="CR163" s="88"/>
      <c r="CS163" s="88"/>
      <c r="CT163" s="88"/>
    </row>
    <row r="164" spans="1:98" ht="15" customHeight="1" x14ac:dyDescent="0.2">
      <c r="A164" s="331" t="s">
        <v>170</v>
      </c>
      <c r="B164" s="332">
        <f t="shared" si="11"/>
        <v>64</v>
      </c>
      <c r="C164" s="333">
        <f t="shared" si="12"/>
        <v>30</v>
      </c>
      <c r="D164" s="334">
        <f t="shared" si="12"/>
        <v>34</v>
      </c>
      <c r="E164" s="11">
        <v>2</v>
      </c>
      <c r="F164" s="17">
        <v>0</v>
      </c>
      <c r="G164" s="11">
        <v>2</v>
      </c>
      <c r="H164" s="17">
        <v>1</v>
      </c>
      <c r="I164" s="11">
        <v>1</v>
      </c>
      <c r="J164" s="17">
        <v>1</v>
      </c>
      <c r="K164" s="11">
        <v>1</v>
      </c>
      <c r="L164" s="12">
        <v>2</v>
      </c>
      <c r="M164" s="11">
        <v>0</v>
      </c>
      <c r="N164" s="12">
        <v>0</v>
      </c>
      <c r="O164" s="11">
        <v>0</v>
      </c>
      <c r="P164" s="12">
        <v>0</v>
      </c>
      <c r="Q164" s="11">
        <v>0</v>
      </c>
      <c r="R164" s="12">
        <v>0</v>
      </c>
      <c r="S164" s="11">
        <v>0</v>
      </c>
      <c r="T164" s="12">
        <v>0</v>
      </c>
      <c r="U164" s="11">
        <v>0</v>
      </c>
      <c r="V164" s="12">
        <v>0</v>
      </c>
      <c r="W164" s="11">
        <v>0</v>
      </c>
      <c r="X164" s="12">
        <v>1</v>
      </c>
      <c r="Y164" s="11">
        <v>1</v>
      </c>
      <c r="Z164" s="12">
        <v>0</v>
      </c>
      <c r="AA164" s="11">
        <v>2</v>
      </c>
      <c r="AB164" s="17">
        <v>0</v>
      </c>
      <c r="AC164" s="11">
        <v>0</v>
      </c>
      <c r="AD164" s="17">
        <v>0</v>
      </c>
      <c r="AE164" s="11">
        <v>1</v>
      </c>
      <c r="AF164" s="12">
        <v>0</v>
      </c>
      <c r="AG164" s="11">
        <v>3</v>
      </c>
      <c r="AH164" s="12">
        <v>3</v>
      </c>
      <c r="AI164" s="11">
        <v>1</v>
      </c>
      <c r="AJ164" s="12">
        <v>3</v>
      </c>
      <c r="AK164" s="11">
        <v>6</v>
      </c>
      <c r="AL164" s="12">
        <v>3</v>
      </c>
      <c r="AM164" s="11">
        <v>3</v>
      </c>
      <c r="AN164" s="12">
        <v>4</v>
      </c>
      <c r="AO164" s="111">
        <v>7</v>
      </c>
      <c r="AP164" s="51">
        <v>16</v>
      </c>
      <c r="AQ164" s="200">
        <v>8</v>
      </c>
      <c r="AR164" s="135">
        <v>3</v>
      </c>
      <c r="AS164" s="17">
        <v>53</v>
      </c>
      <c r="AT164" s="1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97"/>
      <c r="BG164" s="97"/>
      <c r="CA164" s="84" t="str">
        <f t="shared" si="13"/>
        <v/>
      </c>
      <c r="CG164" s="88">
        <f t="shared" si="14"/>
        <v>0</v>
      </c>
      <c r="CH164" s="88"/>
      <c r="CI164" s="88"/>
      <c r="CJ164" s="88"/>
      <c r="CK164" s="88"/>
      <c r="CL164" s="88"/>
      <c r="CM164" s="88"/>
      <c r="CN164" s="88"/>
      <c r="CO164" s="88"/>
      <c r="CP164" s="88"/>
      <c r="CQ164" s="88"/>
      <c r="CR164" s="88"/>
      <c r="CS164" s="88"/>
      <c r="CT164" s="88"/>
    </row>
    <row r="165" spans="1:98" ht="15" customHeight="1" x14ac:dyDescent="0.2">
      <c r="A165" s="331" t="s">
        <v>171</v>
      </c>
      <c r="B165" s="332">
        <f t="shared" si="11"/>
        <v>0</v>
      </c>
      <c r="C165" s="333">
        <f t="shared" si="12"/>
        <v>0</v>
      </c>
      <c r="D165" s="334">
        <f t="shared" si="12"/>
        <v>0</v>
      </c>
      <c r="E165" s="11"/>
      <c r="F165" s="17"/>
      <c r="G165" s="11"/>
      <c r="H165" s="17"/>
      <c r="I165" s="11"/>
      <c r="J165" s="17"/>
      <c r="K165" s="11"/>
      <c r="L165" s="12"/>
      <c r="M165" s="11"/>
      <c r="N165" s="12"/>
      <c r="O165" s="11"/>
      <c r="P165" s="12"/>
      <c r="Q165" s="11"/>
      <c r="R165" s="12"/>
      <c r="S165" s="11"/>
      <c r="T165" s="12"/>
      <c r="U165" s="11"/>
      <c r="V165" s="12"/>
      <c r="W165" s="11"/>
      <c r="X165" s="12"/>
      <c r="Y165" s="11"/>
      <c r="Z165" s="12"/>
      <c r="AA165" s="11"/>
      <c r="AB165" s="17"/>
      <c r="AC165" s="11"/>
      <c r="AD165" s="17"/>
      <c r="AE165" s="11"/>
      <c r="AF165" s="12"/>
      <c r="AG165" s="11"/>
      <c r="AH165" s="12"/>
      <c r="AI165" s="11"/>
      <c r="AJ165" s="12"/>
      <c r="AK165" s="11"/>
      <c r="AL165" s="12"/>
      <c r="AM165" s="11"/>
      <c r="AN165" s="12"/>
      <c r="AO165" s="111"/>
      <c r="AP165" s="51"/>
      <c r="AQ165" s="200">
        <v>0</v>
      </c>
      <c r="AR165" s="135">
        <v>0</v>
      </c>
      <c r="AS165" s="17">
        <v>0</v>
      </c>
      <c r="AT165" s="1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97"/>
      <c r="BG165" s="97"/>
      <c r="CA165" s="84" t="str">
        <f t="shared" si="13"/>
        <v/>
      </c>
      <c r="CG165" s="88">
        <f t="shared" si="14"/>
        <v>0</v>
      </c>
      <c r="CH165" s="88"/>
      <c r="CI165" s="88"/>
      <c r="CJ165" s="88"/>
      <c r="CK165" s="88"/>
      <c r="CL165" s="88"/>
      <c r="CM165" s="88"/>
      <c r="CN165" s="88"/>
      <c r="CO165" s="88"/>
      <c r="CP165" s="88"/>
      <c r="CQ165" s="88"/>
      <c r="CR165" s="88"/>
      <c r="CS165" s="88"/>
      <c r="CT165" s="88"/>
    </row>
    <row r="166" spans="1:98" ht="15" customHeight="1" x14ac:dyDescent="0.2">
      <c r="A166" s="331" t="s">
        <v>172</v>
      </c>
      <c r="B166" s="332">
        <f t="shared" si="11"/>
        <v>0</v>
      </c>
      <c r="C166" s="333">
        <f t="shared" si="12"/>
        <v>0</v>
      </c>
      <c r="D166" s="334">
        <f t="shared" si="12"/>
        <v>0</v>
      </c>
      <c r="E166" s="11"/>
      <c r="F166" s="17"/>
      <c r="G166" s="11"/>
      <c r="H166" s="17"/>
      <c r="I166" s="11"/>
      <c r="J166" s="17"/>
      <c r="K166" s="11"/>
      <c r="L166" s="12"/>
      <c r="M166" s="11"/>
      <c r="N166" s="12"/>
      <c r="O166" s="11"/>
      <c r="P166" s="12"/>
      <c r="Q166" s="11"/>
      <c r="R166" s="12"/>
      <c r="S166" s="11"/>
      <c r="T166" s="12"/>
      <c r="U166" s="11"/>
      <c r="V166" s="12"/>
      <c r="W166" s="11"/>
      <c r="X166" s="12"/>
      <c r="Y166" s="11"/>
      <c r="Z166" s="12"/>
      <c r="AA166" s="11"/>
      <c r="AB166" s="17"/>
      <c r="AC166" s="11"/>
      <c r="AD166" s="17"/>
      <c r="AE166" s="11"/>
      <c r="AF166" s="12"/>
      <c r="AG166" s="11"/>
      <c r="AH166" s="12"/>
      <c r="AI166" s="11"/>
      <c r="AJ166" s="12"/>
      <c r="AK166" s="11"/>
      <c r="AL166" s="12"/>
      <c r="AM166" s="11"/>
      <c r="AN166" s="12"/>
      <c r="AO166" s="111"/>
      <c r="AP166" s="51"/>
      <c r="AQ166" s="200">
        <v>0</v>
      </c>
      <c r="AR166" s="135">
        <v>0</v>
      </c>
      <c r="AS166" s="17">
        <v>0</v>
      </c>
      <c r="AT166" s="1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97"/>
      <c r="BG166" s="97"/>
      <c r="CA166" s="84" t="str">
        <f t="shared" si="13"/>
        <v/>
      </c>
      <c r="CG166" s="88">
        <f t="shared" si="14"/>
        <v>0</v>
      </c>
      <c r="CH166" s="88"/>
      <c r="CI166" s="88"/>
      <c r="CJ166" s="88"/>
      <c r="CK166" s="88"/>
      <c r="CL166" s="88"/>
      <c r="CM166" s="88"/>
      <c r="CN166" s="88"/>
      <c r="CO166" s="88"/>
      <c r="CP166" s="88"/>
      <c r="CQ166" s="88"/>
      <c r="CR166" s="88"/>
      <c r="CS166" s="88"/>
      <c r="CT166" s="88"/>
    </row>
    <row r="167" spans="1:98" ht="15" customHeight="1" x14ac:dyDescent="0.2">
      <c r="A167" s="331" t="s">
        <v>173</v>
      </c>
      <c r="B167" s="332">
        <f t="shared" si="11"/>
        <v>2</v>
      </c>
      <c r="C167" s="333">
        <f t="shared" si="12"/>
        <v>1</v>
      </c>
      <c r="D167" s="334">
        <f t="shared" si="12"/>
        <v>1</v>
      </c>
      <c r="E167" s="11">
        <v>0</v>
      </c>
      <c r="F167" s="17">
        <v>0</v>
      </c>
      <c r="G167" s="11">
        <v>0</v>
      </c>
      <c r="H167" s="17">
        <v>0</v>
      </c>
      <c r="I167" s="11">
        <v>0</v>
      </c>
      <c r="J167" s="17">
        <v>0</v>
      </c>
      <c r="K167" s="11">
        <v>0</v>
      </c>
      <c r="L167" s="12">
        <v>0</v>
      </c>
      <c r="M167" s="11">
        <v>0</v>
      </c>
      <c r="N167" s="12">
        <v>0</v>
      </c>
      <c r="O167" s="11">
        <v>0</v>
      </c>
      <c r="P167" s="12">
        <v>0</v>
      </c>
      <c r="Q167" s="11">
        <v>0</v>
      </c>
      <c r="R167" s="12">
        <v>0</v>
      </c>
      <c r="S167" s="11">
        <v>0</v>
      </c>
      <c r="T167" s="12">
        <v>0</v>
      </c>
      <c r="U167" s="11">
        <v>0</v>
      </c>
      <c r="V167" s="12">
        <v>0</v>
      </c>
      <c r="W167" s="11">
        <v>0</v>
      </c>
      <c r="X167" s="12">
        <v>0</v>
      </c>
      <c r="Y167" s="11">
        <v>0</v>
      </c>
      <c r="Z167" s="12">
        <v>0</v>
      </c>
      <c r="AA167" s="11">
        <v>0</v>
      </c>
      <c r="AB167" s="17">
        <v>0</v>
      </c>
      <c r="AC167" s="11">
        <v>0</v>
      </c>
      <c r="AD167" s="17">
        <v>0</v>
      </c>
      <c r="AE167" s="11">
        <v>0</v>
      </c>
      <c r="AF167" s="12">
        <v>0</v>
      </c>
      <c r="AG167" s="11">
        <v>0</v>
      </c>
      <c r="AH167" s="12">
        <v>0</v>
      </c>
      <c r="AI167" s="11">
        <v>0</v>
      </c>
      <c r="AJ167" s="12">
        <v>0</v>
      </c>
      <c r="AK167" s="11">
        <v>0</v>
      </c>
      <c r="AL167" s="12">
        <v>0</v>
      </c>
      <c r="AM167" s="11">
        <v>1</v>
      </c>
      <c r="AN167" s="12">
        <v>0</v>
      </c>
      <c r="AO167" s="111">
        <v>0</v>
      </c>
      <c r="AP167" s="51">
        <v>1</v>
      </c>
      <c r="AQ167" s="200">
        <v>2</v>
      </c>
      <c r="AR167" s="135">
        <v>0</v>
      </c>
      <c r="AS167" s="17">
        <v>0</v>
      </c>
      <c r="AT167" s="1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97"/>
      <c r="BG167" s="97"/>
      <c r="CA167" s="84" t="str">
        <f t="shared" si="13"/>
        <v/>
      </c>
      <c r="CG167" s="88">
        <f t="shared" si="14"/>
        <v>0</v>
      </c>
      <c r="CH167" s="88"/>
      <c r="CI167" s="88"/>
      <c r="CJ167" s="88"/>
      <c r="CK167" s="88"/>
      <c r="CL167" s="88"/>
      <c r="CM167" s="88"/>
      <c r="CN167" s="88"/>
      <c r="CO167" s="88"/>
      <c r="CP167" s="88"/>
      <c r="CQ167" s="88"/>
      <c r="CR167" s="88"/>
      <c r="CS167" s="88"/>
      <c r="CT167" s="88"/>
    </row>
    <row r="168" spans="1:98" ht="15" customHeight="1" x14ac:dyDescent="0.2">
      <c r="A168" s="335" t="s">
        <v>4</v>
      </c>
      <c r="B168" s="336">
        <f t="shared" si="11"/>
        <v>77</v>
      </c>
      <c r="C168" s="337">
        <f t="shared" si="12"/>
        <v>32</v>
      </c>
      <c r="D168" s="338">
        <f t="shared" si="12"/>
        <v>45</v>
      </c>
      <c r="E168" s="34">
        <v>2</v>
      </c>
      <c r="F168" s="58">
        <v>0</v>
      </c>
      <c r="G168" s="34">
        <v>0</v>
      </c>
      <c r="H168" s="35">
        <v>0</v>
      </c>
      <c r="I168" s="34">
        <v>0</v>
      </c>
      <c r="J168" s="35">
        <v>0</v>
      </c>
      <c r="K168" s="34">
        <v>0</v>
      </c>
      <c r="L168" s="35">
        <v>0</v>
      </c>
      <c r="M168" s="34">
        <v>0</v>
      </c>
      <c r="N168" s="35">
        <v>0</v>
      </c>
      <c r="O168" s="34">
        <v>0</v>
      </c>
      <c r="P168" s="35">
        <v>0</v>
      </c>
      <c r="Q168" s="34">
        <v>1</v>
      </c>
      <c r="R168" s="35">
        <v>0</v>
      </c>
      <c r="S168" s="34">
        <v>0</v>
      </c>
      <c r="T168" s="35">
        <v>0</v>
      </c>
      <c r="U168" s="34">
        <v>1</v>
      </c>
      <c r="V168" s="35">
        <v>0</v>
      </c>
      <c r="W168" s="34">
        <v>1</v>
      </c>
      <c r="X168" s="35">
        <v>1</v>
      </c>
      <c r="Y168" s="34">
        <v>0</v>
      </c>
      <c r="Z168" s="35">
        <v>5</v>
      </c>
      <c r="AA168" s="34">
        <v>1</v>
      </c>
      <c r="AB168" s="35">
        <v>0</v>
      </c>
      <c r="AC168" s="34">
        <v>1</v>
      </c>
      <c r="AD168" s="35">
        <v>1</v>
      </c>
      <c r="AE168" s="34">
        <v>1</v>
      </c>
      <c r="AF168" s="35">
        <v>4</v>
      </c>
      <c r="AG168" s="34">
        <v>5</v>
      </c>
      <c r="AH168" s="35">
        <v>3</v>
      </c>
      <c r="AI168" s="34">
        <v>3</v>
      </c>
      <c r="AJ168" s="35">
        <v>8</v>
      </c>
      <c r="AK168" s="34">
        <v>9</v>
      </c>
      <c r="AL168" s="35">
        <v>7</v>
      </c>
      <c r="AM168" s="34">
        <v>1</v>
      </c>
      <c r="AN168" s="35">
        <v>4</v>
      </c>
      <c r="AO168" s="117">
        <v>6</v>
      </c>
      <c r="AP168" s="42">
        <v>12</v>
      </c>
      <c r="AQ168" s="339">
        <v>25</v>
      </c>
      <c r="AR168" s="120">
        <v>0</v>
      </c>
      <c r="AS168" s="58">
        <v>52</v>
      </c>
      <c r="AT168" s="1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97"/>
      <c r="BG168" s="97"/>
      <c r="CA168" s="84" t="str">
        <f t="shared" si="13"/>
        <v/>
      </c>
      <c r="CG168" s="88">
        <f t="shared" si="14"/>
        <v>0</v>
      </c>
      <c r="CH168" s="88"/>
      <c r="CI168" s="88"/>
      <c r="CJ168" s="88"/>
      <c r="CK168" s="88"/>
      <c r="CL168" s="88"/>
      <c r="CM168" s="88"/>
      <c r="CN168" s="88"/>
      <c r="CO168" s="88"/>
      <c r="CP168" s="88"/>
      <c r="CQ168" s="88"/>
      <c r="CR168" s="88"/>
      <c r="CS168" s="88"/>
      <c r="CT168" s="88"/>
    </row>
    <row r="169" spans="1:98" ht="15" customHeight="1" x14ac:dyDescent="0.2">
      <c r="A169" s="340" t="s">
        <v>43</v>
      </c>
      <c r="B169" s="213">
        <f t="shared" ref="B169:AS169" si="15">SUM(B170:B174)</f>
        <v>136</v>
      </c>
      <c r="C169" s="214">
        <f t="shared" si="15"/>
        <v>56</v>
      </c>
      <c r="D169" s="317">
        <f t="shared" si="15"/>
        <v>80</v>
      </c>
      <c r="E169" s="341">
        <f>SUM(E170:E174)</f>
        <v>2</v>
      </c>
      <c r="F169" s="342">
        <f t="shared" si="15"/>
        <v>0</v>
      </c>
      <c r="G169" s="342">
        <f t="shared" si="15"/>
        <v>2</v>
      </c>
      <c r="H169" s="69">
        <f t="shared" si="15"/>
        <v>1</v>
      </c>
      <c r="I169" s="63">
        <f t="shared" si="15"/>
        <v>1</v>
      </c>
      <c r="J169" s="69">
        <f t="shared" si="15"/>
        <v>0</v>
      </c>
      <c r="K169" s="63">
        <f t="shared" si="15"/>
        <v>1</v>
      </c>
      <c r="L169" s="69">
        <f t="shared" si="15"/>
        <v>1</v>
      </c>
      <c r="M169" s="63">
        <f t="shared" si="15"/>
        <v>3</v>
      </c>
      <c r="N169" s="69">
        <f t="shared" si="15"/>
        <v>1</v>
      </c>
      <c r="O169" s="63">
        <f t="shared" si="15"/>
        <v>1</v>
      </c>
      <c r="P169" s="69">
        <f t="shared" si="15"/>
        <v>2</v>
      </c>
      <c r="Q169" s="63">
        <f t="shared" si="15"/>
        <v>0</v>
      </c>
      <c r="R169" s="69">
        <f t="shared" si="15"/>
        <v>0</v>
      </c>
      <c r="S169" s="63">
        <f t="shared" si="15"/>
        <v>0</v>
      </c>
      <c r="T169" s="69">
        <f t="shared" si="15"/>
        <v>0</v>
      </c>
      <c r="U169" s="63">
        <f t="shared" si="15"/>
        <v>0</v>
      </c>
      <c r="V169" s="69">
        <f t="shared" si="15"/>
        <v>2</v>
      </c>
      <c r="W169" s="63">
        <f t="shared" si="15"/>
        <v>2</v>
      </c>
      <c r="X169" s="69">
        <f t="shared" si="15"/>
        <v>2</v>
      </c>
      <c r="Y169" s="63">
        <f t="shared" si="15"/>
        <v>2</v>
      </c>
      <c r="Z169" s="69">
        <f t="shared" si="15"/>
        <v>5</v>
      </c>
      <c r="AA169" s="63">
        <f t="shared" si="15"/>
        <v>0</v>
      </c>
      <c r="AB169" s="69">
        <f t="shared" si="15"/>
        <v>3</v>
      </c>
      <c r="AC169" s="63">
        <f t="shared" si="15"/>
        <v>3</v>
      </c>
      <c r="AD169" s="69">
        <f t="shared" si="15"/>
        <v>4</v>
      </c>
      <c r="AE169" s="63">
        <f t="shared" si="15"/>
        <v>4</v>
      </c>
      <c r="AF169" s="69">
        <f t="shared" si="15"/>
        <v>7</v>
      </c>
      <c r="AG169" s="63">
        <f t="shared" si="15"/>
        <v>5</v>
      </c>
      <c r="AH169" s="69">
        <f t="shared" si="15"/>
        <v>6</v>
      </c>
      <c r="AI169" s="63">
        <f t="shared" si="15"/>
        <v>3</v>
      </c>
      <c r="AJ169" s="69">
        <f t="shared" si="15"/>
        <v>10</v>
      </c>
      <c r="AK169" s="63">
        <f t="shared" si="15"/>
        <v>10</v>
      </c>
      <c r="AL169" s="69">
        <f t="shared" si="15"/>
        <v>10</v>
      </c>
      <c r="AM169" s="63">
        <f t="shared" si="15"/>
        <v>5</v>
      </c>
      <c r="AN169" s="69">
        <f t="shared" si="15"/>
        <v>10</v>
      </c>
      <c r="AO169" s="68">
        <f t="shared" si="15"/>
        <v>12</v>
      </c>
      <c r="AP169" s="67">
        <f t="shared" si="15"/>
        <v>16</v>
      </c>
      <c r="AQ169" s="343">
        <f t="shared" si="15"/>
        <v>86</v>
      </c>
      <c r="AR169" s="62">
        <f t="shared" si="15"/>
        <v>2</v>
      </c>
      <c r="AS169" s="65">
        <f t="shared" si="15"/>
        <v>48</v>
      </c>
      <c r="AT169" s="344"/>
      <c r="AU169" s="96"/>
      <c r="AV169" s="96"/>
      <c r="AW169" s="96"/>
      <c r="AX169" s="96"/>
      <c r="AY169" s="96"/>
      <c r="AZ169" s="96"/>
      <c r="BA169" s="96"/>
      <c r="BB169" s="96"/>
      <c r="BC169" s="96"/>
      <c r="BD169" s="96"/>
      <c r="BE169" s="96"/>
      <c r="BF169" s="97"/>
      <c r="BG169" s="97"/>
      <c r="CG169" s="88"/>
      <c r="CH169" s="88"/>
      <c r="CI169" s="88"/>
      <c r="CJ169" s="88"/>
      <c r="CK169" s="88"/>
      <c r="CL169" s="88"/>
      <c r="CM169" s="88"/>
      <c r="CN169" s="88"/>
      <c r="CO169" s="88"/>
      <c r="CP169" s="88"/>
      <c r="CQ169" s="88"/>
      <c r="CR169" s="88"/>
      <c r="CS169" s="88"/>
      <c r="CT169" s="88"/>
    </row>
    <row r="170" spans="1:98" ht="15" customHeight="1" x14ac:dyDescent="0.2">
      <c r="A170" s="101" t="s">
        <v>44</v>
      </c>
      <c r="B170" s="345">
        <f>SUM(C170+D170)</f>
        <v>129</v>
      </c>
      <c r="C170" s="346">
        <f t="shared" ref="C170:D174" si="16">SUM(E170+G170+I170+K170+M170+O170+Q170+S170+U170+W170+Y170+AA170+AC170+AE170+AG170+AI170+AK170+AM170+AO170)</f>
        <v>54</v>
      </c>
      <c r="D170" s="347">
        <f t="shared" si="16"/>
        <v>75</v>
      </c>
      <c r="E170" s="123">
        <v>2</v>
      </c>
      <c r="F170" s="8">
        <v>0</v>
      </c>
      <c r="G170" s="123">
        <v>2</v>
      </c>
      <c r="H170" s="138">
        <v>1</v>
      </c>
      <c r="I170" s="123">
        <v>1</v>
      </c>
      <c r="J170" s="138">
        <v>0</v>
      </c>
      <c r="K170" s="123">
        <v>1</v>
      </c>
      <c r="L170" s="138">
        <v>1</v>
      </c>
      <c r="M170" s="123">
        <v>3</v>
      </c>
      <c r="N170" s="138">
        <v>1</v>
      </c>
      <c r="O170" s="123">
        <v>1</v>
      </c>
      <c r="P170" s="138">
        <v>2</v>
      </c>
      <c r="Q170" s="123">
        <v>0</v>
      </c>
      <c r="R170" s="138">
        <v>0</v>
      </c>
      <c r="S170" s="123">
        <v>0</v>
      </c>
      <c r="T170" s="138">
        <v>0</v>
      </c>
      <c r="U170" s="123">
        <v>0</v>
      </c>
      <c r="V170" s="138">
        <v>2</v>
      </c>
      <c r="W170" s="123">
        <v>2</v>
      </c>
      <c r="X170" s="138">
        <v>2</v>
      </c>
      <c r="Y170" s="123">
        <v>2</v>
      </c>
      <c r="Z170" s="138">
        <v>5</v>
      </c>
      <c r="AA170" s="123">
        <v>0</v>
      </c>
      <c r="AB170" s="138">
        <v>3</v>
      </c>
      <c r="AC170" s="123">
        <v>3</v>
      </c>
      <c r="AD170" s="138">
        <v>4</v>
      </c>
      <c r="AE170" s="123">
        <v>4</v>
      </c>
      <c r="AF170" s="138">
        <v>7</v>
      </c>
      <c r="AG170" s="123">
        <v>5</v>
      </c>
      <c r="AH170" s="138">
        <v>6</v>
      </c>
      <c r="AI170" s="123">
        <v>2</v>
      </c>
      <c r="AJ170" s="138">
        <v>9</v>
      </c>
      <c r="AK170" s="123">
        <v>10</v>
      </c>
      <c r="AL170" s="138">
        <v>9</v>
      </c>
      <c r="AM170" s="123">
        <v>5</v>
      </c>
      <c r="AN170" s="138">
        <v>10</v>
      </c>
      <c r="AO170" s="139">
        <v>11</v>
      </c>
      <c r="AP170" s="348">
        <v>13</v>
      </c>
      <c r="AQ170" s="119">
        <v>80</v>
      </c>
      <c r="AR170" s="138">
        <v>2</v>
      </c>
      <c r="AS170" s="138">
        <v>47</v>
      </c>
      <c r="AT170" s="344"/>
      <c r="AU170" s="96"/>
      <c r="AV170" s="96"/>
      <c r="AW170" s="96"/>
      <c r="AX170" s="96"/>
      <c r="AY170" s="96"/>
      <c r="AZ170" s="96"/>
      <c r="BA170" s="96"/>
      <c r="BB170" s="96"/>
      <c r="BC170" s="96"/>
      <c r="BD170" s="96"/>
      <c r="BE170" s="96"/>
      <c r="BF170" s="97"/>
      <c r="BG170" s="97"/>
      <c r="CG170" s="88"/>
      <c r="CH170" s="88"/>
      <c r="CI170" s="88"/>
      <c r="CJ170" s="88"/>
      <c r="CK170" s="88"/>
      <c r="CL170" s="88"/>
      <c r="CM170" s="88"/>
      <c r="CN170" s="88"/>
      <c r="CO170" s="88"/>
      <c r="CP170" s="88"/>
      <c r="CQ170" s="88"/>
      <c r="CR170" s="88"/>
      <c r="CS170" s="88"/>
      <c r="CT170" s="88"/>
    </row>
    <row r="171" spans="1:98" ht="15" customHeight="1" x14ac:dyDescent="0.2">
      <c r="A171" s="106" t="s">
        <v>45</v>
      </c>
      <c r="B171" s="332">
        <f>SUM(C171+D171)</f>
        <v>0</v>
      </c>
      <c r="C171" s="333">
        <f t="shared" si="16"/>
        <v>0</v>
      </c>
      <c r="D171" s="334">
        <f t="shared" si="16"/>
        <v>0</v>
      </c>
      <c r="E171" s="34"/>
      <c r="F171" s="12"/>
      <c r="G171" s="11"/>
      <c r="H171" s="43"/>
      <c r="I171" s="11"/>
      <c r="J171" s="12"/>
      <c r="K171" s="11"/>
      <c r="L171" s="12"/>
      <c r="M171" s="11"/>
      <c r="N171" s="12"/>
      <c r="O171" s="11"/>
      <c r="P171" s="12"/>
      <c r="Q171" s="11"/>
      <c r="R171" s="12"/>
      <c r="S171" s="11"/>
      <c r="T171" s="12"/>
      <c r="U171" s="11"/>
      <c r="V171" s="12"/>
      <c r="W171" s="11"/>
      <c r="X171" s="12"/>
      <c r="Y171" s="11"/>
      <c r="Z171" s="12"/>
      <c r="AA171" s="11"/>
      <c r="AB171" s="12"/>
      <c r="AC171" s="11"/>
      <c r="AD171" s="12"/>
      <c r="AE171" s="11"/>
      <c r="AF171" s="12"/>
      <c r="AG171" s="11"/>
      <c r="AH171" s="12"/>
      <c r="AI171" s="11"/>
      <c r="AJ171" s="12"/>
      <c r="AK171" s="11"/>
      <c r="AL171" s="12"/>
      <c r="AM171" s="11"/>
      <c r="AN171" s="12"/>
      <c r="AO171" s="111"/>
      <c r="AP171" s="51"/>
      <c r="AQ171" s="17">
        <v>0</v>
      </c>
      <c r="AR171" s="12"/>
      <c r="AS171" s="43">
        <v>0</v>
      </c>
      <c r="AT171" s="349"/>
      <c r="AU171" s="96"/>
      <c r="AV171" s="96"/>
      <c r="AW171" s="96"/>
      <c r="AX171" s="96"/>
      <c r="AY171" s="96"/>
      <c r="AZ171" s="96"/>
      <c r="BA171" s="96"/>
      <c r="BB171" s="96"/>
      <c r="BC171" s="96"/>
      <c r="BD171" s="96"/>
      <c r="BE171" s="96"/>
      <c r="BF171" s="97"/>
      <c r="BG171" s="97"/>
      <c r="CG171" s="88"/>
      <c r="CH171" s="88"/>
      <c r="CI171" s="88"/>
      <c r="CJ171" s="88"/>
      <c r="CK171" s="88"/>
      <c r="CL171" s="88"/>
      <c r="CM171" s="88"/>
      <c r="CN171" s="88"/>
      <c r="CO171" s="88"/>
      <c r="CP171" s="88"/>
      <c r="CQ171" s="88"/>
      <c r="CR171" s="88"/>
      <c r="CS171" s="88"/>
      <c r="CT171" s="88"/>
    </row>
    <row r="172" spans="1:98" ht="15" customHeight="1" x14ac:dyDescent="0.2">
      <c r="A172" s="136" t="s">
        <v>46</v>
      </c>
      <c r="B172" s="332">
        <f>SUM(C172+D172)</f>
        <v>7</v>
      </c>
      <c r="C172" s="333">
        <f t="shared" si="16"/>
        <v>2</v>
      </c>
      <c r="D172" s="334">
        <f t="shared" si="16"/>
        <v>5</v>
      </c>
      <c r="E172" s="11">
        <v>0</v>
      </c>
      <c r="F172" s="35">
        <v>0</v>
      </c>
      <c r="G172" s="34">
        <v>0</v>
      </c>
      <c r="H172" s="35">
        <v>0</v>
      </c>
      <c r="I172" s="123">
        <v>0</v>
      </c>
      <c r="J172" s="138">
        <v>0</v>
      </c>
      <c r="K172" s="123">
        <v>0</v>
      </c>
      <c r="L172" s="138">
        <v>0</v>
      </c>
      <c r="M172" s="123">
        <v>0</v>
      </c>
      <c r="N172" s="138">
        <v>0</v>
      </c>
      <c r="O172" s="123">
        <v>0</v>
      </c>
      <c r="P172" s="138">
        <v>0</v>
      </c>
      <c r="Q172" s="123">
        <v>0</v>
      </c>
      <c r="R172" s="138">
        <v>0</v>
      </c>
      <c r="S172" s="123">
        <v>0</v>
      </c>
      <c r="T172" s="138">
        <v>0</v>
      </c>
      <c r="U172" s="123">
        <v>0</v>
      </c>
      <c r="V172" s="138">
        <v>0</v>
      </c>
      <c r="W172" s="123">
        <v>0</v>
      </c>
      <c r="X172" s="138">
        <v>0</v>
      </c>
      <c r="Y172" s="123">
        <v>0</v>
      </c>
      <c r="Z172" s="138">
        <v>0</v>
      </c>
      <c r="AA172" s="123">
        <v>0</v>
      </c>
      <c r="AB172" s="138">
        <v>0</v>
      </c>
      <c r="AC172" s="123">
        <v>0</v>
      </c>
      <c r="AD172" s="138">
        <v>0</v>
      </c>
      <c r="AE172" s="123">
        <v>0</v>
      </c>
      <c r="AF172" s="138">
        <v>0</v>
      </c>
      <c r="AG172" s="123">
        <v>0</v>
      </c>
      <c r="AH172" s="138">
        <v>0</v>
      </c>
      <c r="AI172" s="123">
        <v>1</v>
      </c>
      <c r="AJ172" s="138">
        <v>1</v>
      </c>
      <c r="AK172" s="123">
        <v>0</v>
      </c>
      <c r="AL172" s="138">
        <v>1</v>
      </c>
      <c r="AM172" s="123">
        <v>0</v>
      </c>
      <c r="AN172" s="138">
        <v>0</v>
      </c>
      <c r="AO172" s="139">
        <v>1</v>
      </c>
      <c r="AP172" s="348">
        <v>3</v>
      </c>
      <c r="AQ172" s="119">
        <v>6</v>
      </c>
      <c r="AR172" s="138"/>
      <c r="AS172" s="138">
        <v>1</v>
      </c>
      <c r="AT172" s="344"/>
      <c r="AU172" s="96"/>
      <c r="AV172" s="96"/>
      <c r="AW172" s="96"/>
      <c r="AX172" s="96"/>
      <c r="AY172" s="96"/>
      <c r="AZ172" s="96"/>
      <c r="BA172" s="96"/>
      <c r="BB172" s="96"/>
      <c r="BC172" s="96"/>
      <c r="BD172" s="96"/>
      <c r="BE172" s="96"/>
      <c r="BF172" s="97"/>
      <c r="BG172" s="97"/>
      <c r="CG172" s="88"/>
      <c r="CH172" s="88"/>
      <c r="CI172" s="88"/>
      <c r="CJ172" s="88"/>
      <c r="CK172" s="88"/>
      <c r="CL172" s="88"/>
      <c r="CM172" s="88"/>
      <c r="CN172" s="88"/>
      <c r="CO172" s="88"/>
      <c r="CP172" s="88"/>
      <c r="CQ172" s="88"/>
      <c r="CR172" s="88"/>
      <c r="CS172" s="88"/>
      <c r="CT172" s="88"/>
    </row>
    <row r="173" spans="1:98" ht="15" customHeight="1" x14ac:dyDescent="0.2">
      <c r="A173" s="350" t="s">
        <v>174</v>
      </c>
      <c r="B173" s="332">
        <f>SUM(C173+D173)</f>
        <v>0</v>
      </c>
      <c r="C173" s="333">
        <f t="shared" si="16"/>
        <v>0</v>
      </c>
      <c r="D173" s="351">
        <f t="shared" si="16"/>
        <v>0</v>
      </c>
      <c r="E173" s="123"/>
      <c r="F173" s="12"/>
      <c r="G173" s="11"/>
      <c r="H173" s="12"/>
      <c r="I173" s="11"/>
      <c r="J173" s="12"/>
      <c r="K173" s="11"/>
      <c r="L173" s="12"/>
      <c r="M173" s="11"/>
      <c r="N173" s="12"/>
      <c r="O173" s="11"/>
      <c r="P173" s="12"/>
      <c r="Q173" s="11"/>
      <c r="R173" s="12"/>
      <c r="S173" s="11"/>
      <c r="T173" s="12"/>
      <c r="U173" s="11"/>
      <c r="V173" s="12"/>
      <c r="W173" s="11"/>
      <c r="X173" s="12"/>
      <c r="Y173" s="11"/>
      <c r="Z173" s="12"/>
      <c r="AA173" s="11"/>
      <c r="AB173" s="12"/>
      <c r="AC173" s="11"/>
      <c r="AD173" s="12"/>
      <c r="AE173" s="11"/>
      <c r="AF173" s="12"/>
      <c r="AG173" s="11"/>
      <c r="AH173" s="12"/>
      <c r="AI173" s="11"/>
      <c r="AJ173" s="12"/>
      <c r="AK173" s="11"/>
      <c r="AL173" s="12"/>
      <c r="AM173" s="11"/>
      <c r="AN173" s="12"/>
      <c r="AO173" s="111"/>
      <c r="AP173" s="51"/>
      <c r="AQ173" s="17">
        <v>0</v>
      </c>
      <c r="AR173" s="12"/>
      <c r="AS173" s="43">
        <v>0</v>
      </c>
      <c r="AT173" s="349"/>
      <c r="AU173" s="96"/>
      <c r="AV173" s="96"/>
      <c r="AW173" s="96"/>
      <c r="AX173" s="96"/>
      <c r="AY173" s="96"/>
      <c r="AZ173" s="96"/>
      <c r="BA173" s="96"/>
      <c r="BB173" s="96"/>
      <c r="BC173" s="96"/>
      <c r="BD173" s="96"/>
      <c r="BE173" s="96"/>
      <c r="BF173" s="97"/>
      <c r="BG173" s="97"/>
      <c r="CG173" s="88"/>
      <c r="CH173" s="88"/>
      <c r="CI173" s="88"/>
      <c r="CJ173" s="88"/>
      <c r="CK173" s="88"/>
      <c r="CL173" s="88"/>
      <c r="CM173" s="88"/>
      <c r="CN173" s="88"/>
      <c r="CO173" s="88"/>
      <c r="CP173" s="88"/>
      <c r="CQ173" s="88"/>
      <c r="CR173" s="88"/>
      <c r="CS173" s="88"/>
      <c r="CT173" s="88"/>
    </row>
    <row r="174" spans="1:98" ht="15" customHeight="1" x14ac:dyDescent="0.2">
      <c r="A174" s="352" t="s">
        <v>4</v>
      </c>
      <c r="B174" s="353">
        <f>SUM(C174+D174)</f>
        <v>0</v>
      </c>
      <c r="C174" s="354">
        <f t="shared" si="16"/>
        <v>0</v>
      </c>
      <c r="D174" s="355">
        <f t="shared" si="16"/>
        <v>0</v>
      </c>
      <c r="E174" s="30"/>
      <c r="F174" s="22"/>
      <c r="G174" s="38"/>
      <c r="H174" s="22"/>
      <c r="I174" s="38"/>
      <c r="J174" s="22"/>
      <c r="K174" s="38"/>
      <c r="L174" s="22"/>
      <c r="M174" s="38"/>
      <c r="N174" s="22"/>
      <c r="O174" s="38"/>
      <c r="P174" s="22"/>
      <c r="Q174" s="38"/>
      <c r="R174" s="22"/>
      <c r="S174" s="38"/>
      <c r="T174" s="22"/>
      <c r="U174" s="38"/>
      <c r="V174" s="22"/>
      <c r="W174" s="38"/>
      <c r="X174" s="22"/>
      <c r="Y174" s="38"/>
      <c r="Z174" s="22"/>
      <c r="AA174" s="38"/>
      <c r="AB174" s="22"/>
      <c r="AC174" s="38"/>
      <c r="AD174" s="22"/>
      <c r="AE174" s="38"/>
      <c r="AF174" s="22"/>
      <c r="AG174" s="38"/>
      <c r="AH174" s="22"/>
      <c r="AI174" s="38"/>
      <c r="AJ174" s="22"/>
      <c r="AK174" s="38"/>
      <c r="AL174" s="22"/>
      <c r="AM174" s="38"/>
      <c r="AN174" s="22"/>
      <c r="AO174" s="129"/>
      <c r="AP174" s="55"/>
      <c r="AQ174" s="39">
        <v>0</v>
      </c>
      <c r="AR174" s="22"/>
      <c r="AS174" s="22">
        <v>0</v>
      </c>
      <c r="AT174" s="344"/>
      <c r="AU174" s="96"/>
      <c r="AV174" s="96"/>
      <c r="AW174" s="96"/>
      <c r="AX174" s="96"/>
      <c r="AY174" s="96"/>
      <c r="AZ174" s="96"/>
      <c r="BA174" s="96"/>
      <c r="BB174" s="96"/>
      <c r="BC174" s="96"/>
      <c r="BD174" s="96"/>
      <c r="BE174" s="96"/>
      <c r="BF174" s="97"/>
      <c r="BG174" s="97"/>
      <c r="CG174" s="88"/>
      <c r="CH174" s="88"/>
      <c r="CI174" s="88"/>
      <c r="CJ174" s="88"/>
      <c r="CK174" s="88"/>
      <c r="CL174" s="88"/>
      <c r="CM174" s="88"/>
      <c r="CN174" s="88"/>
      <c r="CO174" s="88"/>
      <c r="CP174" s="88"/>
      <c r="CQ174" s="88"/>
      <c r="CR174" s="88"/>
      <c r="CS174" s="88"/>
      <c r="CT174" s="88"/>
    </row>
    <row r="175" spans="1:98" ht="31.9" customHeight="1" x14ac:dyDescent="0.2">
      <c r="A175" s="183" t="s">
        <v>175</v>
      </c>
      <c r="B175" s="183"/>
      <c r="C175" s="183"/>
      <c r="D175" s="183"/>
      <c r="E175" s="356"/>
      <c r="F175" s="356"/>
      <c r="G175" s="356"/>
      <c r="H175" s="356"/>
      <c r="I175" s="356"/>
      <c r="J175" s="356"/>
      <c r="K175" s="356"/>
      <c r="L175" s="356"/>
      <c r="M175" s="356"/>
      <c r="N175" s="356"/>
      <c r="O175" s="356"/>
      <c r="P175" s="356"/>
      <c r="Q175" s="356"/>
      <c r="R175" s="356"/>
      <c r="S175" s="356"/>
      <c r="T175" s="356"/>
      <c r="U175" s="356"/>
      <c r="V175" s="356"/>
      <c r="W175" s="356"/>
      <c r="X175" s="356"/>
      <c r="Y175" s="356"/>
      <c r="Z175" s="356"/>
      <c r="AA175" s="356"/>
      <c r="AB175" s="356"/>
      <c r="AC175" s="356"/>
      <c r="AD175" s="356"/>
      <c r="AE175" s="356"/>
      <c r="AF175" s="356"/>
      <c r="AG175" s="356"/>
      <c r="AH175" s="356"/>
      <c r="AI175" s="356"/>
      <c r="AJ175" s="356"/>
      <c r="AK175" s="356"/>
      <c r="AL175" s="356"/>
      <c r="AM175" s="356"/>
      <c r="AN175" s="356"/>
      <c r="AO175" s="356"/>
      <c r="AP175" s="356"/>
      <c r="AQ175" s="227"/>
      <c r="AR175" s="227"/>
      <c r="AS175" s="227"/>
      <c r="AT175" s="357"/>
      <c r="AU175" s="357"/>
      <c r="AV175" s="96"/>
      <c r="AW175" s="96"/>
      <c r="AX175" s="96"/>
      <c r="AY175" s="96"/>
      <c r="AZ175" s="96"/>
      <c r="BA175" s="96"/>
      <c r="BB175" s="96"/>
      <c r="BC175" s="96"/>
      <c r="BD175" s="96"/>
      <c r="BE175" s="96"/>
      <c r="BF175" s="97"/>
      <c r="BG175" s="97"/>
      <c r="CG175" s="88"/>
      <c r="CH175" s="88"/>
      <c r="CI175" s="88"/>
      <c r="CJ175" s="88"/>
      <c r="CK175" s="88"/>
      <c r="CL175" s="88"/>
      <c r="CM175" s="88"/>
      <c r="CN175" s="88"/>
      <c r="CO175" s="88"/>
      <c r="CP175" s="88"/>
      <c r="CQ175" s="88"/>
      <c r="CR175" s="88"/>
      <c r="CS175" s="88"/>
      <c r="CT175" s="88"/>
    </row>
    <row r="176" spans="1:98" ht="21" customHeight="1" x14ac:dyDescent="0.2">
      <c r="A176" s="487" t="s">
        <v>76</v>
      </c>
      <c r="B176" s="495" t="s">
        <v>77</v>
      </c>
      <c r="C176" s="496"/>
      <c r="D176" s="545"/>
      <c r="E176" s="514" t="s">
        <v>78</v>
      </c>
      <c r="F176" s="515"/>
      <c r="G176" s="515"/>
      <c r="H176" s="515"/>
      <c r="I176" s="515"/>
      <c r="J176" s="515"/>
      <c r="K176" s="515"/>
      <c r="L176" s="515"/>
      <c r="M176" s="515"/>
      <c r="N176" s="515"/>
      <c r="O176" s="515"/>
      <c r="P176" s="515"/>
      <c r="Q176" s="515"/>
      <c r="R176" s="515"/>
      <c r="S176" s="515"/>
      <c r="T176" s="515"/>
      <c r="U176" s="515"/>
      <c r="V176" s="515"/>
      <c r="W176" s="515"/>
      <c r="X176" s="515"/>
      <c r="Y176" s="515"/>
      <c r="Z176" s="515"/>
      <c r="AA176" s="515"/>
      <c r="AB176" s="515"/>
      <c r="AC176" s="515"/>
      <c r="AD176" s="515"/>
      <c r="AE176" s="515"/>
      <c r="AF176" s="515"/>
      <c r="AG176" s="515"/>
      <c r="AH176" s="515"/>
      <c r="AI176" s="515"/>
      <c r="AJ176" s="515"/>
      <c r="AK176" s="515"/>
      <c r="AL176" s="515"/>
      <c r="AM176" s="515"/>
      <c r="AN176" s="515"/>
      <c r="AO176" s="515"/>
      <c r="AP176" s="516"/>
      <c r="AQ176" s="546" t="s">
        <v>79</v>
      </c>
      <c r="AR176" s="476" t="s">
        <v>176</v>
      </c>
      <c r="AS176" s="227"/>
      <c r="AT176" s="357"/>
      <c r="AU176" s="357"/>
      <c r="AV176" s="96"/>
      <c r="AW176" s="96"/>
      <c r="AX176" s="96"/>
      <c r="AY176" s="96"/>
      <c r="AZ176" s="96"/>
      <c r="BA176" s="96"/>
      <c r="BB176" s="96"/>
      <c r="BC176" s="96"/>
      <c r="BD176" s="96"/>
      <c r="BE176" s="96"/>
      <c r="BF176" s="96"/>
      <c r="BG176" s="96"/>
      <c r="CG176" s="88"/>
      <c r="CH176" s="88"/>
      <c r="CI176" s="88"/>
      <c r="CJ176" s="88"/>
      <c r="CK176" s="88"/>
      <c r="CL176" s="88"/>
      <c r="CM176" s="88"/>
      <c r="CN176" s="88"/>
      <c r="CO176" s="88"/>
      <c r="CP176" s="88"/>
      <c r="CQ176" s="88"/>
      <c r="CR176" s="88"/>
      <c r="CS176" s="88"/>
      <c r="CT176" s="88"/>
    </row>
    <row r="177" spans="1:98" ht="21.75" customHeight="1" x14ac:dyDescent="0.2">
      <c r="A177" s="488"/>
      <c r="B177" s="497"/>
      <c r="C177" s="498"/>
      <c r="D177" s="498"/>
      <c r="E177" s="483" t="s">
        <v>21</v>
      </c>
      <c r="F177" s="484"/>
      <c r="G177" s="483" t="s">
        <v>22</v>
      </c>
      <c r="H177" s="484"/>
      <c r="I177" s="483" t="s">
        <v>23</v>
      </c>
      <c r="J177" s="484"/>
      <c r="K177" s="483" t="s">
        <v>24</v>
      </c>
      <c r="L177" s="484"/>
      <c r="M177" s="483" t="s">
        <v>25</v>
      </c>
      <c r="N177" s="484"/>
      <c r="O177" s="483" t="s">
        <v>26</v>
      </c>
      <c r="P177" s="484"/>
      <c r="Q177" s="483" t="s">
        <v>27</v>
      </c>
      <c r="R177" s="484"/>
      <c r="S177" s="483" t="s">
        <v>28</v>
      </c>
      <c r="T177" s="484"/>
      <c r="U177" s="483" t="s">
        <v>29</v>
      </c>
      <c r="V177" s="484"/>
      <c r="W177" s="483" t="s">
        <v>5</v>
      </c>
      <c r="X177" s="484"/>
      <c r="Y177" s="483" t="s">
        <v>6</v>
      </c>
      <c r="Z177" s="484"/>
      <c r="AA177" s="483" t="s">
        <v>30</v>
      </c>
      <c r="AB177" s="484"/>
      <c r="AC177" s="483" t="s">
        <v>7</v>
      </c>
      <c r="AD177" s="484"/>
      <c r="AE177" s="483" t="s">
        <v>8</v>
      </c>
      <c r="AF177" s="484"/>
      <c r="AG177" s="483" t="s">
        <v>9</v>
      </c>
      <c r="AH177" s="484"/>
      <c r="AI177" s="483" t="s">
        <v>10</v>
      </c>
      <c r="AJ177" s="484"/>
      <c r="AK177" s="483" t="s">
        <v>11</v>
      </c>
      <c r="AL177" s="484"/>
      <c r="AM177" s="483" t="s">
        <v>12</v>
      </c>
      <c r="AN177" s="484"/>
      <c r="AO177" s="480" t="s">
        <v>13</v>
      </c>
      <c r="AP177" s="482"/>
      <c r="AQ177" s="547"/>
      <c r="AR177" s="479"/>
      <c r="AS177" s="357"/>
      <c r="AT177" s="357"/>
      <c r="AU177" s="357"/>
      <c r="AV177" s="96"/>
      <c r="AW177" s="96"/>
      <c r="AX177" s="96"/>
      <c r="AY177" s="96"/>
      <c r="AZ177" s="96"/>
      <c r="BA177" s="96"/>
      <c r="BB177" s="96"/>
      <c r="BC177" s="96"/>
      <c r="BD177" s="96"/>
      <c r="BE177" s="96"/>
      <c r="BF177" s="149"/>
      <c r="BG177" s="149"/>
      <c r="CG177" s="88"/>
      <c r="CH177" s="88"/>
      <c r="CI177" s="88"/>
      <c r="CJ177" s="88"/>
      <c r="CK177" s="88"/>
      <c r="CL177" s="88"/>
      <c r="CM177" s="88"/>
      <c r="CN177" s="88"/>
      <c r="CO177" s="88"/>
      <c r="CP177" s="88"/>
      <c r="CQ177" s="88"/>
      <c r="CR177" s="88"/>
      <c r="CS177" s="88"/>
      <c r="CT177" s="88"/>
    </row>
    <row r="178" spans="1:98" ht="13.5" customHeight="1" x14ac:dyDescent="0.2">
      <c r="A178" s="544"/>
      <c r="B178" s="185" t="s">
        <v>34</v>
      </c>
      <c r="C178" s="71" t="s">
        <v>2</v>
      </c>
      <c r="D178" s="381" t="s">
        <v>3</v>
      </c>
      <c r="E178" s="70" t="s">
        <v>2</v>
      </c>
      <c r="F178" s="381" t="s">
        <v>3</v>
      </c>
      <c r="G178" s="70" t="s">
        <v>2</v>
      </c>
      <c r="H178" s="381" t="s">
        <v>3</v>
      </c>
      <c r="I178" s="70" t="s">
        <v>2</v>
      </c>
      <c r="J178" s="381" t="s">
        <v>3</v>
      </c>
      <c r="K178" s="70" t="s">
        <v>2</v>
      </c>
      <c r="L178" s="381" t="s">
        <v>3</v>
      </c>
      <c r="M178" s="70" t="s">
        <v>2</v>
      </c>
      <c r="N178" s="381" t="s">
        <v>3</v>
      </c>
      <c r="O178" s="70" t="s">
        <v>2</v>
      </c>
      <c r="P178" s="381" t="s">
        <v>3</v>
      </c>
      <c r="Q178" s="70" t="s">
        <v>2</v>
      </c>
      <c r="R178" s="381" t="s">
        <v>3</v>
      </c>
      <c r="S178" s="70" t="s">
        <v>2</v>
      </c>
      <c r="T178" s="381" t="s">
        <v>3</v>
      </c>
      <c r="U178" s="70" t="s">
        <v>2</v>
      </c>
      <c r="V178" s="381" t="s">
        <v>3</v>
      </c>
      <c r="W178" s="70" t="s">
        <v>2</v>
      </c>
      <c r="X178" s="381" t="s">
        <v>3</v>
      </c>
      <c r="Y178" s="70" t="s">
        <v>2</v>
      </c>
      <c r="Z178" s="381" t="s">
        <v>3</v>
      </c>
      <c r="AA178" s="70" t="s">
        <v>2</v>
      </c>
      <c r="AB178" s="381" t="s">
        <v>3</v>
      </c>
      <c r="AC178" s="70" t="s">
        <v>2</v>
      </c>
      <c r="AD178" s="381" t="s">
        <v>3</v>
      </c>
      <c r="AE178" s="70" t="s">
        <v>2</v>
      </c>
      <c r="AF178" s="381" t="s">
        <v>3</v>
      </c>
      <c r="AG178" s="70" t="s">
        <v>2</v>
      </c>
      <c r="AH178" s="381" t="s">
        <v>3</v>
      </c>
      <c r="AI178" s="70" t="s">
        <v>2</v>
      </c>
      <c r="AJ178" s="381" t="s">
        <v>3</v>
      </c>
      <c r="AK178" s="70" t="s">
        <v>2</v>
      </c>
      <c r="AL178" s="381" t="s">
        <v>3</v>
      </c>
      <c r="AM178" s="70" t="s">
        <v>2</v>
      </c>
      <c r="AN178" s="381" t="s">
        <v>3</v>
      </c>
      <c r="AO178" s="70" t="s">
        <v>2</v>
      </c>
      <c r="AP178" s="381" t="s">
        <v>3</v>
      </c>
      <c r="AQ178" s="548"/>
      <c r="AR178" s="517"/>
      <c r="AS178" s="358"/>
      <c r="AT178" s="357"/>
      <c r="AU178" s="96"/>
      <c r="AV178" s="96"/>
      <c r="AW178" s="96"/>
      <c r="AX178" s="96"/>
      <c r="AY178" s="96"/>
      <c r="AZ178" s="96"/>
      <c r="BA178" s="96"/>
      <c r="BB178" s="96"/>
      <c r="BC178" s="96"/>
      <c r="BD178" s="96"/>
      <c r="BE178" s="96"/>
      <c r="BF178" s="149"/>
      <c r="BG178" s="149"/>
      <c r="CG178" s="88"/>
      <c r="CH178" s="88"/>
      <c r="CI178" s="88"/>
      <c r="CJ178" s="88"/>
      <c r="CK178" s="88"/>
      <c r="CL178" s="88"/>
      <c r="CM178" s="88"/>
      <c r="CN178" s="88"/>
      <c r="CO178" s="88"/>
      <c r="CP178" s="88"/>
      <c r="CQ178" s="88"/>
      <c r="CR178" s="88"/>
      <c r="CS178" s="88"/>
      <c r="CT178" s="88"/>
    </row>
    <row r="179" spans="1:98" ht="15.6" customHeight="1" x14ac:dyDescent="0.2">
      <c r="A179" s="143" t="s">
        <v>81</v>
      </c>
      <c r="B179" s="345">
        <f>SUM(C179+D179)</f>
        <v>123</v>
      </c>
      <c r="C179" s="346">
        <f t="shared" ref="C179:D183" si="17">SUM(E179+G179+I179+K179+M179+O179+Q179+S179+U179+W179+Y179+AA179+AC179+AE179+AG179+AI179+AK179+AM179+AO179)</f>
        <v>39</v>
      </c>
      <c r="D179" s="347">
        <f t="shared" si="17"/>
        <v>84</v>
      </c>
      <c r="E179" s="6">
        <v>0</v>
      </c>
      <c r="F179" s="10">
        <v>2</v>
      </c>
      <c r="G179" s="6">
        <v>0</v>
      </c>
      <c r="H179" s="8">
        <v>0</v>
      </c>
      <c r="I179" s="6">
        <v>0</v>
      </c>
      <c r="J179" s="8">
        <v>0</v>
      </c>
      <c r="K179" s="6">
        <v>1</v>
      </c>
      <c r="L179" s="8">
        <v>1</v>
      </c>
      <c r="M179" s="6">
        <v>2</v>
      </c>
      <c r="N179" s="8">
        <v>4</v>
      </c>
      <c r="O179" s="6">
        <v>2</v>
      </c>
      <c r="P179" s="8">
        <v>3</v>
      </c>
      <c r="Q179" s="6">
        <v>0</v>
      </c>
      <c r="R179" s="8">
        <v>0</v>
      </c>
      <c r="S179" s="6">
        <v>1</v>
      </c>
      <c r="T179" s="8">
        <v>4</v>
      </c>
      <c r="U179" s="6">
        <v>3</v>
      </c>
      <c r="V179" s="8">
        <v>0</v>
      </c>
      <c r="W179" s="6">
        <v>1</v>
      </c>
      <c r="X179" s="8">
        <v>4</v>
      </c>
      <c r="Y179" s="105">
        <v>1</v>
      </c>
      <c r="Z179" s="8">
        <v>3</v>
      </c>
      <c r="AA179" s="105">
        <v>2</v>
      </c>
      <c r="AB179" s="8">
        <v>5</v>
      </c>
      <c r="AC179" s="105">
        <v>1</v>
      </c>
      <c r="AD179" s="8">
        <v>5</v>
      </c>
      <c r="AE179" s="105">
        <v>4</v>
      </c>
      <c r="AF179" s="8">
        <v>5</v>
      </c>
      <c r="AG179" s="105">
        <v>4</v>
      </c>
      <c r="AH179" s="8">
        <v>7</v>
      </c>
      <c r="AI179" s="105">
        <v>5</v>
      </c>
      <c r="AJ179" s="8">
        <v>9</v>
      </c>
      <c r="AK179" s="105">
        <v>6</v>
      </c>
      <c r="AL179" s="8">
        <v>10</v>
      </c>
      <c r="AM179" s="105">
        <v>2</v>
      </c>
      <c r="AN179" s="8">
        <v>5</v>
      </c>
      <c r="AO179" s="105">
        <v>4</v>
      </c>
      <c r="AP179" s="8">
        <v>17</v>
      </c>
      <c r="AQ179" s="359">
        <v>123</v>
      </c>
      <c r="AR179" s="360">
        <v>141</v>
      </c>
      <c r="AS179" s="1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97"/>
      <c r="CA179" s="84" t="str">
        <f>IF(B179=0,"",IF(AQ179="",IF(B179="",""," No olvide digitar la columna Beneficiarios."),""))</f>
        <v/>
      </c>
      <c r="CB179" s="84" t="str">
        <f>IF(B179&lt;AQ179,"* El número de Beneficiarios NO DEBE ser mayor que el Total. ","")</f>
        <v/>
      </c>
      <c r="CG179" s="88">
        <f>IF(B179&lt;AQ179,1,0)</f>
        <v>0</v>
      </c>
      <c r="CH179" s="88">
        <f>IF(B179=0,"",IF(AQ179="",IF(B179="","",1),0))</f>
        <v>0</v>
      </c>
      <c r="CI179" s="88"/>
      <c r="CJ179" s="88"/>
      <c r="CK179" s="88"/>
      <c r="CL179" s="88"/>
      <c r="CM179" s="88"/>
      <c r="CN179" s="88"/>
      <c r="CO179" s="88"/>
      <c r="CP179" s="88"/>
      <c r="CQ179" s="88"/>
      <c r="CR179" s="88"/>
      <c r="CS179" s="88"/>
      <c r="CT179" s="88"/>
    </row>
    <row r="180" spans="1:98" ht="15.6" customHeight="1" x14ac:dyDescent="0.2">
      <c r="A180" s="143" t="s">
        <v>82</v>
      </c>
      <c r="B180" s="332">
        <f>SUM(C180+D180)</f>
        <v>0</v>
      </c>
      <c r="C180" s="333">
        <f t="shared" si="17"/>
        <v>0</v>
      </c>
      <c r="D180" s="334">
        <f t="shared" si="17"/>
        <v>0</v>
      </c>
      <c r="E180" s="11"/>
      <c r="F180" s="17"/>
      <c r="G180" s="11"/>
      <c r="H180" s="12"/>
      <c r="I180" s="11"/>
      <c r="J180" s="12"/>
      <c r="K180" s="11"/>
      <c r="L180" s="12"/>
      <c r="M180" s="11"/>
      <c r="N180" s="12"/>
      <c r="O180" s="11"/>
      <c r="P180" s="12"/>
      <c r="Q180" s="11"/>
      <c r="R180" s="12"/>
      <c r="S180" s="11"/>
      <c r="T180" s="12"/>
      <c r="U180" s="11"/>
      <c r="V180" s="12"/>
      <c r="W180" s="11"/>
      <c r="X180" s="12"/>
      <c r="Y180" s="111"/>
      <c r="Z180" s="12"/>
      <c r="AA180" s="111"/>
      <c r="AB180" s="12"/>
      <c r="AC180" s="111"/>
      <c r="AD180" s="12"/>
      <c r="AE180" s="111"/>
      <c r="AF180" s="12"/>
      <c r="AG180" s="111"/>
      <c r="AH180" s="12"/>
      <c r="AI180" s="111"/>
      <c r="AJ180" s="12"/>
      <c r="AK180" s="111"/>
      <c r="AL180" s="12"/>
      <c r="AM180" s="111"/>
      <c r="AN180" s="12"/>
      <c r="AO180" s="111"/>
      <c r="AP180" s="12"/>
      <c r="AQ180" s="359"/>
      <c r="AR180" s="361"/>
      <c r="AS180" s="1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97"/>
      <c r="CA180" s="84" t="str">
        <f>IF(B180=0,"",IF(AQ180="",IF(B180="",""," No olvide digitar la columna Beneficiarios."),""))</f>
        <v/>
      </c>
      <c r="CB180" s="84" t="str">
        <f>IF(B180&lt;AQ180,"* El número de Beneficiarios NO DEBE ser mayor que el Total. ","")</f>
        <v/>
      </c>
      <c r="CG180" s="88">
        <f>IF(B180&lt;AQ180,1,0)</f>
        <v>0</v>
      </c>
      <c r="CH180" s="88" t="str">
        <f>IF(B180=0,"",IF(AQ180="",IF(B180="","",1),0))</f>
        <v/>
      </c>
      <c r="CI180" s="88"/>
      <c r="CJ180" s="88"/>
      <c r="CK180" s="88"/>
      <c r="CL180" s="88"/>
      <c r="CM180" s="88"/>
      <c r="CN180" s="88"/>
      <c r="CO180" s="88"/>
      <c r="CP180" s="88"/>
      <c r="CQ180" s="88"/>
      <c r="CR180" s="88"/>
      <c r="CS180" s="88"/>
      <c r="CT180" s="88"/>
    </row>
    <row r="181" spans="1:98" ht="15.6" customHeight="1" x14ac:dyDescent="0.2">
      <c r="A181" s="143" t="s">
        <v>83</v>
      </c>
      <c r="B181" s="332">
        <f>SUM(C181+D181)</f>
        <v>0</v>
      </c>
      <c r="C181" s="333">
        <f t="shared" si="17"/>
        <v>0</v>
      </c>
      <c r="D181" s="334">
        <f t="shared" si="17"/>
        <v>0</v>
      </c>
      <c r="E181" s="11"/>
      <c r="F181" s="17"/>
      <c r="G181" s="11"/>
      <c r="H181" s="12"/>
      <c r="I181" s="11"/>
      <c r="J181" s="12"/>
      <c r="K181" s="11"/>
      <c r="L181" s="12"/>
      <c r="M181" s="11"/>
      <c r="N181" s="12"/>
      <c r="O181" s="11"/>
      <c r="P181" s="12"/>
      <c r="Q181" s="11"/>
      <c r="R181" s="12"/>
      <c r="S181" s="11"/>
      <c r="T181" s="12"/>
      <c r="U181" s="11"/>
      <c r="V181" s="12"/>
      <c r="W181" s="11"/>
      <c r="X181" s="12"/>
      <c r="Y181" s="111"/>
      <c r="Z181" s="12"/>
      <c r="AA181" s="111"/>
      <c r="AB181" s="12"/>
      <c r="AC181" s="111"/>
      <c r="AD181" s="12"/>
      <c r="AE181" s="111"/>
      <c r="AF181" s="12"/>
      <c r="AG181" s="111"/>
      <c r="AH181" s="12"/>
      <c r="AI181" s="111"/>
      <c r="AJ181" s="12"/>
      <c r="AK181" s="111"/>
      <c r="AL181" s="12"/>
      <c r="AM181" s="111"/>
      <c r="AN181" s="12"/>
      <c r="AO181" s="111"/>
      <c r="AP181" s="12"/>
      <c r="AQ181" s="359"/>
      <c r="AR181" s="361"/>
      <c r="AS181" s="1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97"/>
      <c r="CA181" s="84" t="str">
        <f>IF(B181=0,"",IF(AQ181="",IF(B181="",""," No olvide digitar la columna Beneficiarios."),""))</f>
        <v/>
      </c>
      <c r="CB181" s="84" t="str">
        <f>IF(B181&lt;AQ181,"* El número de Beneficiarios NO DEBE ser mayor que el Total. ","")</f>
        <v/>
      </c>
      <c r="CG181" s="88">
        <f>IF(B181&lt;AQ181,1,0)</f>
        <v>0</v>
      </c>
      <c r="CH181" s="88" t="str">
        <f>IF(B181=0,"",IF(AQ181="",IF(B181="","",1),0))</f>
        <v/>
      </c>
      <c r="CI181" s="88"/>
      <c r="CJ181" s="88"/>
      <c r="CK181" s="88"/>
      <c r="CL181" s="88"/>
      <c r="CM181" s="88"/>
      <c r="CN181" s="88"/>
      <c r="CO181" s="88"/>
      <c r="CP181" s="88"/>
      <c r="CQ181" s="88"/>
      <c r="CR181" s="88"/>
      <c r="CS181" s="88"/>
      <c r="CT181" s="88"/>
    </row>
    <row r="182" spans="1:98" ht="15.6" customHeight="1" x14ac:dyDescent="0.2">
      <c r="A182" s="362" t="s">
        <v>84</v>
      </c>
      <c r="B182" s="332">
        <f>SUM(C182+D182)</f>
        <v>0</v>
      </c>
      <c r="C182" s="333">
        <f t="shared" si="17"/>
        <v>0</v>
      </c>
      <c r="D182" s="351">
        <f t="shared" si="17"/>
        <v>0</v>
      </c>
      <c r="E182" s="11"/>
      <c r="F182" s="17"/>
      <c r="G182" s="11"/>
      <c r="H182" s="12"/>
      <c r="I182" s="11"/>
      <c r="J182" s="12"/>
      <c r="K182" s="11"/>
      <c r="L182" s="12"/>
      <c r="M182" s="11"/>
      <c r="N182" s="12"/>
      <c r="O182" s="11"/>
      <c r="P182" s="12"/>
      <c r="Q182" s="11"/>
      <c r="R182" s="12"/>
      <c r="S182" s="11"/>
      <c r="T182" s="12"/>
      <c r="U182" s="11"/>
      <c r="V182" s="12"/>
      <c r="W182" s="11"/>
      <c r="X182" s="12"/>
      <c r="Y182" s="111"/>
      <c r="Z182" s="12"/>
      <c r="AA182" s="111"/>
      <c r="AB182" s="12"/>
      <c r="AC182" s="111"/>
      <c r="AD182" s="12"/>
      <c r="AE182" s="111"/>
      <c r="AF182" s="12"/>
      <c r="AG182" s="111"/>
      <c r="AH182" s="12"/>
      <c r="AI182" s="111"/>
      <c r="AJ182" s="12"/>
      <c r="AK182" s="111"/>
      <c r="AL182" s="12"/>
      <c r="AM182" s="111"/>
      <c r="AN182" s="12"/>
      <c r="AO182" s="111"/>
      <c r="AP182" s="12"/>
      <c r="AQ182" s="359"/>
      <c r="AR182" s="361"/>
      <c r="AS182" s="1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97"/>
      <c r="CA182" s="84" t="str">
        <f>IF(B182=0,"",IF(AQ182="",IF(B182="",""," No olvide digitar la columna Beneficiarios."),""))</f>
        <v/>
      </c>
      <c r="CB182" s="84" t="str">
        <f>IF(B182&lt;AQ182,"* El número de Beneficiarios NO DEBE ser mayor que el Total. ","")</f>
        <v/>
      </c>
      <c r="CG182" s="88">
        <f>IF(B182&lt;AQ182,1,0)</f>
        <v>0</v>
      </c>
      <c r="CH182" s="88" t="str">
        <f>IF(B182=0,"",IF(AQ182="",IF(B182="","",1),0))</f>
        <v/>
      </c>
      <c r="CI182" s="88"/>
      <c r="CJ182" s="88"/>
      <c r="CK182" s="88"/>
      <c r="CL182" s="88"/>
      <c r="CM182" s="88"/>
      <c r="CN182" s="88"/>
      <c r="CO182" s="88"/>
      <c r="CP182" s="88"/>
      <c r="CQ182" s="88"/>
      <c r="CR182" s="88"/>
      <c r="CS182" s="88"/>
      <c r="CT182" s="88"/>
    </row>
    <row r="183" spans="1:98" ht="15.6" customHeight="1" x14ac:dyDescent="0.2">
      <c r="A183" s="59" t="s">
        <v>108</v>
      </c>
      <c r="B183" s="353">
        <f>SUM(C183+D183)</f>
        <v>0</v>
      </c>
      <c r="C183" s="354">
        <f t="shared" si="17"/>
        <v>0</v>
      </c>
      <c r="D183" s="355">
        <f t="shared" si="17"/>
        <v>0</v>
      </c>
      <c r="E183" s="30"/>
      <c r="F183" s="23"/>
      <c r="G183" s="30"/>
      <c r="H183" s="205"/>
      <c r="I183" s="30"/>
      <c r="J183" s="205"/>
      <c r="K183" s="30"/>
      <c r="L183" s="205"/>
      <c r="M183" s="30"/>
      <c r="N183" s="205"/>
      <c r="O183" s="30"/>
      <c r="P183" s="205"/>
      <c r="Q183" s="30"/>
      <c r="R183" s="205"/>
      <c r="S183" s="30"/>
      <c r="T183" s="205"/>
      <c r="U183" s="30"/>
      <c r="V183" s="205"/>
      <c r="W183" s="30"/>
      <c r="X183" s="205"/>
      <c r="Y183" s="206"/>
      <c r="Z183" s="205"/>
      <c r="AA183" s="206"/>
      <c r="AB183" s="205"/>
      <c r="AC183" s="206"/>
      <c r="AD183" s="205"/>
      <c r="AE183" s="206"/>
      <c r="AF183" s="205"/>
      <c r="AG183" s="206"/>
      <c r="AH183" s="205"/>
      <c r="AI183" s="206"/>
      <c r="AJ183" s="205"/>
      <c r="AK183" s="206"/>
      <c r="AL183" s="205"/>
      <c r="AM183" s="206"/>
      <c r="AN183" s="205"/>
      <c r="AO183" s="206"/>
      <c r="AP183" s="205"/>
      <c r="AQ183" s="363"/>
      <c r="AR183" s="364"/>
      <c r="AS183" s="1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97"/>
      <c r="CA183" s="84" t="str">
        <f>IF(B183=0,"",IF(AQ183="",IF(B183="",""," No olvide digitar la columna Beneficiarios."),""))</f>
        <v/>
      </c>
      <c r="CB183" s="84" t="str">
        <f>IF(B183&lt;AQ183,"* El número de Beneficiarios NO DEBE ser mayor que el Total. ","")</f>
        <v/>
      </c>
      <c r="CG183" s="88">
        <f>IF(B183&lt;AQ183,1,0)</f>
        <v>0</v>
      </c>
      <c r="CH183" s="88" t="str">
        <f>IF(B183=0,"",IF(AQ183="",IF(B183="","",1),0))</f>
        <v/>
      </c>
      <c r="CI183" s="88"/>
      <c r="CJ183" s="88"/>
      <c r="CK183" s="88"/>
      <c r="CL183" s="88"/>
      <c r="CM183" s="88"/>
      <c r="CN183" s="88"/>
      <c r="CO183" s="88"/>
      <c r="CP183" s="88"/>
      <c r="CQ183" s="88"/>
      <c r="CR183" s="88"/>
      <c r="CS183" s="88"/>
      <c r="CT183" s="88"/>
    </row>
    <row r="184" spans="1:98" ht="15.6" customHeight="1" x14ac:dyDescent="0.2">
      <c r="A184" s="316" t="s">
        <v>1</v>
      </c>
      <c r="B184" s="63">
        <f t="shared" ref="B184:AR184" si="18">SUM(B179:B183)</f>
        <v>123</v>
      </c>
      <c r="C184" s="64">
        <f t="shared" si="18"/>
        <v>39</v>
      </c>
      <c r="D184" s="66">
        <f t="shared" si="18"/>
        <v>84</v>
      </c>
      <c r="E184" s="63">
        <f t="shared" si="18"/>
        <v>0</v>
      </c>
      <c r="F184" s="65">
        <f t="shared" si="18"/>
        <v>2</v>
      </c>
      <c r="G184" s="63">
        <f t="shared" si="18"/>
        <v>0</v>
      </c>
      <c r="H184" s="69">
        <f t="shared" si="18"/>
        <v>0</v>
      </c>
      <c r="I184" s="63">
        <f t="shared" si="18"/>
        <v>0</v>
      </c>
      <c r="J184" s="69">
        <f t="shared" si="18"/>
        <v>0</v>
      </c>
      <c r="K184" s="63">
        <f t="shared" si="18"/>
        <v>1</v>
      </c>
      <c r="L184" s="69">
        <f t="shared" si="18"/>
        <v>1</v>
      </c>
      <c r="M184" s="63">
        <f t="shared" si="18"/>
        <v>2</v>
      </c>
      <c r="N184" s="69">
        <f t="shared" si="18"/>
        <v>4</v>
      </c>
      <c r="O184" s="63">
        <f t="shared" si="18"/>
        <v>2</v>
      </c>
      <c r="P184" s="69">
        <f t="shared" si="18"/>
        <v>3</v>
      </c>
      <c r="Q184" s="63">
        <f t="shared" si="18"/>
        <v>0</v>
      </c>
      <c r="R184" s="69">
        <f t="shared" si="18"/>
        <v>0</v>
      </c>
      <c r="S184" s="63">
        <f t="shared" si="18"/>
        <v>1</v>
      </c>
      <c r="T184" s="69">
        <f t="shared" si="18"/>
        <v>4</v>
      </c>
      <c r="U184" s="63">
        <f t="shared" si="18"/>
        <v>3</v>
      </c>
      <c r="V184" s="69">
        <f t="shared" si="18"/>
        <v>0</v>
      </c>
      <c r="W184" s="63">
        <f t="shared" si="18"/>
        <v>1</v>
      </c>
      <c r="X184" s="69">
        <f t="shared" si="18"/>
        <v>4</v>
      </c>
      <c r="Y184" s="63">
        <f t="shared" si="18"/>
        <v>1</v>
      </c>
      <c r="Z184" s="69">
        <f t="shared" si="18"/>
        <v>3</v>
      </c>
      <c r="AA184" s="63">
        <f t="shared" si="18"/>
        <v>2</v>
      </c>
      <c r="AB184" s="69">
        <f t="shared" si="18"/>
        <v>5</v>
      </c>
      <c r="AC184" s="63">
        <f t="shared" si="18"/>
        <v>1</v>
      </c>
      <c r="AD184" s="69">
        <f t="shared" si="18"/>
        <v>5</v>
      </c>
      <c r="AE184" s="63">
        <f t="shared" si="18"/>
        <v>4</v>
      </c>
      <c r="AF184" s="69">
        <f t="shared" si="18"/>
        <v>5</v>
      </c>
      <c r="AG184" s="63">
        <f t="shared" si="18"/>
        <v>4</v>
      </c>
      <c r="AH184" s="69">
        <f t="shared" si="18"/>
        <v>7</v>
      </c>
      <c r="AI184" s="63">
        <f t="shared" si="18"/>
        <v>5</v>
      </c>
      <c r="AJ184" s="69">
        <f t="shared" si="18"/>
        <v>9</v>
      </c>
      <c r="AK184" s="63">
        <f t="shared" si="18"/>
        <v>6</v>
      </c>
      <c r="AL184" s="69">
        <f t="shared" si="18"/>
        <v>10</v>
      </c>
      <c r="AM184" s="63">
        <f t="shared" si="18"/>
        <v>2</v>
      </c>
      <c r="AN184" s="69">
        <f t="shared" si="18"/>
        <v>5</v>
      </c>
      <c r="AO184" s="68">
        <f t="shared" si="18"/>
        <v>4</v>
      </c>
      <c r="AP184" s="69">
        <f t="shared" si="18"/>
        <v>17</v>
      </c>
      <c r="AQ184" s="343">
        <f t="shared" si="18"/>
        <v>123</v>
      </c>
      <c r="AR184" s="365">
        <f t="shared" si="18"/>
        <v>141</v>
      </c>
      <c r="AS184" s="358"/>
      <c r="AT184" s="357"/>
      <c r="AU184" s="96"/>
      <c r="AV184" s="96"/>
      <c r="AW184" s="96"/>
      <c r="AX184" s="96"/>
      <c r="AY184" s="96"/>
      <c r="AZ184" s="96"/>
      <c r="BA184" s="96"/>
      <c r="BB184" s="96"/>
      <c r="BC184" s="96"/>
      <c r="BD184" s="96"/>
      <c r="BE184" s="96"/>
      <c r="BF184" s="149"/>
      <c r="BG184" s="149"/>
      <c r="CG184" s="88"/>
      <c r="CH184" s="88"/>
      <c r="CI184" s="88"/>
      <c r="CJ184" s="88"/>
      <c r="CK184" s="88"/>
      <c r="CL184" s="88"/>
      <c r="CM184" s="88"/>
      <c r="CN184" s="88"/>
      <c r="CO184" s="88"/>
      <c r="CP184" s="88"/>
      <c r="CQ184" s="88"/>
      <c r="CR184" s="88"/>
      <c r="CS184" s="88"/>
      <c r="CT184" s="88"/>
    </row>
    <row r="185" spans="1:98" ht="31.9" customHeight="1" x14ac:dyDescent="0.2">
      <c r="A185" s="366" t="s">
        <v>177</v>
      </c>
      <c r="B185" s="92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W185" s="149"/>
      <c r="X185" s="149"/>
      <c r="Y185" s="149"/>
      <c r="Z185" s="149"/>
      <c r="AA185" s="149"/>
      <c r="AB185" s="149"/>
      <c r="AC185" s="149"/>
      <c r="AD185" s="149"/>
      <c r="AE185" s="149"/>
      <c r="AF185" s="149"/>
      <c r="AG185" s="149"/>
      <c r="AH185" s="149"/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96"/>
      <c r="AT185" s="96"/>
      <c r="AU185" s="96"/>
      <c r="AV185" s="96"/>
      <c r="AW185" s="96"/>
      <c r="AX185" s="96"/>
      <c r="AY185" s="96"/>
      <c r="AZ185" s="96"/>
      <c r="BA185" s="96"/>
      <c r="BB185" s="96"/>
      <c r="BC185" s="96"/>
      <c r="BD185" s="96"/>
      <c r="BE185" s="96"/>
      <c r="BF185" s="149"/>
      <c r="BG185" s="149"/>
      <c r="CG185" s="88"/>
      <c r="CH185" s="88"/>
      <c r="CI185" s="88"/>
      <c r="CJ185" s="88"/>
      <c r="CK185" s="88"/>
      <c r="CL185" s="88"/>
      <c r="CM185" s="88"/>
      <c r="CN185" s="88"/>
      <c r="CO185" s="88"/>
      <c r="CP185" s="88"/>
      <c r="CQ185" s="88"/>
      <c r="CR185" s="88"/>
      <c r="CS185" s="88"/>
      <c r="CT185" s="88"/>
    </row>
    <row r="186" spans="1:98" x14ac:dyDescent="0.2">
      <c r="A186" s="387" t="s">
        <v>76</v>
      </c>
      <c r="B186" s="4" t="s">
        <v>77</v>
      </c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AD186" s="149"/>
      <c r="AE186" s="149"/>
      <c r="AF186" s="149"/>
      <c r="AG186" s="149"/>
      <c r="AH186" s="149"/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96"/>
      <c r="AT186" s="96"/>
      <c r="AU186" s="96"/>
      <c r="AV186" s="96"/>
      <c r="AW186" s="96"/>
      <c r="AX186" s="96"/>
      <c r="AY186" s="96"/>
      <c r="AZ186" s="96"/>
      <c r="BA186" s="96"/>
      <c r="BB186" s="96"/>
      <c r="BC186" s="96"/>
      <c r="BD186" s="96"/>
      <c r="BE186" s="96"/>
      <c r="BF186" s="149"/>
      <c r="BG186" s="149"/>
      <c r="CG186" s="88"/>
      <c r="CH186" s="88"/>
      <c r="CI186" s="88"/>
      <c r="CJ186" s="88"/>
      <c r="CK186" s="88"/>
      <c r="CL186" s="88"/>
      <c r="CM186" s="88"/>
      <c r="CN186" s="88"/>
      <c r="CO186" s="88"/>
      <c r="CP186" s="88"/>
      <c r="CQ186" s="88"/>
      <c r="CR186" s="88"/>
      <c r="CS186" s="88"/>
      <c r="CT186" s="88"/>
    </row>
    <row r="187" spans="1:98" ht="15" customHeight="1" x14ac:dyDescent="0.2">
      <c r="A187" s="228" t="s">
        <v>81</v>
      </c>
      <c r="B187" s="281">
        <v>290</v>
      </c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AD187" s="149"/>
      <c r="AE187" s="149"/>
      <c r="AF187" s="149"/>
      <c r="AG187" s="149"/>
      <c r="AH187" s="149"/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  <c r="BC187" s="149"/>
      <c r="BD187" s="149"/>
      <c r="BE187" s="149"/>
      <c r="CG187" s="88"/>
      <c r="CH187" s="88"/>
      <c r="CI187" s="88"/>
      <c r="CJ187" s="88"/>
      <c r="CK187" s="88"/>
      <c r="CL187" s="88"/>
      <c r="CM187" s="88"/>
      <c r="CN187" s="88"/>
      <c r="CO187" s="88"/>
      <c r="CP187" s="88"/>
      <c r="CQ187" s="88"/>
      <c r="CR187" s="88"/>
      <c r="CS187" s="88"/>
      <c r="CT187" s="88"/>
    </row>
    <row r="188" spans="1:98" ht="15" customHeight="1" x14ac:dyDescent="0.2">
      <c r="A188" s="143" t="s">
        <v>82</v>
      </c>
      <c r="B188" s="135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AD188" s="149"/>
      <c r="AE188" s="149"/>
      <c r="AF188" s="149"/>
      <c r="AG188" s="149"/>
      <c r="AH188" s="149"/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CG188" s="88"/>
      <c r="CH188" s="88"/>
      <c r="CI188" s="88"/>
      <c r="CJ188" s="88"/>
      <c r="CK188" s="88"/>
      <c r="CL188" s="88"/>
      <c r="CM188" s="88"/>
      <c r="CN188" s="88"/>
      <c r="CO188" s="88"/>
      <c r="CP188" s="88"/>
      <c r="CQ188" s="88"/>
      <c r="CR188" s="88"/>
      <c r="CS188" s="88"/>
      <c r="CT188" s="88"/>
    </row>
    <row r="189" spans="1:98" ht="15" customHeight="1" x14ac:dyDescent="0.2">
      <c r="A189" s="143" t="s">
        <v>83</v>
      </c>
      <c r="B189" s="135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AD189" s="149"/>
      <c r="AE189" s="149"/>
      <c r="AF189" s="149"/>
      <c r="AG189" s="149"/>
      <c r="AH189" s="149"/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49"/>
      <c r="CG189" s="88"/>
      <c r="CH189" s="88"/>
      <c r="CI189" s="88"/>
      <c r="CJ189" s="88"/>
      <c r="CK189" s="88"/>
      <c r="CL189" s="88"/>
      <c r="CM189" s="88"/>
      <c r="CN189" s="88"/>
      <c r="CO189" s="88"/>
      <c r="CP189" s="88"/>
      <c r="CQ189" s="88"/>
      <c r="CR189" s="88"/>
      <c r="CS189" s="88"/>
      <c r="CT189" s="88"/>
    </row>
    <row r="190" spans="1:98" ht="15" customHeight="1" x14ac:dyDescent="0.2">
      <c r="A190" s="201" t="s">
        <v>84</v>
      </c>
      <c r="B190" s="130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AD190" s="149"/>
      <c r="AE190" s="149"/>
      <c r="AF190" s="149"/>
      <c r="AG190" s="149"/>
      <c r="AH190" s="149"/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  <c r="BC190" s="149"/>
      <c r="BD190" s="149"/>
      <c r="BE190" s="149"/>
      <c r="CG190" s="88"/>
      <c r="CH190" s="88"/>
      <c r="CI190" s="88"/>
      <c r="CJ190" s="88"/>
      <c r="CK190" s="88"/>
      <c r="CL190" s="88"/>
      <c r="CM190" s="88"/>
      <c r="CN190" s="88"/>
      <c r="CO190" s="88"/>
      <c r="CP190" s="88"/>
      <c r="CQ190" s="88"/>
      <c r="CR190" s="88"/>
      <c r="CS190" s="88"/>
      <c r="CT190" s="88"/>
    </row>
    <row r="191" spans="1:98" ht="15" customHeight="1" x14ac:dyDescent="0.2">
      <c r="A191" s="316" t="s">
        <v>1</v>
      </c>
      <c r="B191" s="29">
        <f>SUM(B187:B190)</f>
        <v>290</v>
      </c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AD191" s="149"/>
      <c r="AE191" s="149"/>
      <c r="AF191" s="149"/>
      <c r="AG191" s="149"/>
      <c r="AH191" s="149"/>
      <c r="AI191" s="149"/>
      <c r="AJ191" s="149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49"/>
      <c r="BA191" s="149"/>
      <c r="BB191" s="149"/>
      <c r="BC191" s="149"/>
      <c r="BD191" s="149"/>
      <c r="BE191" s="149"/>
      <c r="CG191" s="88"/>
      <c r="CH191" s="88"/>
      <c r="CI191" s="88"/>
      <c r="CJ191" s="88"/>
      <c r="CK191" s="88"/>
      <c r="CL191" s="88"/>
      <c r="CM191" s="88"/>
      <c r="CN191" s="88"/>
      <c r="CO191" s="88"/>
      <c r="CP191" s="88"/>
      <c r="CQ191" s="88"/>
      <c r="CR191" s="88"/>
      <c r="CS191" s="88"/>
      <c r="CT191" s="88"/>
    </row>
    <row r="192" spans="1:98" ht="31.9" customHeight="1" x14ac:dyDescent="0.2">
      <c r="A192" s="225" t="s">
        <v>178</v>
      </c>
      <c r="B192" s="225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AD192" s="149"/>
      <c r="AE192" s="149"/>
      <c r="AF192" s="149"/>
      <c r="AG192" s="149"/>
      <c r="AH192" s="149"/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9"/>
      <c r="AZ192" s="149"/>
      <c r="BA192" s="149"/>
      <c r="BB192" s="149"/>
      <c r="BC192" s="149"/>
      <c r="BD192" s="149"/>
      <c r="BE192" s="149"/>
      <c r="CG192" s="88"/>
      <c r="CH192" s="88"/>
      <c r="CI192" s="88"/>
      <c r="CJ192" s="88"/>
      <c r="CK192" s="88"/>
      <c r="CL192" s="88"/>
      <c r="CM192" s="88"/>
      <c r="CN192" s="88"/>
      <c r="CO192" s="88"/>
      <c r="CP192" s="88"/>
      <c r="CQ192" s="88"/>
      <c r="CR192" s="88"/>
      <c r="CS192" s="88"/>
      <c r="CT192" s="88"/>
    </row>
    <row r="193" spans="1:98" x14ac:dyDescent="0.2">
      <c r="A193" s="387" t="s">
        <v>76</v>
      </c>
      <c r="B193" s="226" t="s">
        <v>77</v>
      </c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AD193" s="149"/>
      <c r="AE193" s="149"/>
      <c r="AF193" s="149"/>
      <c r="AG193" s="149"/>
      <c r="AH193" s="149"/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  <c r="BC193" s="149"/>
      <c r="BD193" s="149"/>
      <c r="BE193" s="149"/>
      <c r="CG193" s="88"/>
      <c r="CH193" s="88"/>
      <c r="CI193" s="88"/>
      <c r="CJ193" s="88"/>
      <c r="CK193" s="88"/>
      <c r="CL193" s="88"/>
      <c r="CM193" s="88"/>
      <c r="CN193" s="88"/>
      <c r="CO193" s="88"/>
      <c r="CP193" s="88"/>
      <c r="CQ193" s="88"/>
      <c r="CR193" s="88"/>
      <c r="CS193" s="88"/>
      <c r="CT193" s="88"/>
    </row>
    <row r="194" spans="1:98" ht="15" customHeight="1" x14ac:dyDescent="0.2">
      <c r="A194" s="228" t="s">
        <v>81</v>
      </c>
      <c r="B194" s="229">
        <v>1210</v>
      </c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  <c r="BC194" s="149"/>
      <c r="BD194" s="149"/>
      <c r="BE194" s="149"/>
      <c r="CG194" s="88"/>
      <c r="CH194" s="88"/>
      <c r="CI194" s="88"/>
      <c r="CJ194" s="88"/>
      <c r="CK194" s="88"/>
      <c r="CL194" s="88"/>
      <c r="CM194" s="88"/>
      <c r="CN194" s="88"/>
      <c r="CO194" s="88"/>
      <c r="CP194" s="88"/>
      <c r="CQ194" s="88"/>
      <c r="CR194" s="88"/>
      <c r="CS194" s="88"/>
      <c r="CT194" s="88"/>
    </row>
    <row r="195" spans="1:98" ht="15" customHeight="1" x14ac:dyDescent="0.2">
      <c r="A195" s="143" t="s">
        <v>82</v>
      </c>
      <c r="B195" s="135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CG195" s="88"/>
      <c r="CH195" s="88"/>
      <c r="CI195" s="88"/>
      <c r="CJ195" s="88"/>
      <c r="CK195" s="88"/>
      <c r="CL195" s="88"/>
      <c r="CM195" s="88"/>
      <c r="CN195" s="88"/>
      <c r="CO195" s="88"/>
      <c r="CP195" s="88"/>
      <c r="CQ195" s="88"/>
      <c r="CR195" s="88"/>
      <c r="CS195" s="88"/>
      <c r="CT195" s="88"/>
    </row>
    <row r="196" spans="1:98" ht="15" customHeight="1" x14ac:dyDescent="0.2">
      <c r="A196" s="143" t="s">
        <v>83</v>
      </c>
      <c r="B196" s="135"/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  <c r="CG196" s="88"/>
      <c r="CH196" s="88"/>
      <c r="CI196" s="88"/>
      <c r="CJ196" s="88"/>
      <c r="CK196" s="88"/>
      <c r="CL196" s="88"/>
      <c r="CM196" s="88"/>
      <c r="CN196" s="88"/>
      <c r="CO196" s="88"/>
      <c r="CP196" s="88"/>
      <c r="CQ196" s="88"/>
      <c r="CR196" s="88"/>
      <c r="CS196" s="88"/>
      <c r="CT196" s="88"/>
    </row>
    <row r="197" spans="1:98" ht="15" customHeight="1" x14ac:dyDescent="0.2">
      <c r="A197" s="201" t="s">
        <v>84</v>
      </c>
      <c r="B197" s="130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CG197" s="88"/>
      <c r="CH197" s="88"/>
      <c r="CI197" s="88"/>
      <c r="CJ197" s="88"/>
      <c r="CK197" s="88"/>
      <c r="CL197" s="88"/>
      <c r="CM197" s="88"/>
      <c r="CN197" s="88"/>
      <c r="CO197" s="88"/>
      <c r="CP197" s="88"/>
      <c r="CQ197" s="88"/>
      <c r="CR197" s="88"/>
      <c r="CS197" s="88"/>
      <c r="CT197" s="88"/>
    </row>
    <row r="198" spans="1:98" ht="15" customHeight="1" x14ac:dyDescent="0.2">
      <c r="A198" s="316" t="s">
        <v>1</v>
      </c>
      <c r="B198" s="29">
        <f>SUM(B194:B197)</f>
        <v>1210</v>
      </c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  <c r="CG198" s="88"/>
      <c r="CH198" s="88"/>
      <c r="CI198" s="88"/>
      <c r="CJ198" s="88"/>
      <c r="CK198" s="88"/>
      <c r="CL198" s="88"/>
      <c r="CM198" s="88"/>
      <c r="CN198" s="88"/>
      <c r="CO198" s="88"/>
      <c r="CP198" s="88"/>
      <c r="CQ198" s="88"/>
      <c r="CR198" s="88"/>
      <c r="CS198" s="88"/>
      <c r="CT198" s="88"/>
    </row>
    <row r="199" spans="1:98" ht="31.9" customHeight="1" x14ac:dyDescent="0.2">
      <c r="A199" s="90" t="s">
        <v>179</v>
      </c>
      <c r="B199" s="367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CG199" s="88"/>
      <c r="CH199" s="88"/>
      <c r="CI199" s="88"/>
      <c r="CJ199" s="88"/>
      <c r="CK199" s="88"/>
      <c r="CL199" s="88"/>
      <c r="CM199" s="88"/>
      <c r="CN199" s="88"/>
      <c r="CO199" s="88"/>
      <c r="CP199" s="88"/>
      <c r="CQ199" s="88"/>
      <c r="CR199" s="88"/>
      <c r="CS199" s="88"/>
      <c r="CT199" s="88"/>
    </row>
    <row r="200" spans="1:98" x14ac:dyDescent="0.2">
      <c r="A200" s="73" t="s">
        <v>180</v>
      </c>
      <c r="B200" s="226" t="s">
        <v>77</v>
      </c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  <c r="CG200" s="88"/>
      <c r="CH200" s="88"/>
      <c r="CI200" s="88"/>
      <c r="CJ200" s="88"/>
      <c r="CK200" s="88"/>
      <c r="CL200" s="88"/>
      <c r="CM200" s="88"/>
      <c r="CN200" s="88"/>
      <c r="CO200" s="88"/>
      <c r="CP200" s="88"/>
      <c r="CQ200" s="88"/>
      <c r="CR200" s="88"/>
      <c r="CS200" s="88"/>
      <c r="CT200" s="88"/>
    </row>
    <row r="201" spans="1:98" ht="15" customHeight="1" x14ac:dyDescent="0.2">
      <c r="A201" s="368" t="s">
        <v>181</v>
      </c>
      <c r="B201" s="22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CG201" s="88"/>
      <c r="CH201" s="88"/>
      <c r="CI201" s="88"/>
      <c r="CJ201" s="88"/>
      <c r="CK201" s="88"/>
      <c r="CL201" s="88"/>
      <c r="CM201" s="88"/>
      <c r="CN201" s="88"/>
      <c r="CO201" s="88"/>
      <c r="CP201" s="88"/>
      <c r="CQ201" s="88"/>
      <c r="CR201" s="88"/>
      <c r="CS201" s="88"/>
      <c r="CT201" s="88"/>
    </row>
    <row r="202" spans="1:98" ht="15" customHeight="1" x14ac:dyDescent="0.2">
      <c r="A202" s="369" t="s">
        <v>182</v>
      </c>
      <c r="B202" s="135"/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  <c r="CG202" s="88"/>
      <c r="CH202" s="88"/>
      <c r="CI202" s="88"/>
      <c r="CJ202" s="88"/>
      <c r="CK202" s="88"/>
      <c r="CL202" s="88"/>
      <c r="CM202" s="88"/>
      <c r="CN202" s="88"/>
      <c r="CO202" s="88"/>
      <c r="CP202" s="88"/>
      <c r="CQ202" s="88"/>
      <c r="CR202" s="88"/>
      <c r="CS202" s="88"/>
      <c r="CT202" s="88"/>
    </row>
    <row r="203" spans="1:98" ht="15" customHeight="1" x14ac:dyDescent="0.2">
      <c r="A203" s="370" t="s">
        <v>183</v>
      </c>
      <c r="B203" s="130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CG203" s="88"/>
      <c r="CH203" s="88"/>
      <c r="CI203" s="88"/>
      <c r="CJ203" s="88"/>
      <c r="CK203" s="88"/>
      <c r="CL203" s="88"/>
      <c r="CM203" s="88"/>
      <c r="CN203" s="88"/>
      <c r="CO203" s="88"/>
      <c r="CP203" s="88"/>
      <c r="CQ203" s="88"/>
      <c r="CR203" s="88"/>
      <c r="CS203" s="88"/>
      <c r="CT203" s="88"/>
    </row>
    <row r="204" spans="1:98" ht="31.9" customHeight="1" x14ac:dyDescent="0.2">
      <c r="A204" s="371" t="s">
        <v>184</v>
      </c>
      <c r="B204" s="146"/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  <c r="CG204" s="88"/>
      <c r="CH204" s="88"/>
      <c r="CI204" s="88"/>
      <c r="CJ204" s="88"/>
      <c r="CK204" s="88"/>
      <c r="CL204" s="88"/>
      <c r="CM204" s="88"/>
      <c r="CN204" s="88"/>
      <c r="CO204" s="88"/>
      <c r="CP204" s="88"/>
      <c r="CQ204" s="88"/>
      <c r="CR204" s="88"/>
      <c r="CS204" s="88"/>
      <c r="CT204" s="88"/>
    </row>
    <row r="205" spans="1:98" x14ac:dyDescent="0.2">
      <c r="A205" s="380" t="s">
        <v>88</v>
      </c>
      <c r="B205" s="226" t="s">
        <v>1</v>
      </c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CG205" s="88"/>
      <c r="CH205" s="88"/>
      <c r="CI205" s="88"/>
      <c r="CJ205" s="88"/>
      <c r="CK205" s="88"/>
      <c r="CL205" s="88"/>
      <c r="CM205" s="88"/>
      <c r="CN205" s="88"/>
      <c r="CO205" s="88"/>
      <c r="CP205" s="88"/>
      <c r="CQ205" s="88"/>
      <c r="CR205" s="88"/>
      <c r="CS205" s="88"/>
      <c r="CT205" s="88"/>
    </row>
    <row r="206" spans="1:98" ht="15" customHeight="1" x14ac:dyDescent="0.2">
      <c r="A206" s="372" t="s">
        <v>92</v>
      </c>
      <c r="B206" s="281">
        <v>401</v>
      </c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CG206" s="88"/>
      <c r="CH206" s="88"/>
      <c r="CI206" s="88"/>
      <c r="CJ206" s="88"/>
      <c r="CK206" s="88"/>
      <c r="CL206" s="88"/>
      <c r="CM206" s="88"/>
      <c r="CN206" s="88"/>
      <c r="CO206" s="88"/>
      <c r="CP206" s="88"/>
      <c r="CQ206" s="88"/>
      <c r="CR206" s="88"/>
      <c r="CS206" s="88"/>
      <c r="CT206" s="88"/>
    </row>
    <row r="207" spans="1:98" ht="15" customHeight="1" x14ac:dyDescent="0.2">
      <c r="A207" s="373" t="s">
        <v>103</v>
      </c>
      <c r="B207" s="22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CG207" s="88"/>
      <c r="CH207" s="88"/>
      <c r="CI207" s="88"/>
      <c r="CJ207" s="88"/>
      <c r="CK207" s="88"/>
      <c r="CL207" s="88"/>
      <c r="CM207" s="88"/>
      <c r="CN207" s="88"/>
      <c r="CO207" s="88"/>
      <c r="CP207" s="88"/>
      <c r="CQ207" s="88"/>
      <c r="CR207" s="88"/>
      <c r="CS207" s="88"/>
      <c r="CT207" s="88"/>
    </row>
    <row r="208" spans="1:98" ht="15" customHeight="1" x14ac:dyDescent="0.2">
      <c r="A208" s="239" t="s">
        <v>93</v>
      </c>
      <c r="B208" s="135">
        <v>854</v>
      </c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CG208" s="88"/>
      <c r="CH208" s="88"/>
      <c r="CI208" s="88"/>
      <c r="CJ208" s="88"/>
      <c r="CK208" s="88"/>
      <c r="CL208" s="88"/>
      <c r="CM208" s="88"/>
      <c r="CN208" s="88"/>
      <c r="CO208" s="88"/>
      <c r="CP208" s="88"/>
      <c r="CQ208" s="88"/>
      <c r="CR208" s="88"/>
      <c r="CS208" s="88"/>
      <c r="CT208" s="88"/>
    </row>
    <row r="209" spans="1:98" ht="15" customHeight="1" x14ac:dyDescent="0.2">
      <c r="A209" s="239" t="s">
        <v>185</v>
      </c>
      <c r="B209" s="135">
        <v>73</v>
      </c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CG209" s="88"/>
      <c r="CH209" s="88"/>
      <c r="CI209" s="88"/>
      <c r="CJ209" s="88"/>
      <c r="CK209" s="88"/>
      <c r="CL209" s="88"/>
      <c r="CM209" s="88"/>
      <c r="CN209" s="88"/>
      <c r="CO209" s="88"/>
      <c r="CP209" s="88"/>
      <c r="CQ209" s="88"/>
      <c r="CR209" s="88"/>
      <c r="CS209" s="88"/>
      <c r="CT209" s="88"/>
    </row>
    <row r="210" spans="1:98" ht="15" customHeight="1" x14ac:dyDescent="0.2">
      <c r="A210" s="374" t="s">
        <v>186</v>
      </c>
      <c r="B210" s="135">
        <v>2687</v>
      </c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CG210" s="88"/>
      <c r="CH210" s="88"/>
      <c r="CI210" s="88"/>
      <c r="CJ210" s="88"/>
      <c r="CK210" s="88"/>
      <c r="CL210" s="88"/>
      <c r="CM210" s="88"/>
      <c r="CN210" s="88"/>
      <c r="CO210" s="88"/>
      <c r="CP210" s="88"/>
      <c r="CQ210" s="88"/>
      <c r="CR210" s="88"/>
      <c r="CS210" s="88"/>
      <c r="CT210" s="88"/>
    </row>
    <row r="211" spans="1:98" ht="15" customHeight="1" x14ac:dyDescent="0.2">
      <c r="A211" s="239" t="s">
        <v>187</v>
      </c>
      <c r="B211" s="135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CG211" s="88"/>
      <c r="CH211" s="88"/>
      <c r="CI211" s="88"/>
      <c r="CJ211" s="88"/>
      <c r="CK211" s="88"/>
      <c r="CL211" s="88"/>
      <c r="CM211" s="88"/>
      <c r="CN211" s="88"/>
      <c r="CO211" s="88"/>
      <c r="CP211" s="88"/>
      <c r="CQ211" s="88"/>
      <c r="CR211" s="88"/>
      <c r="CS211" s="88"/>
      <c r="CT211" s="88"/>
    </row>
    <row r="212" spans="1:98" ht="15" customHeight="1" x14ac:dyDescent="0.2">
      <c r="A212" s="239" t="s">
        <v>188</v>
      </c>
      <c r="B212" s="135"/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CG212" s="88"/>
      <c r="CH212" s="88"/>
      <c r="CI212" s="88"/>
      <c r="CJ212" s="88"/>
      <c r="CK212" s="88"/>
      <c r="CL212" s="88"/>
      <c r="CM212" s="88"/>
      <c r="CN212" s="88"/>
      <c r="CO212" s="88"/>
      <c r="CP212" s="88"/>
      <c r="CQ212" s="88"/>
      <c r="CR212" s="88"/>
      <c r="CS212" s="88"/>
      <c r="CT212" s="88"/>
    </row>
    <row r="213" spans="1:98" ht="15" customHeight="1" x14ac:dyDescent="0.2">
      <c r="A213" s="239" t="s">
        <v>189</v>
      </c>
      <c r="B213" s="135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CG213" s="88"/>
      <c r="CH213" s="88"/>
      <c r="CI213" s="88"/>
      <c r="CJ213" s="88"/>
      <c r="CK213" s="88"/>
      <c r="CL213" s="88"/>
      <c r="CM213" s="88"/>
      <c r="CN213" s="88"/>
      <c r="CO213" s="88"/>
      <c r="CP213" s="88"/>
      <c r="CQ213" s="88"/>
      <c r="CR213" s="88"/>
      <c r="CS213" s="88"/>
      <c r="CT213" s="88"/>
    </row>
    <row r="214" spans="1:98" ht="15" customHeight="1" x14ac:dyDescent="0.2">
      <c r="A214" s="239" t="s">
        <v>190</v>
      </c>
      <c r="B214" s="135"/>
      <c r="C214" s="149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CG214" s="88"/>
      <c r="CH214" s="88"/>
      <c r="CI214" s="88"/>
      <c r="CJ214" s="88"/>
      <c r="CK214" s="88"/>
      <c r="CL214" s="88"/>
      <c r="CM214" s="88"/>
      <c r="CN214" s="88"/>
      <c r="CO214" s="88"/>
      <c r="CP214" s="88"/>
      <c r="CQ214" s="88"/>
      <c r="CR214" s="88"/>
      <c r="CS214" s="88"/>
      <c r="CT214" s="88"/>
    </row>
    <row r="215" spans="1:98" ht="15" customHeight="1" x14ac:dyDescent="0.2">
      <c r="A215" s="375" t="s">
        <v>95</v>
      </c>
      <c r="B215" s="135">
        <v>1340</v>
      </c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CG215" s="88"/>
      <c r="CH215" s="88"/>
      <c r="CI215" s="88"/>
      <c r="CJ215" s="88"/>
      <c r="CK215" s="88"/>
      <c r="CL215" s="88"/>
      <c r="CM215" s="88"/>
      <c r="CN215" s="88"/>
      <c r="CO215" s="88"/>
      <c r="CP215" s="88"/>
      <c r="CQ215" s="88"/>
      <c r="CR215" s="88"/>
      <c r="CS215" s="88"/>
      <c r="CT215" s="88"/>
    </row>
    <row r="216" spans="1:98" ht="15" customHeight="1" x14ac:dyDescent="0.2">
      <c r="A216" s="374" t="s">
        <v>191</v>
      </c>
      <c r="B216" s="135"/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CG216" s="88"/>
      <c r="CH216" s="88"/>
      <c r="CI216" s="88"/>
      <c r="CJ216" s="88"/>
      <c r="CK216" s="88"/>
      <c r="CL216" s="88"/>
      <c r="CM216" s="88"/>
      <c r="CN216" s="88"/>
      <c r="CO216" s="88"/>
      <c r="CP216" s="88"/>
      <c r="CQ216" s="88"/>
      <c r="CR216" s="88"/>
      <c r="CS216" s="88"/>
      <c r="CT216" s="88"/>
    </row>
    <row r="217" spans="1:98" ht="15" customHeight="1" x14ac:dyDescent="0.2">
      <c r="A217" s="374" t="s">
        <v>192</v>
      </c>
      <c r="B217" s="135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CG217" s="88"/>
      <c r="CH217" s="88"/>
      <c r="CI217" s="88"/>
      <c r="CJ217" s="88"/>
      <c r="CK217" s="88"/>
      <c r="CL217" s="88"/>
      <c r="CM217" s="88"/>
      <c r="CN217" s="88"/>
      <c r="CO217" s="88"/>
      <c r="CP217" s="88"/>
      <c r="CQ217" s="88"/>
      <c r="CR217" s="88"/>
      <c r="CS217" s="88"/>
      <c r="CT217" s="88"/>
    </row>
    <row r="218" spans="1:98" ht="15" customHeight="1" x14ac:dyDescent="0.2">
      <c r="A218" s="239" t="s">
        <v>193</v>
      </c>
      <c r="B218" s="135"/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CG218" s="88"/>
      <c r="CH218" s="88"/>
      <c r="CI218" s="88"/>
      <c r="CJ218" s="88"/>
      <c r="CK218" s="88"/>
      <c r="CL218" s="88"/>
      <c r="CM218" s="88"/>
      <c r="CN218" s="88"/>
      <c r="CO218" s="88"/>
      <c r="CP218" s="88"/>
      <c r="CQ218" s="88"/>
      <c r="CR218" s="88"/>
      <c r="CS218" s="88"/>
      <c r="CT218" s="88"/>
    </row>
    <row r="219" spans="1:98" ht="15" customHeight="1" x14ac:dyDescent="0.2">
      <c r="A219" s="375" t="s">
        <v>194</v>
      </c>
      <c r="B219" s="135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CG219" s="88"/>
      <c r="CH219" s="88"/>
      <c r="CI219" s="88"/>
      <c r="CJ219" s="88"/>
      <c r="CK219" s="88"/>
      <c r="CL219" s="88"/>
      <c r="CM219" s="88"/>
      <c r="CN219" s="88"/>
      <c r="CO219" s="88"/>
      <c r="CP219" s="88"/>
      <c r="CQ219" s="88"/>
      <c r="CR219" s="88"/>
      <c r="CS219" s="88"/>
      <c r="CT219" s="88"/>
    </row>
    <row r="220" spans="1:98" ht="24" customHeight="1" x14ac:dyDescent="0.2">
      <c r="A220" s="374" t="s">
        <v>195</v>
      </c>
      <c r="B220" s="135"/>
      <c r="C220" s="149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CG220" s="88"/>
      <c r="CH220" s="88"/>
      <c r="CI220" s="88"/>
      <c r="CJ220" s="88"/>
      <c r="CK220" s="88"/>
      <c r="CL220" s="88"/>
      <c r="CM220" s="88"/>
      <c r="CN220" s="88"/>
      <c r="CO220" s="88"/>
      <c r="CP220" s="88"/>
      <c r="CQ220" s="88"/>
      <c r="CR220" s="88"/>
      <c r="CS220" s="88"/>
      <c r="CT220" s="88"/>
    </row>
    <row r="221" spans="1:98" ht="15" customHeight="1" x14ac:dyDescent="0.2">
      <c r="A221" s="375" t="s">
        <v>196</v>
      </c>
      <c r="B221" s="135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CG221" s="88"/>
      <c r="CH221" s="88"/>
      <c r="CI221" s="88"/>
      <c r="CJ221" s="88"/>
      <c r="CK221" s="88"/>
      <c r="CL221" s="88"/>
      <c r="CM221" s="88"/>
      <c r="CN221" s="88"/>
      <c r="CO221" s="88"/>
      <c r="CP221" s="88"/>
      <c r="CQ221" s="88"/>
      <c r="CR221" s="88"/>
      <c r="CS221" s="88"/>
      <c r="CT221" s="88"/>
    </row>
    <row r="222" spans="1:98" ht="15" customHeight="1" x14ac:dyDescent="0.2">
      <c r="A222" s="376" t="s">
        <v>197</v>
      </c>
      <c r="B222" s="135"/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CG222" s="88"/>
      <c r="CH222" s="88"/>
      <c r="CI222" s="88"/>
      <c r="CJ222" s="88"/>
      <c r="CK222" s="88"/>
      <c r="CL222" s="88"/>
      <c r="CM222" s="88"/>
      <c r="CN222" s="88"/>
      <c r="CO222" s="88"/>
      <c r="CP222" s="88"/>
      <c r="CQ222" s="88"/>
      <c r="CR222" s="88"/>
      <c r="CS222" s="88"/>
      <c r="CT222" s="88"/>
    </row>
    <row r="223" spans="1:98" ht="15" customHeight="1" x14ac:dyDescent="0.2">
      <c r="A223" s="239" t="s">
        <v>97</v>
      </c>
      <c r="B223" s="135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CG223" s="88"/>
      <c r="CH223" s="88"/>
      <c r="CI223" s="88"/>
      <c r="CJ223" s="88"/>
      <c r="CK223" s="88"/>
      <c r="CL223" s="88"/>
      <c r="CM223" s="88"/>
      <c r="CN223" s="88"/>
      <c r="CO223" s="88"/>
      <c r="CP223" s="88"/>
      <c r="CQ223" s="88"/>
      <c r="CR223" s="88"/>
      <c r="CS223" s="88"/>
      <c r="CT223" s="88"/>
    </row>
    <row r="224" spans="1:98" ht="26.45" customHeight="1" x14ac:dyDescent="0.2">
      <c r="A224" s="374" t="s">
        <v>198</v>
      </c>
      <c r="B224" s="135"/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CG224" s="88"/>
      <c r="CH224" s="88"/>
      <c r="CI224" s="88"/>
      <c r="CJ224" s="88"/>
      <c r="CK224" s="88"/>
      <c r="CL224" s="88"/>
      <c r="CM224" s="88"/>
      <c r="CN224" s="88"/>
      <c r="CO224" s="88"/>
      <c r="CP224" s="88"/>
      <c r="CQ224" s="88"/>
      <c r="CR224" s="88"/>
      <c r="CS224" s="88"/>
      <c r="CT224" s="88"/>
    </row>
    <row r="225" spans="1:98" ht="15" customHeight="1" x14ac:dyDescent="0.2">
      <c r="A225" s="239" t="s">
        <v>199</v>
      </c>
      <c r="B225" s="135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CG225" s="88"/>
      <c r="CH225" s="88"/>
      <c r="CI225" s="88"/>
      <c r="CJ225" s="88"/>
      <c r="CK225" s="88"/>
      <c r="CL225" s="88"/>
      <c r="CM225" s="88"/>
      <c r="CN225" s="88"/>
      <c r="CO225" s="88"/>
      <c r="CP225" s="88"/>
      <c r="CQ225" s="88"/>
      <c r="CR225" s="88"/>
      <c r="CS225" s="88"/>
      <c r="CT225" s="88"/>
    </row>
    <row r="226" spans="1:98" ht="15" customHeight="1" x14ac:dyDescent="0.2">
      <c r="A226" s="374" t="s">
        <v>200</v>
      </c>
      <c r="B226" s="135"/>
      <c r="C226" s="149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CG226" s="88"/>
      <c r="CH226" s="88"/>
      <c r="CI226" s="88"/>
      <c r="CJ226" s="88"/>
      <c r="CK226" s="88"/>
      <c r="CL226" s="88"/>
      <c r="CM226" s="88"/>
      <c r="CN226" s="88"/>
      <c r="CO226" s="88"/>
      <c r="CP226" s="88"/>
      <c r="CQ226" s="88"/>
      <c r="CR226" s="88"/>
      <c r="CS226" s="88"/>
      <c r="CT226" s="88"/>
    </row>
    <row r="227" spans="1:98" ht="15" customHeight="1" x14ac:dyDescent="0.2">
      <c r="A227" s="239" t="s">
        <v>100</v>
      </c>
      <c r="B227" s="135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CG227" s="88"/>
      <c r="CH227" s="88"/>
      <c r="CI227" s="88"/>
      <c r="CJ227" s="88"/>
      <c r="CK227" s="88"/>
      <c r="CL227" s="88"/>
      <c r="CM227" s="88"/>
      <c r="CN227" s="88"/>
      <c r="CO227" s="88"/>
      <c r="CP227" s="88"/>
      <c r="CQ227" s="88"/>
      <c r="CR227" s="88"/>
      <c r="CS227" s="88"/>
      <c r="CT227" s="88"/>
    </row>
    <row r="228" spans="1:98" ht="15" customHeight="1" x14ac:dyDescent="0.2">
      <c r="A228" s="239" t="s">
        <v>101</v>
      </c>
      <c r="B228" s="135"/>
      <c r="C228" s="149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CG228" s="88"/>
      <c r="CH228" s="88"/>
      <c r="CI228" s="88"/>
      <c r="CJ228" s="88"/>
      <c r="CK228" s="88"/>
      <c r="CL228" s="88"/>
      <c r="CM228" s="88"/>
      <c r="CN228" s="88"/>
      <c r="CO228" s="88"/>
      <c r="CP228" s="88"/>
      <c r="CQ228" s="88"/>
      <c r="CR228" s="88"/>
      <c r="CS228" s="88"/>
      <c r="CT228" s="88"/>
    </row>
    <row r="229" spans="1:98" ht="15" customHeight="1" x14ac:dyDescent="0.2">
      <c r="A229" s="375" t="s">
        <v>201</v>
      </c>
      <c r="B229" s="135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CG229" s="88"/>
      <c r="CH229" s="88"/>
      <c r="CI229" s="88"/>
      <c r="CJ229" s="88"/>
      <c r="CK229" s="88"/>
      <c r="CL229" s="88"/>
      <c r="CM229" s="88"/>
      <c r="CN229" s="88"/>
      <c r="CO229" s="88"/>
      <c r="CP229" s="88"/>
      <c r="CQ229" s="88"/>
      <c r="CR229" s="88"/>
      <c r="CS229" s="88"/>
      <c r="CT229" s="88"/>
    </row>
    <row r="230" spans="1:98" ht="15" customHeight="1" x14ac:dyDescent="0.2">
      <c r="A230" s="377" t="s">
        <v>202</v>
      </c>
      <c r="B230" s="130"/>
      <c r="C230" s="149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CG230" s="88"/>
      <c r="CH230" s="88"/>
      <c r="CI230" s="88"/>
      <c r="CJ230" s="88"/>
      <c r="CK230" s="88"/>
      <c r="CL230" s="88"/>
      <c r="CM230" s="88"/>
      <c r="CN230" s="88"/>
      <c r="CO230" s="88"/>
      <c r="CP230" s="88"/>
      <c r="CQ230" s="88"/>
      <c r="CR230" s="88"/>
      <c r="CS230" s="88"/>
      <c r="CT230" s="88"/>
    </row>
    <row r="231" spans="1:98" ht="15" customHeight="1" x14ac:dyDescent="0.2">
      <c r="A231" s="316" t="s">
        <v>1</v>
      </c>
      <c r="B231" s="29">
        <f>SUM(B206:B230)</f>
        <v>5355</v>
      </c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CG231" s="88"/>
      <c r="CH231" s="88"/>
      <c r="CI231" s="88"/>
      <c r="CJ231" s="88"/>
      <c r="CK231" s="88"/>
      <c r="CL231" s="88"/>
      <c r="CM231" s="88"/>
      <c r="CN231" s="88"/>
      <c r="CO231" s="88"/>
      <c r="CP231" s="88"/>
      <c r="CQ231" s="88"/>
      <c r="CR231" s="88"/>
      <c r="CS231" s="88"/>
      <c r="CT231" s="88"/>
    </row>
    <row r="232" spans="1:98" x14ac:dyDescent="0.2">
      <c r="C232" s="149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CG232" s="88"/>
      <c r="CH232" s="88"/>
      <c r="CI232" s="88"/>
      <c r="CJ232" s="88"/>
      <c r="CK232" s="88"/>
      <c r="CL232" s="88"/>
      <c r="CM232" s="88"/>
      <c r="CN232" s="88"/>
      <c r="CO232" s="88"/>
      <c r="CP232" s="88"/>
      <c r="CQ232" s="88"/>
      <c r="CR232" s="88"/>
      <c r="CS232" s="88"/>
      <c r="CT232" s="88"/>
    </row>
    <row r="233" spans="1:98" x14ac:dyDescent="0.2"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CG233" s="88"/>
      <c r="CH233" s="88"/>
      <c r="CI233" s="88"/>
      <c r="CJ233" s="88"/>
      <c r="CK233" s="88"/>
      <c r="CL233" s="88"/>
      <c r="CM233" s="88"/>
      <c r="CN233" s="88"/>
      <c r="CO233" s="88"/>
      <c r="CP233" s="88"/>
      <c r="CQ233" s="88"/>
      <c r="CR233" s="88"/>
      <c r="CS233" s="88"/>
      <c r="CT233" s="88"/>
    </row>
    <row r="234" spans="1:98" x14ac:dyDescent="0.2">
      <c r="C234" s="149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CG234" s="88"/>
      <c r="CH234" s="88"/>
      <c r="CI234" s="88"/>
      <c r="CJ234" s="88"/>
      <c r="CK234" s="88"/>
      <c r="CL234" s="88"/>
      <c r="CM234" s="88"/>
      <c r="CN234" s="88"/>
      <c r="CO234" s="88"/>
      <c r="CP234" s="88"/>
      <c r="CQ234" s="88"/>
      <c r="CR234" s="88"/>
      <c r="CS234" s="88"/>
      <c r="CT234" s="88"/>
    </row>
    <row r="235" spans="1:98" x14ac:dyDescent="0.2"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CG235" s="88"/>
      <c r="CH235" s="88"/>
      <c r="CI235" s="88"/>
      <c r="CJ235" s="88"/>
      <c r="CK235" s="88"/>
      <c r="CL235" s="88"/>
      <c r="CM235" s="88"/>
      <c r="CN235" s="88"/>
      <c r="CO235" s="88"/>
      <c r="CP235" s="88"/>
      <c r="CQ235" s="88"/>
      <c r="CR235" s="88"/>
      <c r="CS235" s="88"/>
      <c r="CT235" s="88"/>
    </row>
    <row r="236" spans="1:98" x14ac:dyDescent="0.2">
      <c r="C236" s="149"/>
      <c r="D236" s="149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CG236" s="88"/>
      <c r="CH236" s="88"/>
      <c r="CI236" s="88"/>
      <c r="CJ236" s="88"/>
      <c r="CK236" s="88"/>
      <c r="CL236" s="88"/>
      <c r="CM236" s="88"/>
      <c r="CN236" s="88"/>
      <c r="CO236" s="88"/>
      <c r="CP236" s="88"/>
      <c r="CQ236" s="88"/>
      <c r="CR236" s="88"/>
      <c r="CS236" s="88"/>
      <c r="CT236" s="88"/>
    </row>
    <row r="237" spans="1:98" x14ac:dyDescent="0.2">
      <c r="CG237" s="88"/>
      <c r="CH237" s="88"/>
      <c r="CI237" s="88"/>
      <c r="CJ237" s="88"/>
      <c r="CK237" s="88"/>
      <c r="CL237" s="88"/>
      <c r="CM237" s="88"/>
      <c r="CN237" s="88"/>
      <c r="CO237" s="88"/>
      <c r="CP237" s="88"/>
      <c r="CQ237" s="88"/>
      <c r="CR237" s="88"/>
      <c r="CS237" s="88"/>
      <c r="CT237" s="88"/>
    </row>
    <row r="238" spans="1:98" x14ac:dyDescent="0.2">
      <c r="CG238" s="88"/>
      <c r="CH238" s="88"/>
      <c r="CI238" s="88"/>
      <c r="CJ238" s="88"/>
      <c r="CK238" s="88"/>
      <c r="CL238" s="88"/>
      <c r="CM238" s="88"/>
      <c r="CN238" s="88"/>
      <c r="CO238" s="88"/>
      <c r="CP238" s="88"/>
      <c r="CQ238" s="88"/>
      <c r="CR238" s="88"/>
      <c r="CS238" s="88"/>
      <c r="CT238" s="88"/>
    </row>
    <row r="239" spans="1:98" x14ac:dyDescent="0.2">
      <c r="CG239" s="88"/>
      <c r="CH239" s="88"/>
      <c r="CI239" s="88"/>
      <c r="CJ239" s="88"/>
      <c r="CK239" s="88"/>
      <c r="CL239" s="88"/>
      <c r="CM239" s="88"/>
      <c r="CN239" s="88"/>
      <c r="CO239" s="88"/>
      <c r="CP239" s="88"/>
      <c r="CQ239" s="88"/>
      <c r="CR239" s="88"/>
      <c r="CS239" s="88"/>
      <c r="CT239" s="88"/>
    </row>
    <row r="240" spans="1:98" x14ac:dyDescent="0.2">
      <c r="CG240" s="88"/>
      <c r="CH240" s="88"/>
      <c r="CI240" s="88"/>
      <c r="CJ240" s="88"/>
      <c r="CK240" s="88"/>
      <c r="CL240" s="88"/>
      <c r="CM240" s="88"/>
      <c r="CN240" s="88"/>
      <c r="CO240" s="88"/>
      <c r="CP240" s="88"/>
      <c r="CQ240" s="88"/>
      <c r="CR240" s="88"/>
      <c r="CS240" s="88"/>
      <c r="CT240" s="88"/>
    </row>
    <row r="241" spans="85:98" x14ac:dyDescent="0.2">
      <c r="CG241" s="88"/>
      <c r="CH241" s="88"/>
      <c r="CI241" s="88"/>
      <c r="CJ241" s="88"/>
      <c r="CK241" s="88"/>
      <c r="CL241" s="88"/>
      <c r="CM241" s="88"/>
      <c r="CN241" s="88"/>
      <c r="CO241" s="88"/>
      <c r="CP241" s="88"/>
      <c r="CQ241" s="88"/>
      <c r="CR241" s="88"/>
      <c r="CS241" s="88"/>
      <c r="CT241" s="88"/>
    </row>
    <row r="294" spans="1:104" ht="16.899999999999999" customHeight="1" x14ac:dyDescent="0.2"/>
    <row r="295" spans="1:104" s="378" customFormat="1" ht="16.899999999999999" hidden="1" customHeight="1" x14ac:dyDescent="0.2">
      <c r="A295" s="378">
        <f>SUM(B13:B27,D30,B60,B67,B74,B92:E92,B100:E100,B108:E108,C112:C113,D117:D118,B122:B124,B150,B170:B174,B184,B191,B198,B231,C128:J144,B169:AS169,D31:D50,B201:B203,B151,B152:B168)</f>
        <v>8186</v>
      </c>
      <c r="B295" s="378">
        <f>SUM(CG6:CT241)</f>
        <v>0</v>
      </c>
      <c r="BY295" s="379"/>
      <c r="BZ295" s="379"/>
      <c r="CA295" s="379"/>
      <c r="CB295" s="379"/>
      <c r="CC295" s="379"/>
      <c r="CD295" s="379"/>
      <c r="CE295" s="379"/>
      <c r="CF295" s="379"/>
      <c r="CG295" s="379"/>
      <c r="CH295" s="379"/>
      <c r="CI295" s="379"/>
      <c r="CJ295" s="379"/>
      <c r="CK295" s="379"/>
      <c r="CL295" s="379"/>
      <c r="CM295" s="379"/>
      <c r="CN295" s="379"/>
      <c r="CO295" s="379"/>
      <c r="CP295" s="379"/>
      <c r="CQ295" s="379"/>
      <c r="CR295" s="379"/>
      <c r="CS295" s="379"/>
      <c r="CT295" s="379"/>
      <c r="CU295" s="379"/>
      <c r="CV295" s="379"/>
      <c r="CW295" s="379"/>
      <c r="CX295" s="379"/>
      <c r="CY295" s="379"/>
      <c r="CZ295" s="379"/>
    </row>
    <row r="296" spans="1:104" ht="16.899999999999999" customHeight="1" x14ac:dyDescent="0.2"/>
  </sheetData>
  <mergeCells count="158">
    <mergeCell ref="AO177:AP177"/>
    <mergeCell ref="AE177:AF177"/>
    <mergeCell ref="AG177:AH177"/>
    <mergeCell ref="AI177:AJ177"/>
    <mergeCell ref="AK177:AL177"/>
    <mergeCell ref="AM177:AN177"/>
    <mergeCell ref="U177:V177"/>
    <mergeCell ref="W177:X177"/>
    <mergeCell ref="Y177:Z177"/>
    <mergeCell ref="AA177:AB177"/>
    <mergeCell ref="AC177:AD177"/>
    <mergeCell ref="AO148:AP148"/>
    <mergeCell ref="AQ148:AQ149"/>
    <mergeCell ref="AR148:AS148"/>
    <mergeCell ref="A176:A178"/>
    <mergeCell ref="B176:D177"/>
    <mergeCell ref="E176:AP176"/>
    <mergeCell ref="AQ176:AQ178"/>
    <mergeCell ref="AR176:AR178"/>
    <mergeCell ref="E177:F177"/>
    <mergeCell ref="G177:H177"/>
    <mergeCell ref="I177:J177"/>
    <mergeCell ref="K177:L177"/>
    <mergeCell ref="M177:N177"/>
    <mergeCell ref="O177:P177"/>
    <mergeCell ref="Q177:R177"/>
    <mergeCell ref="S177:T177"/>
    <mergeCell ref="AE148:AF148"/>
    <mergeCell ref="AG148:AH148"/>
    <mergeCell ref="AI148:AJ148"/>
    <mergeCell ref="AK148:AL148"/>
    <mergeCell ref="AM148:AN148"/>
    <mergeCell ref="B147:D148"/>
    <mergeCell ref="E147:AP147"/>
    <mergeCell ref="AQ147:AS147"/>
    <mergeCell ref="W148:X148"/>
    <mergeCell ref="Y148:Z148"/>
    <mergeCell ref="AA148:AB148"/>
    <mergeCell ref="AC148:AD148"/>
    <mergeCell ref="A128:A131"/>
    <mergeCell ref="A132:A136"/>
    <mergeCell ref="A137:A142"/>
    <mergeCell ref="A143:A144"/>
    <mergeCell ref="A147:A149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H120:J120"/>
    <mergeCell ref="K120:K121"/>
    <mergeCell ref="L120:L121"/>
    <mergeCell ref="A126:A127"/>
    <mergeCell ref="B126:B127"/>
    <mergeCell ref="C126:D126"/>
    <mergeCell ref="E126:F126"/>
    <mergeCell ref="G126:H126"/>
    <mergeCell ref="I126:J126"/>
    <mergeCell ref="A120:A121"/>
    <mergeCell ref="B120:B121"/>
    <mergeCell ref="C120:E120"/>
    <mergeCell ref="F120:F121"/>
    <mergeCell ref="G120:G121"/>
    <mergeCell ref="AC53:AD53"/>
    <mergeCell ref="AE53:AF53"/>
    <mergeCell ref="AG53:AH53"/>
    <mergeCell ref="AI53:AJ53"/>
    <mergeCell ref="AK53:AL53"/>
    <mergeCell ref="A113:B113"/>
    <mergeCell ref="A115:C116"/>
    <mergeCell ref="D115:D116"/>
    <mergeCell ref="E115:G115"/>
    <mergeCell ref="H115:H116"/>
    <mergeCell ref="A110:B111"/>
    <mergeCell ref="C110:C111"/>
    <mergeCell ref="D110:F110"/>
    <mergeCell ref="G110:G111"/>
    <mergeCell ref="A112:B112"/>
    <mergeCell ref="B41:C41"/>
    <mergeCell ref="B42:C42"/>
    <mergeCell ref="B43:C43"/>
    <mergeCell ref="E52:AP52"/>
    <mergeCell ref="AQ52:AQ54"/>
    <mergeCell ref="AR52:AT52"/>
    <mergeCell ref="AU52:AU54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B53"/>
    <mergeCell ref="AM53:AN53"/>
    <mergeCell ref="AO53:AP53"/>
    <mergeCell ref="AR53:AR54"/>
    <mergeCell ref="AS53:AS54"/>
    <mergeCell ref="AT53:AT54"/>
    <mergeCell ref="AQ10:AS10"/>
    <mergeCell ref="AT10:AT12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Q11:AQ12"/>
    <mergeCell ref="AR11:AR12"/>
    <mergeCell ref="AS11:AS12"/>
    <mergeCell ref="B47:C47"/>
    <mergeCell ref="A44:A46"/>
    <mergeCell ref="B44:C44"/>
    <mergeCell ref="B45:C45"/>
    <mergeCell ref="B46:C46"/>
    <mergeCell ref="A47:A49"/>
    <mergeCell ref="A52:A54"/>
    <mergeCell ref="B52:D53"/>
    <mergeCell ref="B29:C29"/>
    <mergeCell ref="B40:C40"/>
    <mergeCell ref="B32:C32"/>
    <mergeCell ref="B33:C33"/>
    <mergeCell ref="B34:C34"/>
    <mergeCell ref="B35:C35"/>
    <mergeCell ref="B39:C39"/>
    <mergeCell ref="B48:C48"/>
    <mergeCell ref="B49:C49"/>
    <mergeCell ref="B50:C50"/>
    <mergeCell ref="A30:C30"/>
    <mergeCell ref="A31:A43"/>
    <mergeCell ref="B31:C31"/>
    <mergeCell ref="B36:C36"/>
    <mergeCell ref="B37:C37"/>
    <mergeCell ref="B38:C38"/>
    <mergeCell ref="A6:N6"/>
    <mergeCell ref="A10:A12"/>
    <mergeCell ref="B10:D11"/>
    <mergeCell ref="E10:AP10"/>
    <mergeCell ref="AG11:AH11"/>
    <mergeCell ref="AI11:AJ11"/>
    <mergeCell ref="AK11:AL11"/>
    <mergeCell ref="AM11:AN11"/>
    <mergeCell ref="AO11:AP11"/>
  </mergeCells>
  <dataValidations count="2">
    <dataValidation allowBlank="1" showInputMessage="1" showErrorMessage="1" errorTitle="ERROR" error="Por Favor ingrese solo Números." sqref="AT150:AT168 J30 AV55:AV59 M122:M124 AS179:AS183 AU13:AU20 AU22:AU27" xr:uid="{00000000-0002-0000-0400-000000000000}"/>
    <dataValidation type="whole" allowBlank="1" showInputMessage="1" showErrorMessage="1" errorTitle="Error de ingreso" error="Debe ingresar sólo números enteros positivos." sqref="E13:AT20 E22:AT27 E30:I50 E55:AU59 B63:B66 B70:B73 B77:E91 B95:E99 B103:E107 D112:G113 E117:H118 C122:L124 C128:J144 E150:AS168 E170:AS174 E179:AR183 B187:B190 B194:B197 B201:B203 B206:B230" xr:uid="{00000000-0002-0000-0400-000001000000}">
      <formula1>0</formula1>
      <formula2>1000000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Z296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9.85546875" style="82" customWidth="1"/>
    <col min="2" max="2" width="29.7109375" style="82" customWidth="1"/>
    <col min="3" max="3" width="18.7109375" style="82" customWidth="1"/>
    <col min="4" max="4" width="17.28515625" style="82" customWidth="1"/>
    <col min="5" max="5" width="16.140625" style="82" customWidth="1"/>
    <col min="6" max="6" width="15.42578125" style="82" customWidth="1"/>
    <col min="7" max="11" width="14.7109375" style="82" customWidth="1"/>
    <col min="12" max="12" width="16.42578125" style="82" customWidth="1"/>
    <col min="13" max="39" width="11.42578125" style="82"/>
    <col min="40" max="40" width="12.7109375" style="82" customWidth="1"/>
    <col min="41" max="41" width="11.42578125" style="82"/>
    <col min="42" max="42" width="13" style="82" customWidth="1"/>
    <col min="43" max="43" width="15.85546875" style="82" customWidth="1"/>
    <col min="44" max="44" width="12.42578125" style="82" customWidth="1"/>
    <col min="45" max="45" width="11.42578125" style="82"/>
    <col min="46" max="46" width="13.28515625" style="82" customWidth="1"/>
    <col min="47" max="47" width="11.42578125" style="82"/>
    <col min="48" max="48" width="14.5703125" style="82" customWidth="1"/>
    <col min="49" max="73" width="11.42578125" style="82"/>
    <col min="74" max="76" width="11" style="82" customWidth="1"/>
    <col min="77" max="77" width="11" style="83" customWidth="1"/>
    <col min="78" max="78" width="13.28515625" style="83" customWidth="1"/>
    <col min="79" max="104" width="13.28515625" style="84" hidden="1" customWidth="1"/>
    <col min="105" max="105" width="13.28515625" style="82" customWidth="1"/>
    <col min="106" max="16384" width="11.42578125" style="82"/>
  </cols>
  <sheetData>
    <row r="1" spans="1:98" ht="16.149999999999999" customHeight="1" x14ac:dyDescent="0.2">
      <c r="A1" s="81" t="s">
        <v>0</v>
      </c>
    </row>
    <row r="2" spans="1:98" ht="16.149999999999999" customHeight="1" x14ac:dyDescent="0.2">
      <c r="A2" s="81" t="str">
        <f>CONCATENATE("COMUNA: ",[6]NOMBRE!B2," - ","( ",[6]NOMBRE!C2,[6]NOMBRE!D2,[6]NOMBRE!E2,[6]NOMBRE!F2,[6]NOMBRE!G2," )")</f>
        <v>COMUNA: LINARES - ( 07401 )</v>
      </c>
    </row>
    <row r="3" spans="1:98" ht="16.149999999999999" customHeight="1" x14ac:dyDescent="0.2">
      <c r="A3" s="81" t="str">
        <f>CONCATENATE("ESTABLECIMIENTO/ESTRATEGIA: ",[6]NOMBRE!B3," - ","( ",[6]NOMBRE!C3,[6]NOMBRE!D3,[6]NOMBRE!E3,[6]NOMBRE!F3,[6]NOMBRE!G3,[6]NOMBRE!H3," )")</f>
        <v>ESTABLECIMIENTO/ESTRATEGIA: HOSPITAL PRESIDENTE CARLOS IBAÑEZ DEL CAMPO - ( 116108 )</v>
      </c>
    </row>
    <row r="4" spans="1:98" ht="16.149999999999999" customHeight="1" x14ac:dyDescent="0.2">
      <c r="A4" s="81" t="str">
        <f>CONCATENATE("MES: ",[6]NOMBRE!B6," - ","( ",[6]NOMBRE!C6,[6]NOMBRE!D6," )")</f>
        <v>MES: MAYO - ( 05 )</v>
      </c>
    </row>
    <row r="5" spans="1:98" ht="16.149999999999999" customHeight="1" x14ac:dyDescent="0.2">
      <c r="A5" s="81" t="str">
        <f>CONCATENATE("AÑO: ",[6]NOMBRE!B7)</f>
        <v>AÑO: 2018</v>
      </c>
    </row>
    <row r="6" spans="1:98" ht="15" x14ac:dyDescent="0.2">
      <c r="A6" s="470" t="s">
        <v>14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85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7"/>
      <c r="AN6" s="87"/>
      <c r="AO6" s="87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</row>
    <row r="7" spans="1:98" x14ac:dyDescent="0.2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7"/>
      <c r="AN7" s="87"/>
      <c r="AO7" s="87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</row>
    <row r="8" spans="1:98" ht="31.9" customHeight="1" x14ac:dyDescent="0.2">
      <c r="A8" s="90" t="s">
        <v>15</v>
      </c>
      <c r="B8" s="89"/>
      <c r="C8" s="89"/>
      <c r="D8" s="89"/>
      <c r="E8" s="89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</row>
    <row r="9" spans="1:98" ht="31.9" customHeight="1" x14ac:dyDescent="0.2">
      <c r="A9" s="91" t="s">
        <v>16</v>
      </c>
      <c r="B9" s="91"/>
      <c r="C9" s="92"/>
      <c r="AQ9" s="93"/>
      <c r="AR9" s="93"/>
      <c r="AS9" s="93"/>
      <c r="AT9" s="93"/>
      <c r="AU9" s="94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</row>
    <row r="10" spans="1:98" ht="14.25" customHeight="1" x14ac:dyDescent="0.2">
      <c r="A10" s="471" t="s">
        <v>17</v>
      </c>
      <c r="B10" s="474" t="s">
        <v>1</v>
      </c>
      <c r="C10" s="475"/>
      <c r="D10" s="476"/>
      <c r="E10" s="480" t="s">
        <v>18</v>
      </c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1"/>
      <c r="V10" s="481"/>
      <c r="W10" s="481"/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1"/>
      <c r="AI10" s="481"/>
      <c r="AJ10" s="481"/>
      <c r="AK10" s="481"/>
      <c r="AL10" s="481"/>
      <c r="AM10" s="481"/>
      <c r="AN10" s="481"/>
      <c r="AO10" s="481"/>
      <c r="AP10" s="482"/>
      <c r="AQ10" s="480" t="s">
        <v>19</v>
      </c>
      <c r="AR10" s="481"/>
      <c r="AS10" s="481"/>
      <c r="AT10" s="471" t="s">
        <v>20</v>
      </c>
      <c r="AU10" s="95"/>
      <c r="AV10" s="96"/>
      <c r="AW10" s="96"/>
      <c r="AX10" s="96"/>
      <c r="AY10" s="96"/>
      <c r="AZ10" s="96"/>
      <c r="BA10" s="97"/>
      <c r="BB10" s="97"/>
      <c r="BC10" s="97"/>
      <c r="BD10" s="97"/>
      <c r="BE10" s="97"/>
      <c r="BF10" s="97"/>
      <c r="BG10" s="97"/>
      <c r="BH10" s="97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</row>
    <row r="11" spans="1:98" x14ac:dyDescent="0.2">
      <c r="A11" s="472"/>
      <c r="B11" s="477"/>
      <c r="C11" s="478"/>
      <c r="D11" s="479"/>
      <c r="E11" s="483" t="s">
        <v>21</v>
      </c>
      <c r="F11" s="484"/>
      <c r="G11" s="483" t="s">
        <v>22</v>
      </c>
      <c r="H11" s="484"/>
      <c r="I11" s="483" t="s">
        <v>23</v>
      </c>
      <c r="J11" s="484"/>
      <c r="K11" s="483" t="s">
        <v>24</v>
      </c>
      <c r="L11" s="484"/>
      <c r="M11" s="483" t="s">
        <v>25</v>
      </c>
      <c r="N11" s="484"/>
      <c r="O11" s="483" t="s">
        <v>26</v>
      </c>
      <c r="P11" s="484"/>
      <c r="Q11" s="483" t="s">
        <v>27</v>
      </c>
      <c r="R11" s="484"/>
      <c r="S11" s="483" t="s">
        <v>28</v>
      </c>
      <c r="T11" s="484"/>
      <c r="U11" s="483" t="s">
        <v>29</v>
      </c>
      <c r="V11" s="484"/>
      <c r="W11" s="483" t="s">
        <v>5</v>
      </c>
      <c r="X11" s="484"/>
      <c r="Y11" s="483" t="s">
        <v>6</v>
      </c>
      <c r="Z11" s="484"/>
      <c r="AA11" s="483" t="s">
        <v>30</v>
      </c>
      <c r="AB11" s="484"/>
      <c r="AC11" s="483" t="s">
        <v>7</v>
      </c>
      <c r="AD11" s="484"/>
      <c r="AE11" s="483" t="s">
        <v>8</v>
      </c>
      <c r="AF11" s="484"/>
      <c r="AG11" s="483" t="s">
        <v>9</v>
      </c>
      <c r="AH11" s="484"/>
      <c r="AI11" s="483" t="s">
        <v>10</v>
      </c>
      <c r="AJ11" s="484"/>
      <c r="AK11" s="483" t="s">
        <v>11</v>
      </c>
      <c r="AL11" s="484"/>
      <c r="AM11" s="483" t="s">
        <v>12</v>
      </c>
      <c r="AN11" s="484"/>
      <c r="AO11" s="480" t="s">
        <v>13</v>
      </c>
      <c r="AP11" s="482"/>
      <c r="AQ11" s="508" t="s">
        <v>31</v>
      </c>
      <c r="AR11" s="510" t="s">
        <v>32</v>
      </c>
      <c r="AS11" s="512" t="s">
        <v>33</v>
      </c>
      <c r="AT11" s="472"/>
      <c r="AU11" s="96"/>
      <c r="AV11" s="96"/>
      <c r="AW11" s="96"/>
      <c r="AX11" s="96"/>
      <c r="AY11" s="96"/>
      <c r="AZ11" s="96"/>
      <c r="BA11" s="97"/>
      <c r="BB11" s="97"/>
      <c r="BC11" s="97"/>
      <c r="BD11" s="97"/>
      <c r="BE11" s="97"/>
      <c r="BF11" s="97"/>
      <c r="BG11" s="97"/>
      <c r="BH11" s="97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</row>
    <row r="12" spans="1:98" ht="21" customHeight="1" x14ac:dyDescent="0.2">
      <c r="A12" s="473"/>
      <c r="B12" s="70" t="s">
        <v>34</v>
      </c>
      <c r="C12" s="71" t="s">
        <v>2</v>
      </c>
      <c r="D12" s="394" t="s">
        <v>3</v>
      </c>
      <c r="E12" s="70" t="s">
        <v>2</v>
      </c>
      <c r="F12" s="394" t="s">
        <v>3</v>
      </c>
      <c r="G12" s="70" t="s">
        <v>2</v>
      </c>
      <c r="H12" s="394" t="s">
        <v>3</v>
      </c>
      <c r="I12" s="70" t="s">
        <v>2</v>
      </c>
      <c r="J12" s="394" t="s">
        <v>3</v>
      </c>
      <c r="K12" s="70" t="s">
        <v>2</v>
      </c>
      <c r="L12" s="394" t="s">
        <v>3</v>
      </c>
      <c r="M12" s="70" t="s">
        <v>2</v>
      </c>
      <c r="N12" s="394" t="s">
        <v>3</v>
      </c>
      <c r="O12" s="70" t="s">
        <v>2</v>
      </c>
      <c r="P12" s="394" t="s">
        <v>3</v>
      </c>
      <c r="Q12" s="70" t="s">
        <v>2</v>
      </c>
      <c r="R12" s="394" t="s">
        <v>3</v>
      </c>
      <c r="S12" s="70" t="s">
        <v>2</v>
      </c>
      <c r="T12" s="394" t="s">
        <v>3</v>
      </c>
      <c r="U12" s="70" t="s">
        <v>2</v>
      </c>
      <c r="V12" s="394" t="s">
        <v>3</v>
      </c>
      <c r="W12" s="70" t="s">
        <v>2</v>
      </c>
      <c r="X12" s="394" t="s">
        <v>3</v>
      </c>
      <c r="Y12" s="70" t="s">
        <v>2</v>
      </c>
      <c r="Z12" s="394" t="s">
        <v>3</v>
      </c>
      <c r="AA12" s="70" t="s">
        <v>2</v>
      </c>
      <c r="AB12" s="394" t="s">
        <v>3</v>
      </c>
      <c r="AC12" s="70" t="s">
        <v>2</v>
      </c>
      <c r="AD12" s="394" t="s">
        <v>3</v>
      </c>
      <c r="AE12" s="70" t="s">
        <v>2</v>
      </c>
      <c r="AF12" s="394" t="s">
        <v>3</v>
      </c>
      <c r="AG12" s="70" t="s">
        <v>2</v>
      </c>
      <c r="AH12" s="394" t="s">
        <v>3</v>
      </c>
      <c r="AI12" s="70" t="s">
        <v>2</v>
      </c>
      <c r="AJ12" s="394" t="s">
        <v>3</v>
      </c>
      <c r="AK12" s="70" t="s">
        <v>2</v>
      </c>
      <c r="AL12" s="394" t="s">
        <v>3</v>
      </c>
      <c r="AM12" s="70" t="s">
        <v>2</v>
      </c>
      <c r="AN12" s="394" t="s">
        <v>3</v>
      </c>
      <c r="AO12" s="70" t="s">
        <v>2</v>
      </c>
      <c r="AP12" s="394" t="s">
        <v>3</v>
      </c>
      <c r="AQ12" s="509"/>
      <c r="AR12" s="511"/>
      <c r="AS12" s="513"/>
      <c r="AT12" s="473"/>
      <c r="AU12" s="96"/>
      <c r="AV12" s="96"/>
      <c r="AW12" s="96"/>
      <c r="AX12" s="96"/>
      <c r="AY12" s="96"/>
      <c r="AZ12" s="96"/>
      <c r="BA12" s="97"/>
      <c r="BB12" s="97"/>
      <c r="BC12" s="97"/>
      <c r="BD12" s="97"/>
      <c r="BE12" s="97"/>
      <c r="BF12" s="97"/>
      <c r="BG12" s="97"/>
      <c r="BH12" s="97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</row>
    <row r="13" spans="1:98" ht="14.45" customHeight="1" x14ac:dyDescent="0.2">
      <c r="A13" s="62" t="s">
        <v>35</v>
      </c>
      <c r="B13" s="63">
        <f t="shared" ref="B13:B27" si="0">SUM(C13+D13)</f>
        <v>0</v>
      </c>
      <c r="C13" s="64">
        <f t="shared" ref="C13:D19" si="1">SUM(E13+G13+I13+K13+M13+O13+Q13+S13+U13+W13+Y13+AA13+AC13+AE13+AG13+AI13+AK13+AM13+AO13)</f>
        <v>0</v>
      </c>
      <c r="D13" s="65">
        <f t="shared" si="1"/>
        <v>0</v>
      </c>
      <c r="E13" s="26"/>
      <c r="F13" s="98"/>
      <c r="G13" s="26"/>
      <c r="H13" s="99"/>
      <c r="I13" s="26"/>
      <c r="J13" s="99"/>
      <c r="K13" s="26"/>
      <c r="L13" s="99"/>
      <c r="M13" s="26"/>
      <c r="N13" s="99"/>
      <c r="O13" s="26"/>
      <c r="P13" s="99"/>
      <c r="Q13" s="26"/>
      <c r="R13" s="99"/>
      <c r="S13" s="26"/>
      <c r="T13" s="99"/>
      <c r="U13" s="26"/>
      <c r="V13" s="99"/>
      <c r="W13" s="26"/>
      <c r="X13" s="99"/>
      <c r="Y13" s="26"/>
      <c r="Z13" s="99"/>
      <c r="AA13" s="26"/>
      <c r="AB13" s="99"/>
      <c r="AC13" s="26"/>
      <c r="AD13" s="99"/>
      <c r="AE13" s="26"/>
      <c r="AF13" s="99"/>
      <c r="AG13" s="26"/>
      <c r="AH13" s="99"/>
      <c r="AI13" s="26"/>
      <c r="AJ13" s="99"/>
      <c r="AK13" s="26"/>
      <c r="AL13" s="99"/>
      <c r="AM13" s="26"/>
      <c r="AN13" s="99"/>
      <c r="AO13" s="100"/>
      <c r="AP13" s="99"/>
      <c r="AQ13" s="26"/>
      <c r="AR13" s="27"/>
      <c r="AS13" s="98"/>
      <c r="AT13" s="99"/>
      <c r="AU13" s="1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97"/>
      <c r="BH13" s="97"/>
      <c r="CA13" s="84" t="str">
        <f t="shared" ref="CA13:CA20" si="2">IF(B13&lt;&gt;(AQ13+ AR13 + AS13 + AT13),"* Total Ingresos debe ser igual que Tipo de Estrategia más Otros. ","")</f>
        <v/>
      </c>
      <c r="CG13" s="88" t="str">
        <f t="shared" ref="CG13:CG20" si="3">IF(B13&lt;&gt;(AQ13+ AR13 + AS13 + AT13),1,"")</f>
        <v/>
      </c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</row>
    <row r="14" spans="1:98" ht="14.45" customHeight="1" x14ac:dyDescent="0.2">
      <c r="A14" s="101" t="s">
        <v>36</v>
      </c>
      <c r="B14" s="102">
        <f t="shared" si="0"/>
        <v>0</v>
      </c>
      <c r="C14" s="103">
        <f t="shared" si="1"/>
        <v>0</v>
      </c>
      <c r="D14" s="104">
        <f t="shared" si="1"/>
        <v>0</v>
      </c>
      <c r="E14" s="6"/>
      <c r="F14" s="10"/>
      <c r="G14" s="6"/>
      <c r="H14" s="8"/>
      <c r="I14" s="6"/>
      <c r="J14" s="8"/>
      <c r="K14" s="6"/>
      <c r="L14" s="8"/>
      <c r="M14" s="6"/>
      <c r="N14" s="8"/>
      <c r="O14" s="6"/>
      <c r="P14" s="8"/>
      <c r="Q14" s="6"/>
      <c r="R14" s="8"/>
      <c r="S14" s="6"/>
      <c r="T14" s="8"/>
      <c r="U14" s="6"/>
      <c r="V14" s="8"/>
      <c r="W14" s="6"/>
      <c r="X14" s="8"/>
      <c r="Y14" s="6"/>
      <c r="Z14" s="8"/>
      <c r="AA14" s="6"/>
      <c r="AB14" s="8"/>
      <c r="AC14" s="6"/>
      <c r="AD14" s="8"/>
      <c r="AE14" s="6"/>
      <c r="AF14" s="8"/>
      <c r="AG14" s="6"/>
      <c r="AH14" s="8"/>
      <c r="AI14" s="6"/>
      <c r="AJ14" s="8"/>
      <c r="AK14" s="6"/>
      <c r="AL14" s="8"/>
      <c r="AM14" s="6"/>
      <c r="AN14" s="8"/>
      <c r="AO14" s="105"/>
      <c r="AP14" s="8"/>
      <c r="AQ14" s="6"/>
      <c r="AR14" s="9"/>
      <c r="AS14" s="10"/>
      <c r="AT14" s="8"/>
      <c r="AU14" s="1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97"/>
      <c r="BH14" s="97"/>
      <c r="CA14" s="84" t="str">
        <f t="shared" si="2"/>
        <v/>
      </c>
      <c r="CG14" s="88" t="str">
        <f t="shared" si="3"/>
        <v/>
      </c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</row>
    <row r="15" spans="1:98" ht="24.6" customHeight="1" x14ac:dyDescent="0.2">
      <c r="A15" s="106" t="s">
        <v>37</v>
      </c>
      <c r="B15" s="107">
        <f t="shared" si="0"/>
        <v>0</v>
      </c>
      <c r="C15" s="108">
        <f t="shared" si="1"/>
        <v>0</v>
      </c>
      <c r="D15" s="109">
        <f t="shared" si="1"/>
        <v>0</v>
      </c>
      <c r="E15" s="16"/>
      <c r="F15" s="15"/>
      <c r="G15" s="16"/>
      <c r="H15" s="110"/>
      <c r="I15" s="16"/>
      <c r="J15" s="110"/>
      <c r="K15" s="16"/>
      <c r="L15" s="110"/>
      <c r="M15" s="16"/>
      <c r="N15" s="110"/>
      <c r="O15" s="16"/>
      <c r="P15" s="110"/>
      <c r="Q15" s="11"/>
      <c r="R15" s="12"/>
      <c r="S15" s="11"/>
      <c r="T15" s="12"/>
      <c r="U15" s="11"/>
      <c r="V15" s="12"/>
      <c r="W15" s="11"/>
      <c r="X15" s="12"/>
      <c r="Y15" s="11"/>
      <c r="Z15" s="12"/>
      <c r="AA15" s="11"/>
      <c r="AB15" s="12"/>
      <c r="AC15" s="11"/>
      <c r="AD15" s="12"/>
      <c r="AE15" s="11"/>
      <c r="AF15" s="12"/>
      <c r="AG15" s="11"/>
      <c r="AH15" s="12"/>
      <c r="AI15" s="11"/>
      <c r="AJ15" s="12"/>
      <c r="AK15" s="11"/>
      <c r="AL15" s="12"/>
      <c r="AM15" s="11"/>
      <c r="AN15" s="12"/>
      <c r="AO15" s="111"/>
      <c r="AP15" s="12"/>
      <c r="AQ15" s="11"/>
      <c r="AR15" s="14"/>
      <c r="AS15" s="17"/>
      <c r="AT15" s="12"/>
      <c r="AU15" s="1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97"/>
      <c r="BH15" s="97"/>
      <c r="CA15" s="84" t="str">
        <f t="shared" si="2"/>
        <v/>
      </c>
      <c r="CG15" s="88" t="str">
        <f t="shared" si="3"/>
        <v/>
      </c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</row>
    <row r="16" spans="1:98" ht="14.45" customHeight="1" x14ac:dyDescent="0.2">
      <c r="A16" s="112" t="s">
        <v>38</v>
      </c>
      <c r="B16" s="113">
        <f t="shared" si="0"/>
        <v>0</v>
      </c>
      <c r="C16" s="114">
        <f t="shared" si="1"/>
        <v>0</v>
      </c>
      <c r="D16" s="115">
        <f t="shared" si="1"/>
        <v>0</v>
      </c>
      <c r="E16" s="11"/>
      <c r="F16" s="17"/>
      <c r="G16" s="11"/>
      <c r="H16" s="12"/>
      <c r="I16" s="11"/>
      <c r="J16" s="12"/>
      <c r="K16" s="11"/>
      <c r="L16" s="12"/>
      <c r="M16" s="11"/>
      <c r="N16" s="12"/>
      <c r="O16" s="11"/>
      <c r="P16" s="12"/>
      <c r="Q16" s="11"/>
      <c r="R16" s="12"/>
      <c r="S16" s="11"/>
      <c r="T16" s="12"/>
      <c r="U16" s="11"/>
      <c r="V16" s="12"/>
      <c r="W16" s="11"/>
      <c r="X16" s="12"/>
      <c r="Y16" s="11"/>
      <c r="Z16" s="12"/>
      <c r="AA16" s="11"/>
      <c r="AB16" s="12"/>
      <c r="AC16" s="11"/>
      <c r="AD16" s="12"/>
      <c r="AE16" s="11"/>
      <c r="AF16" s="12"/>
      <c r="AG16" s="11"/>
      <c r="AH16" s="12"/>
      <c r="AI16" s="11"/>
      <c r="AJ16" s="12"/>
      <c r="AK16" s="11"/>
      <c r="AL16" s="12"/>
      <c r="AM16" s="11"/>
      <c r="AN16" s="12"/>
      <c r="AO16" s="111"/>
      <c r="AP16" s="12"/>
      <c r="AQ16" s="11"/>
      <c r="AR16" s="14"/>
      <c r="AS16" s="17"/>
      <c r="AT16" s="12"/>
      <c r="AU16" s="1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97"/>
      <c r="BH16" s="97"/>
      <c r="CA16" s="84" t="str">
        <f t="shared" si="2"/>
        <v/>
      </c>
      <c r="CG16" s="88" t="str">
        <f t="shared" si="3"/>
        <v/>
      </c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</row>
    <row r="17" spans="1:98" ht="14.45" customHeight="1" x14ac:dyDescent="0.2">
      <c r="A17" s="112" t="s">
        <v>39</v>
      </c>
      <c r="B17" s="116">
        <f t="shared" si="0"/>
        <v>0</v>
      </c>
      <c r="C17" s="114">
        <f t="shared" si="1"/>
        <v>0</v>
      </c>
      <c r="D17" s="115">
        <f t="shared" si="1"/>
        <v>0</v>
      </c>
      <c r="E17" s="34"/>
      <c r="F17" s="58"/>
      <c r="G17" s="34"/>
      <c r="H17" s="35"/>
      <c r="I17" s="34"/>
      <c r="J17" s="35"/>
      <c r="K17" s="34"/>
      <c r="L17" s="35"/>
      <c r="M17" s="34"/>
      <c r="N17" s="35"/>
      <c r="O17" s="34"/>
      <c r="P17" s="35"/>
      <c r="Q17" s="34"/>
      <c r="R17" s="35"/>
      <c r="S17" s="34"/>
      <c r="T17" s="35"/>
      <c r="U17" s="34"/>
      <c r="V17" s="35"/>
      <c r="W17" s="34"/>
      <c r="X17" s="35"/>
      <c r="Y17" s="34"/>
      <c r="Z17" s="35"/>
      <c r="AA17" s="34"/>
      <c r="AB17" s="35"/>
      <c r="AC17" s="34"/>
      <c r="AD17" s="35"/>
      <c r="AE17" s="34"/>
      <c r="AF17" s="35"/>
      <c r="AG17" s="34"/>
      <c r="AH17" s="35"/>
      <c r="AI17" s="34"/>
      <c r="AJ17" s="35"/>
      <c r="AK17" s="34"/>
      <c r="AL17" s="35"/>
      <c r="AM17" s="34"/>
      <c r="AN17" s="35"/>
      <c r="AO17" s="117"/>
      <c r="AP17" s="35"/>
      <c r="AQ17" s="34"/>
      <c r="AR17" s="41"/>
      <c r="AS17" s="17"/>
      <c r="AT17" s="35"/>
      <c r="AU17" s="1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97"/>
      <c r="BH17" s="97"/>
      <c r="CA17" s="84" t="str">
        <f t="shared" si="2"/>
        <v/>
      </c>
      <c r="CG17" s="88" t="str">
        <f t="shared" si="3"/>
        <v/>
      </c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</row>
    <row r="18" spans="1:98" ht="14.45" customHeight="1" x14ac:dyDescent="0.2">
      <c r="A18" s="106" t="s">
        <v>40</v>
      </c>
      <c r="B18" s="118">
        <f t="shared" si="0"/>
        <v>0</v>
      </c>
      <c r="C18" s="114">
        <f t="shared" si="1"/>
        <v>0</v>
      </c>
      <c r="D18" s="109">
        <f t="shared" si="1"/>
        <v>0</v>
      </c>
      <c r="E18" s="13"/>
      <c r="F18" s="17"/>
      <c r="G18" s="11"/>
      <c r="H18" s="12"/>
      <c r="I18" s="11"/>
      <c r="J18" s="12"/>
      <c r="K18" s="11"/>
      <c r="L18" s="12"/>
      <c r="M18" s="11"/>
      <c r="N18" s="12"/>
      <c r="O18" s="11"/>
      <c r="P18" s="12"/>
      <c r="Q18" s="11"/>
      <c r="R18" s="12"/>
      <c r="S18" s="11"/>
      <c r="T18" s="12"/>
      <c r="U18" s="11"/>
      <c r="V18" s="12"/>
      <c r="W18" s="11"/>
      <c r="X18" s="12"/>
      <c r="Y18" s="11"/>
      <c r="Z18" s="12"/>
      <c r="AA18" s="11"/>
      <c r="AB18" s="12"/>
      <c r="AC18" s="11"/>
      <c r="AD18" s="12"/>
      <c r="AE18" s="11"/>
      <c r="AF18" s="12"/>
      <c r="AG18" s="11"/>
      <c r="AH18" s="12"/>
      <c r="AI18" s="11"/>
      <c r="AJ18" s="12"/>
      <c r="AK18" s="11"/>
      <c r="AL18" s="12"/>
      <c r="AM18" s="11"/>
      <c r="AN18" s="12"/>
      <c r="AO18" s="111"/>
      <c r="AP18" s="12"/>
      <c r="AQ18" s="11"/>
      <c r="AR18" s="41"/>
      <c r="AS18" s="119"/>
      <c r="AT18" s="120"/>
      <c r="AU18" s="1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97"/>
      <c r="BH18" s="97"/>
      <c r="CA18" s="84" t="str">
        <f t="shared" si="2"/>
        <v/>
      </c>
      <c r="CG18" s="88" t="str">
        <f t="shared" si="3"/>
        <v/>
      </c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</row>
    <row r="19" spans="1:98" ht="14.45" customHeight="1" x14ac:dyDescent="0.2">
      <c r="A19" s="106" t="s">
        <v>41</v>
      </c>
      <c r="B19" s="118">
        <f t="shared" si="0"/>
        <v>0</v>
      </c>
      <c r="C19" s="121">
        <f t="shared" si="1"/>
        <v>0</v>
      </c>
      <c r="D19" s="122">
        <f t="shared" si="1"/>
        <v>0</v>
      </c>
      <c r="E19" s="123"/>
      <c r="F19" s="12"/>
      <c r="G19" s="11"/>
      <c r="H19" s="12"/>
      <c r="I19" s="11"/>
      <c r="J19" s="12"/>
      <c r="K19" s="11"/>
      <c r="L19" s="12"/>
      <c r="M19" s="11"/>
      <c r="N19" s="12"/>
      <c r="O19" s="11"/>
      <c r="P19" s="12"/>
      <c r="Q19" s="11"/>
      <c r="R19" s="12"/>
      <c r="S19" s="11"/>
      <c r="T19" s="12"/>
      <c r="U19" s="11"/>
      <c r="V19" s="12"/>
      <c r="W19" s="11"/>
      <c r="X19" s="12"/>
      <c r="Y19" s="11"/>
      <c r="Z19" s="12"/>
      <c r="AA19" s="11"/>
      <c r="AB19" s="12"/>
      <c r="AC19" s="11"/>
      <c r="AD19" s="12"/>
      <c r="AE19" s="11"/>
      <c r="AF19" s="12"/>
      <c r="AG19" s="11"/>
      <c r="AH19" s="12"/>
      <c r="AI19" s="11"/>
      <c r="AJ19" s="12"/>
      <c r="AK19" s="11"/>
      <c r="AL19" s="12"/>
      <c r="AM19" s="11"/>
      <c r="AN19" s="12"/>
      <c r="AO19" s="111"/>
      <c r="AP19" s="12"/>
      <c r="AQ19" s="11"/>
      <c r="AR19" s="14"/>
      <c r="AS19" s="17"/>
      <c r="AT19" s="120"/>
      <c r="AU19" s="1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97"/>
      <c r="BH19" s="97"/>
      <c r="CA19" s="84" t="str">
        <f t="shared" si="2"/>
        <v/>
      </c>
      <c r="CG19" s="88" t="str">
        <f t="shared" si="3"/>
        <v/>
      </c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</row>
    <row r="20" spans="1:98" ht="14.45" customHeight="1" x14ac:dyDescent="0.2">
      <c r="A20" s="106" t="s">
        <v>42</v>
      </c>
      <c r="B20" s="124">
        <f t="shared" si="0"/>
        <v>0</v>
      </c>
      <c r="C20" s="125">
        <f>SUM(O20+Q20+S20+U20+W20+Y20+AA20+AC20+AE20+AG20+AI20+AK20+AM20+AO20)</f>
        <v>0</v>
      </c>
      <c r="D20" s="126">
        <f>SUM(P20+R20+T20+V20+X20+Z20+AB20+AD20+AF20+AH20+AJ20+AL20+AN20+AP20)</f>
        <v>0</v>
      </c>
      <c r="E20" s="18"/>
      <c r="F20" s="61"/>
      <c r="G20" s="127"/>
      <c r="H20" s="128"/>
      <c r="I20" s="127"/>
      <c r="J20" s="128"/>
      <c r="K20" s="127"/>
      <c r="L20" s="128"/>
      <c r="M20" s="127"/>
      <c r="N20" s="128"/>
      <c r="O20" s="38"/>
      <c r="P20" s="22"/>
      <c r="Q20" s="38"/>
      <c r="R20" s="22"/>
      <c r="S20" s="38"/>
      <c r="T20" s="22"/>
      <c r="U20" s="38"/>
      <c r="V20" s="22"/>
      <c r="W20" s="38"/>
      <c r="X20" s="22"/>
      <c r="Y20" s="38"/>
      <c r="Z20" s="22"/>
      <c r="AA20" s="38"/>
      <c r="AB20" s="22"/>
      <c r="AC20" s="38"/>
      <c r="AD20" s="22"/>
      <c r="AE20" s="38"/>
      <c r="AF20" s="22"/>
      <c r="AG20" s="38"/>
      <c r="AH20" s="22"/>
      <c r="AI20" s="38"/>
      <c r="AJ20" s="22"/>
      <c r="AK20" s="38"/>
      <c r="AL20" s="22"/>
      <c r="AM20" s="38"/>
      <c r="AN20" s="22"/>
      <c r="AO20" s="129"/>
      <c r="AP20" s="22"/>
      <c r="AQ20" s="38"/>
      <c r="AR20" s="54"/>
      <c r="AS20" s="23"/>
      <c r="AT20" s="130"/>
      <c r="AU20" s="1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97"/>
      <c r="BH20" s="97"/>
      <c r="CA20" s="84" t="str">
        <f t="shared" si="2"/>
        <v/>
      </c>
      <c r="CG20" s="88" t="str">
        <f t="shared" si="3"/>
        <v/>
      </c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</row>
    <row r="21" spans="1:98" ht="14.45" customHeight="1" x14ac:dyDescent="0.2">
      <c r="A21" s="62" t="s">
        <v>43</v>
      </c>
      <c r="B21" s="124">
        <f t="shared" si="0"/>
        <v>0</v>
      </c>
      <c r="C21" s="131">
        <f>SUM(C22+C23+C24+C25)</f>
        <v>0</v>
      </c>
      <c r="D21" s="65">
        <f>SUM(D22+D23+D24+D25)</f>
        <v>0</v>
      </c>
      <c r="E21" s="63">
        <f>SUM(E22:E25)</f>
        <v>0</v>
      </c>
      <c r="F21" s="65">
        <f t="shared" ref="F21:AT21" si="4">SUM(F22:F25)</f>
        <v>0</v>
      </c>
      <c r="G21" s="63">
        <f t="shared" si="4"/>
        <v>0</v>
      </c>
      <c r="H21" s="69">
        <f t="shared" si="4"/>
        <v>0</v>
      </c>
      <c r="I21" s="63">
        <f t="shared" si="4"/>
        <v>0</v>
      </c>
      <c r="J21" s="69">
        <f t="shared" si="4"/>
        <v>0</v>
      </c>
      <c r="K21" s="63">
        <f t="shared" si="4"/>
        <v>0</v>
      </c>
      <c r="L21" s="69">
        <f t="shared" si="4"/>
        <v>0</v>
      </c>
      <c r="M21" s="63">
        <f t="shared" si="4"/>
        <v>0</v>
      </c>
      <c r="N21" s="69">
        <f t="shared" si="4"/>
        <v>0</v>
      </c>
      <c r="O21" s="63">
        <f t="shared" si="4"/>
        <v>0</v>
      </c>
      <c r="P21" s="69">
        <f t="shared" si="4"/>
        <v>0</v>
      </c>
      <c r="Q21" s="63">
        <f t="shared" si="4"/>
        <v>0</v>
      </c>
      <c r="R21" s="69">
        <f t="shared" si="4"/>
        <v>0</v>
      </c>
      <c r="S21" s="63">
        <f t="shared" si="4"/>
        <v>0</v>
      </c>
      <c r="T21" s="69">
        <f t="shared" si="4"/>
        <v>0</v>
      </c>
      <c r="U21" s="63">
        <f t="shared" si="4"/>
        <v>0</v>
      </c>
      <c r="V21" s="69">
        <f t="shared" si="4"/>
        <v>0</v>
      </c>
      <c r="W21" s="63">
        <f t="shared" si="4"/>
        <v>0</v>
      </c>
      <c r="X21" s="69">
        <f t="shared" si="4"/>
        <v>0</v>
      </c>
      <c r="Y21" s="63">
        <f t="shared" si="4"/>
        <v>0</v>
      </c>
      <c r="Z21" s="69">
        <f t="shared" si="4"/>
        <v>0</v>
      </c>
      <c r="AA21" s="63">
        <f>SUM(AA22:AA25)</f>
        <v>0</v>
      </c>
      <c r="AB21" s="69">
        <f t="shared" si="4"/>
        <v>0</v>
      </c>
      <c r="AC21" s="63">
        <f t="shared" si="4"/>
        <v>0</v>
      </c>
      <c r="AD21" s="69">
        <f t="shared" si="4"/>
        <v>0</v>
      </c>
      <c r="AE21" s="63">
        <f t="shared" si="4"/>
        <v>0</v>
      </c>
      <c r="AF21" s="69">
        <f t="shared" si="4"/>
        <v>0</v>
      </c>
      <c r="AG21" s="63">
        <f t="shared" si="4"/>
        <v>0</v>
      </c>
      <c r="AH21" s="69">
        <f t="shared" si="4"/>
        <v>0</v>
      </c>
      <c r="AI21" s="63">
        <f t="shared" si="4"/>
        <v>0</v>
      </c>
      <c r="AJ21" s="69">
        <f t="shared" si="4"/>
        <v>0</v>
      </c>
      <c r="AK21" s="63">
        <f t="shared" si="4"/>
        <v>0</v>
      </c>
      <c r="AL21" s="69">
        <f t="shared" si="4"/>
        <v>0</v>
      </c>
      <c r="AM21" s="63">
        <f t="shared" si="4"/>
        <v>0</v>
      </c>
      <c r="AN21" s="69">
        <f t="shared" si="4"/>
        <v>0</v>
      </c>
      <c r="AO21" s="68">
        <f t="shared" si="4"/>
        <v>0</v>
      </c>
      <c r="AP21" s="69">
        <f t="shared" si="4"/>
        <v>0</v>
      </c>
      <c r="AQ21" s="63">
        <f t="shared" si="4"/>
        <v>0</v>
      </c>
      <c r="AR21" s="64">
        <f t="shared" si="4"/>
        <v>0</v>
      </c>
      <c r="AS21" s="65">
        <f t="shared" si="4"/>
        <v>0</v>
      </c>
      <c r="AT21" s="69">
        <f t="shared" si="4"/>
        <v>0</v>
      </c>
      <c r="AU21" s="96"/>
      <c r="AV21" s="96"/>
      <c r="AW21" s="96"/>
      <c r="AX21" s="96"/>
      <c r="AY21" s="96"/>
      <c r="AZ21" s="96"/>
      <c r="BA21" s="97"/>
      <c r="BB21" s="97"/>
      <c r="BC21" s="97"/>
      <c r="BD21" s="97"/>
      <c r="BE21" s="97"/>
      <c r="BF21" s="97"/>
      <c r="BG21" s="97"/>
      <c r="BH21" s="97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</row>
    <row r="22" spans="1:98" ht="14.45" customHeight="1" x14ac:dyDescent="0.2">
      <c r="A22" s="132" t="s">
        <v>44</v>
      </c>
      <c r="B22" s="118">
        <f t="shared" si="0"/>
        <v>0</v>
      </c>
      <c r="C22" s="114">
        <f t="shared" ref="C22:D27" si="5">SUM(E22+G22+I22+K22+M22+O22+Q22+S22+U22+W22+Y22+AA22+AC22+AE22+AG22+AI22+AK22+AM22+AO22)</f>
        <v>0</v>
      </c>
      <c r="D22" s="133">
        <f t="shared" si="5"/>
        <v>0</v>
      </c>
      <c r="E22" s="34"/>
      <c r="F22" s="58"/>
      <c r="G22" s="34"/>
      <c r="H22" s="35"/>
      <c r="I22" s="34"/>
      <c r="J22" s="35"/>
      <c r="K22" s="34"/>
      <c r="L22" s="35"/>
      <c r="M22" s="34"/>
      <c r="N22" s="35"/>
      <c r="O22" s="34"/>
      <c r="P22" s="35"/>
      <c r="Q22" s="34"/>
      <c r="R22" s="35"/>
      <c r="S22" s="34"/>
      <c r="T22" s="35"/>
      <c r="U22" s="34"/>
      <c r="V22" s="35"/>
      <c r="W22" s="34"/>
      <c r="X22" s="35"/>
      <c r="Y22" s="34"/>
      <c r="Z22" s="35"/>
      <c r="AA22" s="34"/>
      <c r="AB22" s="35"/>
      <c r="AC22" s="34"/>
      <c r="AD22" s="35"/>
      <c r="AE22" s="34"/>
      <c r="AF22" s="35"/>
      <c r="AG22" s="34"/>
      <c r="AH22" s="35"/>
      <c r="AI22" s="34"/>
      <c r="AJ22" s="35"/>
      <c r="AK22" s="34"/>
      <c r="AL22" s="35"/>
      <c r="AM22" s="34"/>
      <c r="AN22" s="35"/>
      <c r="AO22" s="117"/>
      <c r="AP22" s="35"/>
      <c r="AQ22" s="34"/>
      <c r="AR22" s="41"/>
      <c r="AS22" s="58"/>
      <c r="AT22" s="134"/>
      <c r="AU22" s="1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97"/>
      <c r="BH22" s="97"/>
      <c r="CA22" s="84" t="str">
        <f t="shared" ref="CA22:CA27" si="6">IF(B22&lt;&gt;(AQ22+ AR22 + AS22 + AT22),"* Total Egresos debe ser igual que Tipo de Estrategia más Otros. ","")</f>
        <v/>
      </c>
      <c r="CG22" s="88" t="str">
        <f t="shared" ref="CG22:CG27" si="7">IF(B22&lt;&gt;(AQ22+ AR22 + AS22 + AT22),1,"")</f>
        <v/>
      </c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</row>
    <row r="23" spans="1:98" ht="14.45" customHeight="1" x14ac:dyDescent="0.2">
      <c r="A23" s="106" t="s">
        <v>45</v>
      </c>
      <c r="B23" s="113">
        <f t="shared" si="0"/>
        <v>0</v>
      </c>
      <c r="C23" s="121">
        <f t="shared" si="5"/>
        <v>0</v>
      </c>
      <c r="D23" s="109">
        <f t="shared" si="5"/>
        <v>0</v>
      </c>
      <c r="E23" s="11"/>
      <c r="F23" s="17"/>
      <c r="G23" s="11"/>
      <c r="H23" s="12"/>
      <c r="I23" s="11"/>
      <c r="J23" s="12"/>
      <c r="K23" s="11"/>
      <c r="L23" s="12"/>
      <c r="M23" s="11"/>
      <c r="N23" s="12"/>
      <c r="O23" s="11"/>
      <c r="P23" s="12"/>
      <c r="Q23" s="11"/>
      <c r="R23" s="12"/>
      <c r="S23" s="11"/>
      <c r="T23" s="12"/>
      <c r="U23" s="11"/>
      <c r="V23" s="12"/>
      <c r="W23" s="11"/>
      <c r="X23" s="12"/>
      <c r="Y23" s="11"/>
      <c r="Z23" s="12"/>
      <c r="AA23" s="11"/>
      <c r="AB23" s="12"/>
      <c r="AC23" s="11"/>
      <c r="AD23" s="12"/>
      <c r="AE23" s="11"/>
      <c r="AF23" s="12"/>
      <c r="AG23" s="11"/>
      <c r="AH23" s="12"/>
      <c r="AI23" s="11"/>
      <c r="AJ23" s="12"/>
      <c r="AK23" s="11"/>
      <c r="AL23" s="12"/>
      <c r="AM23" s="11"/>
      <c r="AN23" s="12"/>
      <c r="AO23" s="111"/>
      <c r="AP23" s="12"/>
      <c r="AQ23" s="11"/>
      <c r="AR23" s="14"/>
      <c r="AS23" s="17"/>
      <c r="AT23" s="135"/>
      <c r="AU23" s="1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97"/>
      <c r="BH23" s="97"/>
      <c r="CA23" s="84" t="str">
        <f t="shared" si="6"/>
        <v/>
      </c>
      <c r="CG23" s="88" t="str">
        <f t="shared" si="7"/>
        <v/>
      </c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</row>
    <row r="24" spans="1:98" ht="14.45" customHeight="1" x14ac:dyDescent="0.2">
      <c r="A24" s="136" t="s">
        <v>46</v>
      </c>
      <c r="B24" s="116">
        <f t="shared" si="0"/>
        <v>0</v>
      </c>
      <c r="C24" s="137">
        <f t="shared" si="5"/>
        <v>0</v>
      </c>
      <c r="D24" s="122">
        <f t="shared" si="5"/>
        <v>0</v>
      </c>
      <c r="E24" s="123"/>
      <c r="F24" s="119"/>
      <c r="G24" s="123"/>
      <c r="H24" s="138"/>
      <c r="I24" s="123"/>
      <c r="J24" s="138"/>
      <c r="K24" s="123"/>
      <c r="L24" s="138"/>
      <c r="M24" s="123"/>
      <c r="N24" s="138"/>
      <c r="O24" s="123"/>
      <c r="P24" s="138"/>
      <c r="Q24" s="123"/>
      <c r="R24" s="138"/>
      <c r="S24" s="123"/>
      <c r="T24" s="138"/>
      <c r="U24" s="123"/>
      <c r="V24" s="138"/>
      <c r="W24" s="123"/>
      <c r="X24" s="138"/>
      <c r="Y24" s="123"/>
      <c r="Z24" s="138"/>
      <c r="AA24" s="123"/>
      <c r="AB24" s="138"/>
      <c r="AC24" s="123"/>
      <c r="AD24" s="138"/>
      <c r="AE24" s="123"/>
      <c r="AF24" s="138"/>
      <c r="AG24" s="123"/>
      <c r="AH24" s="138"/>
      <c r="AI24" s="123"/>
      <c r="AJ24" s="138"/>
      <c r="AK24" s="123"/>
      <c r="AL24" s="138"/>
      <c r="AM24" s="123"/>
      <c r="AN24" s="138"/>
      <c r="AO24" s="139"/>
      <c r="AP24" s="138"/>
      <c r="AQ24" s="123"/>
      <c r="AR24" s="140"/>
      <c r="AS24" s="119"/>
      <c r="AT24" s="141"/>
      <c r="AU24" s="1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97"/>
      <c r="BH24" s="97"/>
      <c r="CA24" s="84" t="str">
        <f t="shared" si="6"/>
        <v/>
      </c>
      <c r="CG24" s="88" t="str">
        <f t="shared" si="7"/>
        <v/>
      </c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</row>
    <row r="25" spans="1:98" ht="14.45" customHeight="1" x14ac:dyDescent="0.2">
      <c r="A25" s="142" t="s">
        <v>47</v>
      </c>
      <c r="B25" s="113">
        <f t="shared" si="0"/>
        <v>0</v>
      </c>
      <c r="C25" s="121">
        <f t="shared" si="5"/>
        <v>0</v>
      </c>
      <c r="D25" s="109">
        <f t="shared" si="5"/>
        <v>0</v>
      </c>
      <c r="E25" s="11"/>
      <c r="F25" s="17"/>
      <c r="G25" s="11"/>
      <c r="H25" s="12"/>
      <c r="I25" s="11"/>
      <c r="J25" s="12"/>
      <c r="K25" s="11"/>
      <c r="L25" s="12"/>
      <c r="M25" s="11"/>
      <c r="N25" s="12"/>
      <c r="O25" s="11"/>
      <c r="P25" s="12"/>
      <c r="Q25" s="11"/>
      <c r="R25" s="12"/>
      <c r="S25" s="11"/>
      <c r="T25" s="12"/>
      <c r="U25" s="11"/>
      <c r="V25" s="12"/>
      <c r="W25" s="11"/>
      <c r="X25" s="12"/>
      <c r="Y25" s="11"/>
      <c r="Z25" s="12"/>
      <c r="AA25" s="11"/>
      <c r="AB25" s="12"/>
      <c r="AC25" s="11"/>
      <c r="AD25" s="12"/>
      <c r="AE25" s="11"/>
      <c r="AF25" s="12"/>
      <c r="AG25" s="11"/>
      <c r="AH25" s="12"/>
      <c r="AI25" s="11"/>
      <c r="AJ25" s="12"/>
      <c r="AK25" s="11"/>
      <c r="AL25" s="12"/>
      <c r="AM25" s="11"/>
      <c r="AN25" s="12"/>
      <c r="AO25" s="111"/>
      <c r="AP25" s="12"/>
      <c r="AQ25" s="11"/>
      <c r="AR25" s="14"/>
      <c r="AS25" s="17"/>
      <c r="AT25" s="135"/>
      <c r="AU25" s="1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97"/>
      <c r="BH25" s="97"/>
      <c r="CA25" s="84" t="str">
        <f t="shared" si="6"/>
        <v/>
      </c>
      <c r="CG25" s="88" t="str">
        <f t="shared" si="7"/>
        <v/>
      </c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</row>
    <row r="26" spans="1:98" ht="14.45" customHeight="1" x14ac:dyDescent="0.2">
      <c r="A26" s="143" t="s">
        <v>48</v>
      </c>
      <c r="B26" s="113">
        <f t="shared" si="0"/>
        <v>0</v>
      </c>
      <c r="C26" s="121">
        <f t="shared" si="5"/>
        <v>0</v>
      </c>
      <c r="D26" s="109">
        <f t="shared" si="5"/>
        <v>0</v>
      </c>
      <c r="E26" s="11"/>
      <c r="F26" s="17"/>
      <c r="G26" s="11"/>
      <c r="H26" s="12"/>
      <c r="I26" s="11"/>
      <c r="J26" s="12"/>
      <c r="K26" s="11"/>
      <c r="L26" s="12"/>
      <c r="M26" s="11"/>
      <c r="N26" s="12"/>
      <c r="O26" s="11"/>
      <c r="P26" s="12"/>
      <c r="Q26" s="11"/>
      <c r="R26" s="12"/>
      <c r="S26" s="11"/>
      <c r="T26" s="12"/>
      <c r="U26" s="11"/>
      <c r="V26" s="12"/>
      <c r="W26" s="11"/>
      <c r="X26" s="12"/>
      <c r="Y26" s="11"/>
      <c r="Z26" s="12"/>
      <c r="AA26" s="11"/>
      <c r="AB26" s="12"/>
      <c r="AC26" s="11"/>
      <c r="AD26" s="12"/>
      <c r="AE26" s="11"/>
      <c r="AF26" s="12"/>
      <c r="AG26" s="11"/>
      <c r="AH26" s="12"/>
      <c r="AI26" s="11"/>
      <c r="AJ26" s="12"/>
      <c r="AK26" s="11"/>
      <c r="AL26" s="12"/>
      <c r="AM26" s="11"/>
      <c r="AN26" s="12"/>
      <c r="AO26" s="111"/>
      <c r="AP26" s="12"/>
      <c r="AQ26" s="11"/>
      <c r="AR26" s="14"/>
      <c r="AS26" s="17"/>
      <c r="AT26" s="135"/>
      <c r="AU26" s="1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97"/>
      <c r="BH26" s="97"/>
      <c r="CA26" s="84" t="str">
        <f t="shared" si="6"/>
        <v/>
      </c>
      <c r="CG26" s="88" t="str">
        <f t="shared" si="7"/>
        <v/>
      </c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</row>
    <row r="27" spans="1:98" ht="14.45" customHeight="1" x14ac:dyDescent="0.2">
      <c r="A27" s="144" t="s">
        <v>49</v>
      </c>
      <c r="B27" s="124">
        <f t="shared" si="0"/>
        <v>0</v>
      </c>
      <c r="C27" s="131">
        <f t="shared" si="5"/>
        <v>0</v>
      </c>
      <c r="D27" s="145">
        <f t="shared" si="5"/>
        <v>0</v>
      </c>
      <c r="E27" s="38"/>
      <c r="F27" s="39"/>
      <c r="G27" s="38"/>
      <c r="H27" s="22"/>
      <c r="I27" s="38"/>
      <c r="J27" s="22"/>
      <c r="K27" s="38"/>
      <c r="L27" s="22"/>
      <c r="M27" s="38"/>
      <c r="N27" s="22"/>
      <c r="O27" s="38"/>
      <c r="P27" s="22"/>
      <c r="Q27" s="38"/>
      <c r="R27" s="22"/>
      <c r="S27" s="38"/>
      <c r="T27" s="22"/>
      <c r="U27" s="38"/>
      <c r="V27" s="22"/>
      <c r="W27" s="38"/>
      <c r="X27" s="22"/>
      <c r="Y27" s="38"/>
      <c r="Z27" s="22"/>
      <c r="AA27" s="38"/>
      <c r="AB27" s="22"/>
      <c r="AC27" s="38"/>
      <c r="AD27" s="22"/>
      <c r="AE27" s="38"/>
      <c r="AF27" s="22"/>
      <c r="AG27" s="38"/>
      <c r="AH27" s="22"/>
      <c r="AI27" s="38"/>
      <c r="AJ27" s="22"/>
      <c r="AK27" s="38"/>
      <c r="AL27" s="22"/>
      <c r="AM27" s="38"/>
      <c r="AN27" s="22"/>
      <c r="AO27" s="129"/>
      <c r="AP27" s="22"/>
      <c r="AQ27" s="38"/>
      <c r="AR27" s="54"/>
      <c r="AS27" s="39"/>
      <c r="AT27" s="22"/>
      <c r="AU27" s="1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97"/>
      <c r="BH27" s="97"/>
      <c r="CA27" s="84" t="str">
        <f t="shared" si="6"/>
        <v/>
      </c>
      <c r="CG27" s="88" t="str">
        <f t="shared" si="7"/>
        <v/>
      </c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</row>
    <row r="28" spans="1:98" ht="31.9" customHeight="1" x14ac:dyDescent="0.2">
      <c r="A28" s="146" t="s">
        <v>50</v>
      </c>
      <c r="B28" s="147"/>
      <c r="C28" s="148"/>
      <c r="D28" s="147"/>
      <c r="E28" s="147"/>
      <c r="F28" s="148"/>
      <c r="G28" s="148"/>
      <c r="H28" s="148"/>
      <c r="I28" s="148"/>
      <c r="J28" s="96"/>
      <c r="K28" s="96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</row>
    <row r="29" spans="1:98" ht="28.9" customHeight="1" x14ac:dyDescent="0.2">
      <c r="A29" s="398" t="s">
        <v>51</v>
      </c>
      <c r="B29" s="483" t="s">
        <v>52</v>
      </c>
      <c r="C29" s="484"/>
      <c r="D29" s="390" t="s">
        <v>1</v>
      </c>
      <c r="E29" s="151" t="s">
        <v>31</v>
      </c>
      <c r="F29" s="152" t="s">
        <v>53</v>
      </c>
      <c r="G29" s="152" t="s">
        <v>33</v>
      </c>
      <c r="H29" s="48" t="s">
        <v>20</v>
      </c>
      <c r="I29" s="391" t="s">
        <v>54</v>
      </c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</row>
    <row r="30" spans="1:98" ht="15.6" customHeight="1" x14ac:dyDescent="0.2">
      <c r="A30" s="505" t="s">
        <v>55</v>
      </c>
      <c r="B30" s="506"/>
      <c r="C30" s="507"/>
      <c r="D30" s="153">
        <f t="shared" ref="D30:D50" si="8">SUM(E30:H30)</f>
        <v>0</v>
      </c>
      <c r="E30" s="154"/>
      <c r="F30" s="155"/>
      <c r="G30" s="155"/>
      <c r="H30" s="156"/>
      <c r="I30" s="157"/>
      <c r="J30" s="1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</row>
    <row r="31" spans="1:98" ht="15.6" customHeight="1" x14ac:dyDescent="0.2">
      <c r="A31" s="487" t="s">
        <v>56</v>
      </c>
      <c r="B31" s="485" t="s">
        <v>57</v>
      </c>
      <c r="C31" s="486"/>
      <c r="D31" s="158">
        <f t="shared" si="8"/>
        <v>0</v>
      </c>
      <c r="E31" s="159"/>
      <c r="F31" s="160"/>
      <c r="G31" s="160"/>
      <c r="H31" s="161"/>
      <c r="I31" s="162"/>
      <c r="J31" s="24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CA31" s="84" t="str">
        <f>IF(D30&lt;&gt;B13,"* EL NÚMERO DE INGRESOS NO DEBE SER DISTINTO AL TOTAL DE INGRESOS DE LA SECCION A.1. ","")</f>
        <v/>
      </c>
      <c r="CG31" s="88" t="str">
        <f>IF(D30&lt;&gt;B13,1,"")</f>
        <v/>
      </c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</row>
    <row r="32" spans="1:98" ht="15.6" customHeight="1" x14ac:dyDescent="0.2">
      <c r="A32" s="488"/>
      <c r="B32" s="489" t="s">
        <v>58</v>
      </c>
      <c r="C32" s="490"/>
      <c r="D32" s="163">
        <f t="shared" si="8"/>
        <v>0</v>
      </c>
      <c r="E32" s="159"/>
      <c r="F32" s="160"/>
      <c r="G32" s="160"/>
      <c r="H32" s="161"/>
      <c r="I32" s="162"/>
      <c r="J32" s="24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</row>
    <row r="33" spans="1:98" ht="15.6" customHeight="1" x14ac:dyDescent="0.2">
      <c r="A33" s="488"/>
      <c r="B33" s="499" t="s">
        <v>59</v>
      </c>
      <c r="C33" s="500"/>
      <c r="D33" s="163">
        <f t="shared" si="8"/>
        <v>0</v>
      </c>
      <c r="E33" s="159"/>
      <c r="F33" s="160"/>
      <c r="G33" s="160"/>
      <c r="H33" s="161"/>
      <c r="I33" s="162"/>
      <c r="J33" s="24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</row>
    <row r="34" spans="1:98" ht="15.6" customHeight="1" x14ac:dyDescent="0.2">
      <c r="A34" s="488"/>
      <c r="B34" s="489" t="s">
        <v>60</v>
      </c>
      <c r="C34" s="490"/>
      <c r="D34" s="163">
        <f t="shared" si="8"/>
        <v>0</v>
      </c>
      <c r="E34" s="159"/>
      <c r="F34" s="160"/>
      <c r="G34" s="160"/>
      <c r="H34" s="161"/>
      <c r="I34" s="162"/>
      <c r="J34" s="24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</row>
    <row r="35" spans="1:98" ht="15.6" customHeight="1" x14ac:dyDescent="0.2">
      <c r="A35" s="488"/>
      <c r="B35" s="489" t="s">
        <v>61</v>
      </c>
      <c r="C35" s="490"/>
      <c r="D35" s="163">
        <f t="shared" si="8"/>
        <v>0</v>
      </c>
      <c r="E35" s="159"/>
      <c r="F35" s="160"/>
      <c r="G35" s="160"/>
      <c r="H35" s="161"/>
      <c r="I35" s="162"/>
      <c r="J35" s="24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</row>
    <row r="36" spans="1:98" ht="15.6" customHeight="1" x14ac:dyDescent="0.2">
      <c r="A36" s="488"/>
      <c r="B36" s="489" t="s">
        <v>62</v>
      </c>
      <c r="C36" s="490"/>
      <c r="D36" s="163">
        <f t="shared" si="8"/>
        <v>0</v>
      </c>
      <c r="E36" s="159"/>
      <c r="F36" s="160"/>
      <c r="G36" s="160"/>
      <c r="H36" s="161"/>
      <c r="I36" s="162"/>
      <c r="J36" s="2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</row>
    <row r="37" spans="1:98" ht="15.6" customHeight="1" x14ac:dyDescent="0.2">
      <c r="A37" s="488"/>
      <c r="B37" s="489" t="s">
        <v>63</v>
      </c>
      <c r="C37" s="490"/>
      <c r="D37" s="163">
        <f t="shared" si="8"/>
        <v>0</v>
      </c>
      <c r="E37" s="159"/>
      <c r="F37" s="160"/>
      <c r="G37" s="160"/>
      <c r="H37" s="161"/>
      <c r="I37" s="162"/>
      <c r="J37" s="2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</row>
    <row r="38" spans="1:98" ht="15.6" customHeight="1" x14ac:dyDescent="0.2">
      <c r="A38" s="488"/>
      <c r="B38" s="489" t="s">
        <v>64</v>
      </c>
      <c r="C38" s="490"/>
      <c r="D38" s="163">
        <f t="shared" si="8"/>
        <v>0</v>
      </c>
      <c r="E38" s="159"/>
      <c r="F38" s="160"/>
      <c r="G38" s="160"/>
      <c r="H38" s="161"/>
      <c r="I38" s="162"/>
      <c r="J38" s="2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</row>
    <row r="39" spans="1:98" ht="26.45" customHeight="1" x14ac:dyDescent="0.2">
      <c r="A39" s="488"/>
      <c r="B39" s="489" t="s">
        <v>65</v>
      </c>
      <c r="C39" s="490"/>
      <c r="D39" s="163">
        <f t="shared" si="8"/>
        <v>0</v>
      </c>
      <c r="E39" s="159"/>
      <c r="F39" s="160"/>
      <c r="G39" s="160"/>
      <c r="H39" s="161"/>
      <c r="I39" s="162"/>
      <c r="J39" s="2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</row>
    <row r="40" spans="1:98" ht="26.45" customHeight="1" x14ac:dyDescent="0.2">
      <c r="A40" s="488"/>
      <c r="B40" s="489" t="s">
        <v>66</v>
      </c>
      <c r="C40" s="490"/>
      <c r="D40" s="163">
        <f t="shared" si="8"/>
        <v>0</v>
      </c>
      <c r="E40" s="159"/>
      <c r="F40" s="160"/>
      <c r="G40" s="160"/>
      <c r="H40" s="161"/>
      <c r="I40" s="162"/>
      <c r="J40" s="2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</row>
    <row r="41" spans="1:98" ht="26.45" customHeight="1" x14ac:dyDescent="0.2">
      <c r="A41" s="488"/>
      <c r="B41" s="489" t="s">
        <v>67</v>
      </c>
      <c r="C41" s="490"/>
      <c r="D41" s="163">
        <f t="shared" si="8"/>
        <v>0</v>
      </c>
      <c r="E41" s="159"/>
      <c r="F41" s="160"/>
      <c r="G41" s="160"/>
      <c r="H41" s="161"/>
      <c r="I41" s="162"/>
      <c r="J41" s="2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</row>
    <row r="42" spans="1:98" ht="15.6" customHeight="1" x14ac:dyDescent="0.2">
      <c r="A42" s="488"/>
      <c r="B42" s="489" t="s">
        <v>68</v>
      </c>
      <c r="C42" s="490"/>
      <c r="D42" s="163">
        <f t="shared" si="8"/>
        <v>0</v>
      </c>
      <c r="E42" s="159"/>
      <c r="F42" s="160"/>
      <c r="G42" s="160"/>
      <c r="H42" s="161"/>
      <c r="I42" s="162"/>
      <c r="J42" s="2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</row>
    <row r="43" spans="1:98" ht="15.6" customHeight="1" x14ac:dyDescent="0.2">
      <c r="A43" s="493"/>
      <c r="B43" s="501" t="s">
        <v>4</v>
      </c>
      <c r="C43" s="502"/>
      <c r="D43" s="163">
        <f t="shared" si="8"/>
        <v>0</v>
      </c>
      <c r="E43" s="164"/>
      <c r="F43" s="165"/>
      <c r="G43" s="165"/>
      <c r="H43" s="166"/>
      <c r="I43" s="167"/>
      <c r="J43" s="2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</row>
    <row r="44" spans="1:98" ht="15.6" customHeight="1" x14ac:dyDescent="0.2">
      <c r="A44" s="487" t="s">
        <v>69</v>
      </c>
      <c r="B44" s="485" t="s">
        <v>70</v>
      </c>
      <c r="C44" s="486"/>
      <c r="D44" s="158">
        <f t="shared" si="8"/>
        <v>0</v>
      </c>
      <c r="E44" s="168"/>
      <c r="F44" s="169"/>
      <c r="G44" s="169"/>
      <c r="H44" s="170"/>
      <c r="I44" s="171"/>
      <c r="J44" s="2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</row>
    <row r="45" spans="1:98" ht="15.6" customHeight="1" x14ac:dyDescent="0.2">
      <c r="A45" s="488"/>
      <c r="B45" s="489" t="s">
        <v>71</v>
      </c>
      <c r="C45" s="490"/>
      <c r="D45" s="163">
        <f t="shared" si="8"/>
        <v>0</v>
      </c>
      <c r="E45" s="159"/>
      <c r="F45" s="160"/>
      <c r="G45" s="160"/>
      <c r="H45" s="161"/>
      <c r="I45" s="162"/>
      <c r="J45" s="2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</row>
    <row r="46" spans="1:98" ht="15.6" customHeight="1" x14ac:dyDescent="0.2">
      <c r="A46" s="488"/>
      <c r="B46" s="491" t="s">
        <v>4</v>
      </c>
      <c r="C46" s="492"/>
      <c r="D46" s="172">
        <f t="shared" si="8"/>
        <v>0</v>
      </c>
      <c r="E46" s="159"/>
      <c r="F46" s="160"/>
      <c r="G46" s="160"/>
      <c r="H46" s="161"/>
      <c r="I46" s="162"/>
      <c r="J46" s="2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</row>
    <row r="47" spans="1:98" ht="15.6" customHeight="1" x14ac:dyDescent="0.2">
      <c r="A47" s="487" t="s">
        <v>72</v>
      </c>
      <c r="B47" s="485" t="s">
        <v>70</v>
      </c>
      <c r="C47" s="486"/>
      <c r="D47" s="158">
        <f t="shared" si="8"/>
        <v>0</v>
      </c>
      <c r="E47" s="168"/>
      <c r="F47" s="169"/>
      <c r="G47" s="169"/>
      <c r="H47" s="170"/>
      <c r="I47" s="171"/>
      <c r="J47" s="2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</row>
    <row r="48" spans="1:98" ht="15.6" customHeight="1" x14ac:dyDescent="0.2">
      <c r="A48" s="488"/>
      <c r="B48" s="489" t="s">
        <v>71</v>
      </c>
      <c r="C48" s="490"/>
      <c r="D48" s="163">
        <f t="shared" si="8"/>
        <v>0</v>
      </c>
      <c r="E48" s="159"/>
      <c r="F48" s="160"/>
      <c r="G48" s="160"/>
      <c r="H48" s="161"/>
      <c r="I48" s="162"/>
      <c r="J48" s="2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</row>
    <row r="49" spans="1:98" ht="15.6" customHeight="1" x14ac:dyDescent="0.2">
      <c r="A49" s="493"/>
      <c r="B49" s="501" t="s">
        <v>4</v>
      </c>
      <c r="C49" s="502"/>
      <c r="D49" s="172">
        <f t="shared" si="8"/>
        <v>0</v>
      </c>
      <c r="E49" s="173"/>
      <c r="F49" s="174"/>
      <c r="G49" s="174"/>
      <c r="H49" s="175"/>
      <c r="I49" s="176"/>
      <c r="J49" s="2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</row>
    <row r="50" spans="1:98" ht="15.6" customHeight="1" x14ac:dyDescent="0.2">
      <c r="A50" s="395" t="s">
        <v>73</v>
      </c>
      <c r="B50" s="503" t="s">
        <v>74</v>
      </c>
      <c r="C50" s="504"/>
      <c r="D50" s="177">
        <f t="shared" si="8"/>
        <v>0</v>
      </c>
      <c r="E50" s="178"/>
      <c r="F50" s="179"/>
      <c r="G50" s="179"/>
      <c r="H50" s="180"/>
      <c r="I50" s="181"/>
      <c r="J50" s="2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</row>
    <row r="51" spans="1:98" ht="31.9" customHeight="1" x14ac:dyDescent="0.2">
      <c r="A51" s="182" t="s">
        <v>75</v>
      </c>
      <c r="B51" s="183"/>
      <c r="C51" s="183"/>
      <c r="D51" s="183"/>
      <c r="E51" s="183"/>
      <c r="F51" s="183"/>
      <c r="G51" s="183"/>
      <c r="H51" s="184"/>
      <c r="I51" s="184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</row>
    <row r="52" spans="1:98" x14ac:dyDescent="0.2">
      <c r="A52" s="487" t="s">
        <v>76</v>
      </c>
      <c r="B52" s="495" t="s">
        <v>77</v>
      </c>
      <c r="C52" s="496"/>
      <c r="D52" s="496"/>
      <c r="E52" s="514" t="s">
        <v>78</v>
      </c>
      <c r="F52" s="515"/>
      <c r="G52" s="515"/>
      <c r="H52" s="515"/>
      <c r="I52" s="515"/>
      <c r="J52" s="515"/>
      <c r="K52" s="515"/>
      <c r="L52" s="515"/>
      <c r="M52" s="515"/>
      <c r="N52" s="515"/>
      <c r="O52" s="515"/>
      <c r="P52" s="515"/>
      <c r="Q52" s="515"/>
      <c r="R52" s="515"/>
      <c r="S52" s="515"/>
      <c r="T52" s="515"/>
      <c r="U52" s="515"/>
      <c r="V52" s="515"/>
      <c r="W52" s="515"/>
      <c r="X52" s="515"/>
      <c r="Y52" s="515"/>
      <c r="Z52" s="515"/>
      <c r="AA52" s="515"/>
      <c r="AB52" s="515"/>
      <c r="AC52" s="515"/>
      <c r="AD52" s="515"/>
      <c r="AE52" s="515"/>
      <c r="AF52" s="515"/>
      <c r="AG52" s="515"/>
      <c r="AH52" s="515"/>
      <c r="AI52" s="515"/>
      <c r="AJ52" s="515"/>
      <c r="AK52" s="515"/>
      <c r="AL52" s="515"/>
      <c r="AM52" s="515"/>
      <c r="AN52" s="515"/>
      <c r="AO52" s="515"/>
      <c r="AP52" s="516"/>
      <c r="AQ52" s="471" t="s">
        <v>79</v>
      </c>
      <c r="AR52" s="480" t="s">
        <v>19</v>
      </c>
      <c r="AS52" s="481"/>
      <c r="AT52" s="482"/>
      <c r="AU52" s="476" t="s">
        <v>20</v>
      </c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7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</row>
    <row r="53" spans="1:98" x14ac:dyDescent="0.2">
      <c r="A53" s="488"/>
      <c r="B53" s="497"/>
      <c r="C53" s="498"/>
      <c r="D53" s="498"/>
      <c r="E53" s="483" t="s">
        <v>21</v>
      </c>
      <c r="F53" s="484"/>
      <c r="G53" s="483" t="s">
        <v>22</v>
      </c>
      <c r="H53" s="484"/>
      <c r="I53" s="483" t="s">
        <v>23</v>
      </c>
      <c r="J53" s="484"/>
      <c r="K53" s="483" t="s">
        <v>24</v>
      </c>
      <c r="L53" s="484"/>
      <c r="M53" s="483" t="s">
        <v>25</v>
      </c>
      <c r="N53" s="484"/>
      <c r="O53" s="483" t="s">
        <v>26</v>
      </c>
      <c r="P53" s="484"/>
      <c r="Q53" s="483" t="s">
        <v>27</v>
      </c>
      <c r="R53" s="484"/>
      <c r="S53" s="483" t="s">
        <v>28</v>
      </c>
      <c r="T53" s="484"/>
      <c r="U53" s="483" t="s">
        <v>29</v>
      </c>
      <c r="V53" s="484"/>
      <c r="W53" s="483" t="s">
        <v>5</v>
      </c>
      <c r="X53" s="484"/>
      <c r="Y53" s="483" t="s">
        <v>6</v>
      </c>
      <c r="Z53" s="484"/>
      <c r="AA53" s="483" t="s">
        <v>30</v>
      </c>
      <c r="AB53" s="518"/>
      <c r="AC53" s="483" t="s">
        <v>7</v>
      </c>
      <c r="AD53" s="484"/>
      <c r="AE53" s="483" t="s">
        <v>8</v>
      </c>
      <c r="AF53" s="484"/>
      <c r="AG53" s="483" t="s">
        <v>9</v>
      </c>
      <c r="AH53" s="484"/>
      <c r="AI53" s="483" t="s">
        <v>10</v>
      </c>
      <c r="AJ53" s="484"/>
      <c r="AK53" s="483" t="s">
        <v>11</v>
      </c>
      <c r="AL53" s="484"/>
      <c r="AM53" s="483" t="s">
        <v>12</v>
      </c>
      <c r="AN53" s="484"/>
      <c r="AO53" s="481" t="s">
        <v>13</v>
      </c>
      <c r="AP53" s="482"/>
      <c r="AQ53" s="472"/>
      <c r="AR53" s="508" t="s">
        <v>31</v>
      </c>
      <c r="AS53" s="510" t="s">
        <v>32</v>
      </c>
      <c r="AT53" s="519" t="s">
        <v>33</v>
      </c>
      <c r="AU53" s="479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7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</row>
    <row r="54" spans="1:98" ht="29.25" customHeight="1" x14ac:dyDescent="0.2">
      <c r="A54" s="494"/>
      <c r="B54" s="185" t="s">
        <v>34</v>
      </c>
      <c r="C54" s="186" t="s">
        <v>2</v>
      </c>
      <c r="D54" s="187" t="s">
        <v>3</v>
      </c>
      <c r="E54" s="393" t="s">
        <v>2</v>
      </c>
      <c r="F54" s="40" t="s">
        <v>3</v>
      </c>
      <c r="G54" s="393" t="s">
        <v>2</v>
      </c>
      <c r="H54" s="40" t="s">
        <v>3</v>
      </c>
      <c r="I54" s="393" t="s">
        <v>2</v>
      </c>
      <c r="J54" s="40" t="s">
        <v>3</v>
      </c>
      <c r="K54" s="393" t="s">
        <v>2</v>
      </c>
      <c r="L54" s="40" t="s">
        <v>3</v>
      </c>
      <c r="M54" s="70" t="s">
        <v>2</v>
      </c>
      <c r="N54" s="394" t="s">
        <v>3</v>
      </c>
      <c r="O54" s="393" t="s">
        <v>2</v>
      </c>
      <c r="P54" s="40" t="s">
        <v>3</v>
      </c>
      <c r="Q54" s="70" t="s">
        <v>2</v>
      </c>
      <c r="R54" s="394" t="s">
        <v>3</v>
      </c>
      <c r="S54" s="70" t="s">
        <v>2</v>
      </c>
      <c r="T54" s="394" t="s">
        <v>3</v>
      </c>
      <c r="U54" s="393" t="s">
        <v>2</v>
      </c>
      <c r="V54" s="394" t="s">
        <v>3</v>
      </c>
      <c r="W54" s="393" t="s">
        <v>2</v>
      </c>
      <c r="X54" s="40" t="s">
        <v>3</v>
      </c>
      <c r="Y54" s="70" t="s">
        <v>2</v>
      </c>
      <c r="Z54" s="394" t="s">
        <v>3</v>
      </c>
      <c r="AA54" s="393" t="s">
        <v>2</v>
      </c>
      <c r="AB54" s="72" t="s">
        <v>3</v>
      </c>
      <c r="AC54" s="393" t="s">
        <v>2</v>
      </c>
      <c r="AD54" s="40" t="s">
        <v>3</v>
      </c>
      <c r="AE54" s="393" t="s">
        <v>2</v>
      </c>
      <c r="AF54" s="40" t="s">
        <v>3</v>
      </c>
      <c r="AG54" s="393" t="s">
        <v>2</v>
      </c>
      <c r="AH54" s="40" t="s">
        <v>3</v>
      </c>
      <c r="AI54" s="70" t="s">
        <v>2</v>
      </c>
      <c r="AJ54" s="394" t="s">
        <v>3</v>
      </c>
      <c r="AK54" s="393" t="s">
        <v>2</v>
      </c>
      <c r="AL54" s="40" t="s">
        <v>3</v>
      </c>
      <c r="AM54" s="70" t="s">
        <v>2</v>
      </c>
      <c r="AN54" s="394" t="s">
        <v>3</v>
      </c>
      <c r="AO54" s="46" t="s">
        <v>2</v>
      </c>
      <c r="AP54" s="394" t="s">
        <v>3</v>
      </c>
      <c r="AQ54" s="473"/>
      <c r="AR54" s="509"/>
      <c r="AS54" s="511"/>
      <c r="AT54" s="520"/>
      <c r="AU54" s="517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7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</row>
    <row r="55" spans="1:98" ht="15" customHeight="1" x14ac:dyDescent="0.2">
      <c r="A55" s="143" t="s">
        <v>80</v>
      </c>
      <c r="B55" s="188">
        <f>SUM(C55+D55)</f>
        <v>0</v>
      </c>
      <c r="C55" s="189">
        <f t="shared" ref="C55:D59" si="9">SUM(E55+G55+I55+K55+M55+O55+Q55+S55+U55+W55+Y55+AA55+AC55+AE55+AG55+AI55+AK55+AM55+AO55)</f>
        <v>0</v>
      </c>
      <c r="D55" s="190">
        <f t="shared" si="9"/>
        <v>0</v>
      </c>
      <c r="E55" s="6"/>
      <c r="F55" s="10"/>
      <c r="G55" s="6"/>
      <c r="H55" s="8"/>
      <c r="I55" s="6"/>
      <c r="J55" s="8"/>
      <c r="K55" s="6"/>
      <c r="L55" s="8"/>
      <c r="M55" s="6"/>
      <c r="N55" s="8"/>
      <c r="O55" s="6"/>
      <c r="P55" s="8"/>
      <c r="Q55" s="6"/>
      <c r="R55" s="8"/>
      <c r="S55" s="6"/>
      <c r="T55" s="8"/>
      <c r="U55" s="6"/>
      <c r="V55" s="8"/>
      <c r="W55" s="6"/>
      <c r="X55" s="8"/>
      <c r="Y55" s="105"/>
      <c r="Z55" s="8"/>
      <c r="AA55" s="105"/>
      <c r="AB55" s="56"/>
      <c r="AC55" s="105"/>
      <c r="AD55" s="8"/>
      <c r="AE55" s="105"/>
      <c r="AF55" s="8"/>
      <c r="AG55" s="105"/>
      <c r="AH55" s="8"/>
      <c r="AI55" s="105"/>
      <c r="AJ55" s="8"/>
      <c r="AK55" s="105"/>
      <c r="AL55" s="8"/>
      <c r="AM55" s="105"/>
      <c r="AN55" s="8"/>
      <c r="AO55" s="191"/>
      <c r="AP55" s="56"/>
      <c r="AQ55" s="192"/>
      <c r="AR55" s="193"/>
      <c r="AS55" s="194"/>
      <c r="AT55" s="195"/>
      <c r="AU55" s="196"/>
      <c r="AV55" s="1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97"/>
      <c r="BI55" s="97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</row>
    <row r="56" spans="1:98" ht="15" customHeight="1" x14ac:dyDescent="0.2">
      <c r="A56" s="143" t="s">
        <v>81</v>
      </c>
      <c r="B56" s="197">
        <f>SUM(C56+D56)</f>
        <v>0</v>
      </c>
      <c r="C56" s="198">
        <f t="shared" si="9"/>
        <v>0</v>
      </c>
      <c r="D56" s="199">
        <f t="shared" si="9"/>
        <v>0</v>
      </c>
      <c r="E56" s="11"/>
      <c r="F56" s="17"/>
      <c r="G56" s="11"/>
      <c r="H56" s="12"/>
      <c r="I56" s="11"/>
      <c r="J56" s="12"/>
      <c r="K56" s="11"/>
      <c r="L56" s="12"/>
      <c r="M56" s="11"/>
      <c r="N56" s="12"/>
      <c r="O56" s="11"/>
      <c r="P56" s="12"/>
      <c r="Q56" s="11"/>
      <c r="R56" s="12"/>
      <c r="S56" s="11"/>
      <c r="T56" s="12"/>
      <c r="U56" s="11"/>
      <c r="V56" s="12"/>
      <c r="W56" s="11"/>
      <c r="X56" s="12"/>
      <c r="Y56" s="111"/>
      <c r="Z56" s="12"/>
      <c r="AA56" s="111"/>
      <c r="AB56" s="43"/>
      <c r="AC56" s="111"/>
      <c r="AD56" s="12"/>
      <c r="AE56" s="111"/>
      <c r="AF56" s="12"/>
      <c r="AG56" s="111"/>
      <c r="AH56" s="12"/>
      <c r="AI56" s="111"/>
      <c r="AJ56" s="12"/>
      <c r="AK56" s="111"/>
      <c r="AL56" s="12"/>
      <c r="AM56" s="111"/>
      <c r="AN56" s="12"/>
      <c r="AO56" s="200"/>
      <c r="AP56" s="43"/>
      <c r="AQ56" s="196"/>
      <c r="AR56" s="193"/>
      <c r="AS56" s="194"/>
      <c r="AT56" s="195"/>
      <c r="AU56" s="196"/>
      <c r="AV56" s="1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97"/>
      <c r="BI56" s="97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</row>
    <row r="57" spans="1:98" ht="15" customHeight="1" x14ac:dyDescent="0.2">
      <c r="A57" s="143" t="s">
        <v>82</v>
      </c>
      <c r="B57" s="197">
        <f>SUM(C57+D57)</f>
        <v>0</v>
      </c>
      <c r="C57" s="198">
        <f t="shared" si="9"/>
        <v>0</v>
      </c>
      <c r="D57" s="199">
        <f t="shared" si="9"/>
        <v>0</v>
      </c>
      <c r="E57" s="11"/>
      <c r="F57" s="17"/>
      <c r="G57" s="11"/>
      <c r="H57" s="12"/>
      <c r="I57" s="11"/>
      <c r="J57" s="12"/>
      <c r="K57" s="11"/>
      <c r="L57" s="12"/>
      <c r="M57" s="11"/>
      <c r="N57" s="12"/>
      <c r="O57" s="11"/>
      <c r="P57" s="12"/>
      <c r="Q57" s="11"/>
      <c r="R57" s="12"/>
      <c r="S57" s="11"/>
      <c r="T57" s="12"/>
      <c r="U57" s="11"/>
      <c r="V57" s="12"/>
      <c r="W57" s="11"/>
      <c r="X57" s="12"/>
      <c r="Y57" s="111"/>
      <c r="Z57" s="12"/>
      <c r="AA57" s="111"/>
      <c r="AB57" s="43"/>
      <c r="AC57" s="111"/>
      <c r="AD57" s="12"/>
      <c r="AE57" s="111"/>
      <c r="AF57" s="12"/>
      <c r="AG57" s="111"/>
      <c r="AH57" s="12"/>
      <c r="AI57" s="111"/>
      <c r="AJ57" s="12"/>
      <c r="AK57" s="111"/>
      <c r="AL57" s="12"/>
      <c r="AM57" s="111"/>
      <c r="AN57" s="12"/>
      <c r="AO57" s="200"/>
      <c r="AP57" s="43"/>
      <c r="AQ57" s="196"/>
      <c r="AR57" s="193"/>
      <c r="AS57" s="194"/>
      <c r="AT57" s="195"/>
      <c r="AU57" s="196"/>
      <c r="AV57" s="1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97"/>
      <c r="BI57" s="97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</row>
    <row r="58" spans="1:98" ht="15" customHeight="1" x14ac:dyDescent="0.2">
      <c r="A58" s="143" t="s">
        <v>83</v>
      </c>
      <c r="B58" s="197">
        <f>SUM(C58+D58)</f>
        <v>0</v>
      </c>
      <c r="C58" s="198">
        <f t="shared" si="9"/>
        <v>0</v>
      </c>
      <c r="D58" s="199">
        <f t="shared" si="9"/>
        <v>0</v>
      </c>
      <c r="E58" s="11"/>
      <c r="F58" s="17"/>
      <c r="G58" s="11"/>
      <c r="H58" s="12"/>
      <c r="I58" s="11"/>
      <c r="J58" s="12"/>
      <c r="K58" s="11"/>
      <c r="L58" s="12"/>
      <c r="M58" s="11"/>
      <c r="N58" s="12"/>
      <c r="O58" s="11"/>
      <c r="P58" s="12"/>
      <c r="Q58" s="11"/>
      <c r="R58" s="12"/>
      <c r="S58" s="11"/>
      <c r="T58" s="12"/>
      <c r="U58" s="11"/>
      <c r="V58" s="12"/>
      <c r="W58" s="11"/>
      <c r="X58" s="12"/>
      <c r="Y58" s="111"/>
      <c r="Z58" s="12"/>
      <c r="AA58" s="111"/>
      <c r="AB58" s="43"/>
      <c r="AC58" s="111"/>
      <c r="AD58" s="12"/>
      <c r="AE58" s="111"/>
      <c r="AF58" s="12"/>
      <c r="AG58" s="111"/>
      <c r="AH58" s="12"/>
      <c r="AI58" s="111"/>
      <c r="AJ58" s="12"/>
      <c r="AK58" s="111"/>
      <c r="AL58" s="12"/>
      <c r="AM58" s="111"/>
      <c r="AN58" s="12"/>
      <c r="AO58" s="200"/>
      <c r="AP58" s="43"/>
      <c r="AQ58" s="196"/>
      <c r="AR58" s="193"/>
      <c r="AS58" s="194"/>
      <c r="AT58" s="195"/>
      <c r="AU58" s="196"/>
      <c r="AV58" s="1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97"/>
      <c r="BI58" s="97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</row>
    <row r="59" spans="1:98" ht="15" customHeight="1" x14ac:dyDescent="0.2">
      <c r="A59" s="201" t="s">
        <v>84</v>
      </c>
      <c r="B59" s="202">
        <f>SUM(C59+D59)</f>
        <v>0</v>
      </c>
      <c r="C59" s="203">
        <f t="shared" si="9"/>
        <v>0</v>
      </c>
      <c r="D59" s="204">
        <f t="shared" si="9"/>
        <v>0</v>
      </c>
      <c r="E59" s="30"/>
      <c r="F59" s="23"/>
      <c r="G59" s="30"/>
      <c r="H59" s="205"/>
      <c r="I59" s="30"/>
      <c r="J59" s="205"/>
      <c r="K59" s="30"/>
      <c r="L59" s="205"/>
      <c r="M59" s="30"/>
      <c r="N59" s="205"/>
      <c r="O59" s="30"/>
      <c r="P59" s="205"/>
      <c r="Q59" s="30"/>
      <c r="R59" s="205"/>
      <c r="S59" s="30"/>
      <c r="T59" s="205"/>
      <c r="U59" s="30"/>
      <c r="V59" s="205"/>
      <c r="W59" s="30"/>
      <c r="X59" s="205"/>
      <c r="Y59" s="206"/>
      <c r="Z59" s="205"/>
      <c r="AA59" s="206"/>
      <c r="AB59" s="60"/>
      <c r="AC59" s="206"/>
      <c r="AD59" s="205"/>
      <c r="AE59" s="206"/>
      <c r="AF59" s="205"/>
      <c r="AG59" s="206"/>
      <c r="AH59" s="205"/>
      <c r="AI59" s="206"/>
      <c r="AJ59" s="205"/>
      <c r="AK59" s="206"/>
      <c r="AL59" s="205"/>
      <c r="AM59" s="206"/>
      <c r="AN59" s="205"/>
      <c r="AO59" s="207"/>
      <c r="AP59" s="60"/>
      <c r="AQ59" s="208"/>
      <c r="AR59" s="209"/>
      <c r="AS59" s="210"/>
      <c r="AT59" s="211"/>
      <c r="AU59" s="208"/>
      <c r="AV59" s="1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97"/>
      <c r="BI59" s="97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</row>
    <row r="60" spans="1:98" ht="15" customHeight="1" x14ac:dyDescent="0.2">
      <c r="A60" s="212" t="s">
        <v>1</v>
      </c>
      <c r="B60" s="213">
        <f t="shared" ref="B60:AU60" si="10">SUM(B55:B59)</f>
        <v>0</v>
      </c>
      <c r="C60" s="214">
        <f t="shared" si="10"/>
        <v>0</v>
      </c>
      <c r="D60" s="215">
        <f t="shared" si="10"/>
        <v>0</v>
      </c>
      <c r="E60" s="216">
        <f t="shared" si="10"/>
        <v>0</v>
      </c>
      <c r="F60" s="126">
        <f t="shared" si="10"/>
        <v>0</v>
      </c>
      <c r="G60" s="216">
        <f t="shared" si="10"/>
        <v>0</v>
      </c>
      <c r="H60" s="217">
        <f t="shared" si="10"/>
        <v>0</v>
      </c>
      <c r="I60" s="216">
        <f t="shared" si="10"/>
        <v>0</v>
      </c>
      <c r="J60" s="217">
        <f t="shared" si="10"/>
        <v>0</v>
      </c>
      <c r="K60" s="216">
        <f t="shared" si="10"/>
        <v>0</v>
      </c>
      <c r="L60" s="217">
        <f t="shared" si="10"/>
        <v>0</v>
      </c>
      <c r="M60" s="216">
        <f t="shared" si="10"/>
        <v>0</v>
      </c>
      <c r="N60" s="217">
        <f t="shared" si="10"/>
        <v>0</v>
      </c>
      <c r="O60" s="216">
        <f t="shared" si="10"/>
        <v>0</v>
      </c>
      <c r="P60" s="217">
        <f t="shared" si="10"/>
        <v>0</v>
      </c>
      <c r="Q60" s="216">
        <f t="shared" si="10"/>
        <v>0</v>
      </c>
      <c r="R60" s="217">
        <f t="shared" si="10"/>
        <v>0</v>
      </c>
      <c r="S60" s="216">
        <f t="shared" si="10"/>
        <v>0</v>
      </c>
      <c r="T60" s="217">
        <f t="shared" si="10"/>
        <v>0</v>
      </c>
      <c r="U60" s="216">
        <f t="shared" si="10"/>
        <v>0</v>
      </c>
      <c r="V60" s="217">
        <f t="shared" si="10"/>
        <v>0</v>
      </c>
      <c r="W60" s="216">
        <f t="shared" si="10"/>
        <v>0</v>
      </c>
      <c r="X60" s="217">
        <f t="shared" si="10"/>
        <v>0</v>
      </c>
      <c r="Y60" s="218">
        <f t="shared" si="10"/>
        <v>0</v>
      </c>
      <c r="Z60" s="217">
        <f t="shared" si="10"/>
        <v>0</v>
      </c>
      <c r="AA60" s="219">
        <f t="shared" si="10"/>
        <v>0</v>
      </c>
      <c r="AB60" s="220">
        <f t="shared" si="10"/>
        <v>0</v>
      </c>
      <c r="AC60" s="218">
        <f t="shared" si="10"/>
        <v>0</v>
      </c>
      <c r="AD60" s="217">
        <f t="shared" si="10"/>
        <v>0</v>
      </c>
      <c r="AE60" s="218">
        <f t="shared" si="10"/>
        <v>0</v>
      </c>
      <c r="AF60" s="217">
        <f t="shared" si="10"/>
        <v>0</v>
      </c>
      <c r="AG60" s="218">
        <f t="shared" si="10"/>
        <v>0</v>
      </c>
      <c r="AH60" s="217">
        <f t="shared" si="10"/>
        <v>0</v>
      </c>
      <c r="AI60" s="218">
        <f t="shared" si="10"/>
        <v>0</v>
      </c>
      <c r="AJ60" s="217">
        <f t="shared" si="10"/>
        <v>0</v>
      </c>
      <c r="AK60" s="218">
        <f t="shared" si="10"/>
        <v>0</v>
      </c>
      <c r="AL60" s="217">
        <f t="shared" si="10"/>
        <v>0</v>
      </c>
      <c r="AM60" s="218">
        <f t="shared" si="10"/>
        <v>0</v>
      </c>
      <c r="AN60" s="217">
        <f t="shared" si="10"/>
        <v>0</v>
      </c>
      <c r="AO60" s="219">
        <f t="shared" si="10"/>
        <v>0</v>
      </c>
      <c r="AP60" s="220">
        <f t="shared" si="10"/>
        <v>0</v>
      </c>
      <c r="AQ60" s="221">
        <f t="shared" si="10"/>
        <v>0</v>
      </c>
      <c r="AR60" s="222">
        <f t="shared" si="10"/>
        <v>0</v>
      </c>
      <c r="AS60" s="223">
        <f t="shared" si="10"/>
        <v>0</v>
      </c>
      <c r="AT60" s="224">
        <f t="shared" si="10"/>
        <v>0</v>
      </c>
      <c r="AU60" s="221">
        <f t="shared" si="10"/>
        <v>0</v>
      </c>
      <c r="AV60" s="24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7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</row>
    <row r="61" spans="1:98" ht="31.9" customHeight="1" x14ac:dyDescent="0.2">
      <c r="A61" s="225" t="s">
        <v>85</v>
      </c>
      <c r="B61" s="92"/>
      <c r="C61" s="183"/>
      <c r="D61" s="183"/>
      <c r="E61" s="183"/>
      <c r="F61" s="183"/>
      <c r="G61" s="183"/>
      <c r="H61" s="183"/>
      <c r="I61" s="183"/>
      <c r="J61" s="183"/>
      <c r="K61" s="183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</row>
    <row r="62" spans="1:98" x14ac:dyDescent="0.2">
      <c r="A62" s="398" t="s">
        <v>76</v>
      </c>
      <c r="B62" s="226" t="s">
        <v>77</v>
      </c>
      <c r="C62" s="227"/>
      <c r="D62" s="227"/>
      <c r="E62" s="227"/>
      <c r="F62" s="227"/>
      <c r="G62" s="227"/>
      <c r="H62" s="227"/>
      <c r="I62" s="227"/>
      <c r="J62" s="227"/>
      <c r="K62" s="22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</row>
    <row r="63" spans="1:98" ht="15" customHeight="1" x14ac:dyDescent="0.2">
      <c r="A63" s="228" t="s">
        <v>81</v>
      </c>
      <c r="B63" s="229"/>
      <c r="C63" s="227"/>
      <c r="D63" s="227"/>
      <c r="E63" s="227"/>
      <c r="F63" s="227"/>
      <c r="G63" s="227"/>
      <c r="H63" s="227"/>
      <c r="I63" s="227"/>
      <c r="J63" s="227"/>
      <c r="K63" s="22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</row>
    <row r="64" spans="1:98" ht="15" customHeight="1" x14ac:dyDescent="0.2">
      <c r="A64" s="143" t="s">
        <v>82</v>
      </c>
      <c r="B64" s="135"/>
      <c r="C64" s="227"/>
      <c r="D64" s="227"/>
      <c r="E64" s="227"/>
      <c r="F64" s="227"/>
      <c r="G64" s="227"/>
      <c r="H64" s="227"/>
      <c r="I64" s="227"/>
      <c r="J64" s="227"/>
      <c r="K64" s="22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</row>
    <row r="65" spans="1:98" ht="15" customHeight="1" x14ac:dyDescent="0.2">
      <c r="A65" s="143" t="s">
        <v>83</v>
      </c>
      <c r="B65" s="135"/>
      <c r="C65" s="227"/>
      <c r="D65" s="227"/>
      <c r="E65" s="227"/>
      <c r="F65" s="227"/>
      <c r="G65" s="227"/>
      <c r="H65" s="227"/>
      <c r="I65" s="227"/>
      <c r="J65" s="227"/>
      <c r="K65" s="22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</row>
    <row r="66" spans="1:98" ht="15" customHeight="1" x14ac:dyDescent="0.2">
      <c r="A66" s="201" t="s">
        <v>84</v>
      </c>
      <c r="B66" s="130"/>
      <c r="C66" s="227"/>
      <c r="D66" s="227"/>
      <c r="E66" s="227"/>
      <c r="F66" s="227"/>
      <c r="G66" s="227"/>
      <c r="H66" s="227"/>
      <c r="I66" s="227"/>
      <c r="J66" s="227"/>
      <c r="K66" s="227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</row>
    <row r="67" spans="1:98" ht="15" customHeight="1" x14ac:dyDescent="0.2">
      <c r="A67" s="212" t="s">
        <v>1</v>
      </c>
      <c r="B67" s="230">
        <f>SUM(B63:B66)</f>
        <v>0</v>
      </c>
      <c r="C67" s="227"/>
      <c r="D67" s="227"/>
      <c r="E67" s="227"/>
      <c r="F67" s="227"/>
      <c r="G67" s="227"/>
      <c r="H67" s="227"/>
      <c r="I67" s="227"/>
      <c r="J67" s="227"/>
      <c r="K67" s="227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</row>
    <row r="68" spans="1:98" ht="31.9" customHeight="1" x14ac:dyDescent="0.2">
      <c r="A68" s="225" t="s">
        <v>86</v>
      </c>
      <c r="B68" s="225"/>
      <c r="C68" s="227"/>
      <c r="D68" s="227"/>
      <c r="E68" s="227"/>
      <c r="F68" s="227"/>
      <c r="G68" s="227"/>
      <c r="H68" s="227"/>
      <c r="I68" s="227"/>
      <c r="J68" s="227"/>
      <c r="K68" s="227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</row>
    <row r="69" spans="1:98" x14ac:dyDescent="0.2">
      <c r="A69" s="398" t="s">
        <v>76</v>
      </c>
      <c r="B69" s="226" t="s">
        <v>77</v>
      </c>
      <c r="C69" s="227"/>
      <c r="D69" s="227"/>
      <c r="E69" s="227"/>
      <c r="F69" s="227"/>
      <c r="G69" s="227"/>
      <c r="H69" s="227"/>
      <c r="I69" s="227"/>
      <c r="J69" s="227"/>
      <c r="K69" s="227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</row>
    <row r="70" spans="1:98" ht="15.6" customHeight="1" x14ac:dyDescent="0.2">
      <c r="A70" s="228" t="s">
        <v>81</v>
      </c>
      <c r="B70" s="229"/>
      <c r="C70" s="227"/>
      <c r="D70" s="227"/>
      <c r="E70" s="227"/>
      <c r="F70" s="227"/>
      <c r="G70" s="227"/>
      <c r="H70" s="227"/>
      <c r="I70" s="227"/>
      <c r="J70" s="227"/>
      <c r="K70" s="227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</row>
    <row r="71" spans="1:98" ht="15.6" customHeight="1" x14ac:dyDescent="0.2">
      <c r="A71" s="143" t="s">
        <v>82</v>
      </c>
      <c r="B71" s="135"/>
      <c r="C71" s="227"/>
      <c r="D71" s="227"/>
      <c r="E71" s="227"/>
      <c r="F71" s="227"/>
      <c r="G71" s="227"/>
      <c r="H71" s="227"/>
      <c r="I71" s="227"/>
      <c r="J71" s="227"/>
      <c r="K71" s="227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</row>
    <row r="72" spans="1:98" ht="15.6" customHeight="1" x14ac:dyDescent="0.2">
      <c r="A72" s="143" t="s">
        <v>83</v>
      </c>
      <c r="B72" s="135"/>
      <c r="C72" s="227"/>
      <c r="D72" s="227"/>
      <c r="E72" s="227"/>
      <c r="F72" s="227"/>
      <c r="G72" s="227"/>
      <c r="H72" s="227"/>
      <c r="I72" s="227"/>
      <c r="J72" s="227"/>
      <c r="K72" s="227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</row>
    <row r="73" spans="1:98" ht="15.6" customHeight="1" x14ac:dyDescent="0.2">
      <c r="A73" s="201" t="s">
        <v>84</v>
      </c>
      <c r="B73" s="130"/>
      <c r="C73" s="227"/>
      <c r="D73" s="227"/>
      <c r="E73" s="227"/>
      <c r="F73" s="227"/>
      <c r="G73" s="227"/>
      <c r="H73" s="227"/>
      <c r="I73" s="227"/>
      <c r="J73" s="227"/>
      <c r="K73" s="227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</row>
    <row r="74" spans="1:98" ht="15.6" customHeight="1" x14ac:dyDescent="0.2">
      <c r="A74" s="212" t="s">
        <v>1</v>
      </c>
      <c r="B74" s="230">
        <f>SUM(B70:B73)</f>
        <v>0</v>
      </c>
      <c r="C74" s="227"/>
      <c r="D74" s="227"/>
      <c r="E74" s="227"/>
      <c r="F74" s="227"/>
      <c r="G74" s="227"/>
      <c r="H74" s="227"/>
      <c r="I74" s="227"/>
      <c r="J74" s="227"/>
      <c r="K74" s="227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</row>
    <row r="75" spans="1:98" ht="31.9" customHeight="1" x14ac:dyDescent="0.2">
      <c r="A75" s="231" t="s">
        <v>87</v>
      </c>
      <c r="B75" s="232"/>
      <c r="C75" s="45"/>
      <c r="D75" s="233"/>
      <c r="E75" s="149"/>
      <c r="F75" s="149"/>
      <c r="G75" s="149"/>
      <c r="H75" s="149"/>
      <c r="I75" s="149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</row>
    <row r="76" spans="1:98" ht="28.9" customHeight="1" x14ac:dyDescent="0.2">
      <c r="A76" s="397" t="s">
        <v>88</v>
      </c>
      <c r="B76" s="234" t="s">
        <v>89</v>
      </c>
      <c r="C76" s="235" t="s">
        <v>90</v>
      </c>
      <c r="D76" s="235" t="s">
        <v>91</v>
      </c>
      <c r="E76" s="236" t="s">
        <v>20</v>
      </c>
      <c r="F76" s="149"/>
      <c r="G76" s="149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</row>
    <row r="77" spans="1:98" ht="15.6" customHeight="1" x14ac:dyDescent="0.2">
      <c r="A77" s="237" t="s">
        <v>92</v>
      </c>
      <c r="B77" s="6"/>
      <c r="C77" s="9"/>
      <c r="D77" s="9"/>
      <c r="E77" s="10"/>
      <c r="F77" s="149"/>
      <c r="G77" s="149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</row>
    <row r="78" spans="1:98" ht="15.6" customHeight="1" x14ac:dyDescent="0.2">
      <c r="A78" s="238" t="s">
        <v>93</v>
      </c>
      <c r="B78" s="11"/>
      <c r="C78" s="14"/>
      <c r="D78" s="14"/>
      <c r="E78" s="17"/>
      <c r="F78" s="149"/>
      <c r="G78" s="149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</row>
    <row r="79" spans="1:98" ht="15.6" customHeight="1" x14ac:dyDescent="0.2">
      <c r="A79" s="238" t="s">
        <v>94</v>
      </c>
      <c r="B79" s="11"/>
      <c r="C79" s="14"/>
      <c r="D79" s="14"/>
      <c r="E79" s="17"/>
      <c r="F79" s="149"/>
      <c r="G79" s="149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</row>
    <row r="80" spans="1:98" ht="15.6" customHeight="1" x14ac:dyDescent="0.2">
      <c r="A80" s="238" t="s">
        <v>95</v>
      </c>
      <c r="B80" s="11"/>
      <c r="C80" s="14"/>
      <c r="D80" s="14"/>
      <c r="E80" s="17"/>
      <c r="F80" s="149"/>
      <c r="G80" s="149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</row>
    <row r="81" spans="1:98" ht="15.6" customHeight="1" x14ac:dyDescent="0.2">
      <c r="A81" s="238" t="s">
        <v>96</v>
      </c>
      <c r="B81" s="11"/>
      <c r="C81" s="14"/>
      <c r="D81" s="14"/>
      <c r="E81" s="17"/>
      <c r="F81" s="149"/>
      <c r="G81" s="149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</row>
    <row r="82" spans="1:98" ht="15.6" customHeight="1" x14ac:dyDescent="0.2">
      <c r="A82" s="239" t="s">
        <v>97</v>
      </c>
      <c r="B82" s="11"/>
      <c r="C82" s="14"/>
      <c r="D82" s="14"/>
      <c r="E82" s="17"/>
      <c r="F82" s="149"/>
      <c r="G82" s="149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</row>
    <row r="83" spans="1:98" ht="15.6" customHeight="1" x14ac:dyDescent="0.2">
      <c r="A83" s="238" t="s">
        <v>98</v>
      </c>
      <c r="B83" s="11"/>
      <c r="C83" s="14"/>
      <c r="D83" s="14"/>
      <c r="E83" s="17"/>
      <c r="F83" s="149"/>
      <c r="G83" s="149"/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</row>
    <row r="84" spans="1:98" ht="15.6" customHeight="1" x14ac:dyDescent="0.2">
      <c r="A84" s="238" t="s">
        <v>99</v>
      </c>
      <c r="B84" s="11"/>
      <c r="C84" s="14"/>
      <c r="D84" s="14"/>
      <c r="E84" s="17"/>
      <c r="F84" s="149"/>
      <c r="G84" s="149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</row>
    <row r="85" spans="1:98" ht="15.6" customHeight="1" x14ac:dyDescent="0.2">
      <c r="A85" s="238" t="s">
        <v>100</v>
      </c>
      <c r="B85" s="11"/>
      <c r="C85" s="14"/>
      <c r="D85" s="14"/>
      <c r="E85" s="17"/>
      <c r="F85" s="149"/>
      <c r="G85" s="149"/>
      <c r="CG85" s="88"/>
      <c r="CH85" s="88"/>
      <c r="CI85" s="88"/>
      <c r="CJ85" s="88"/>
      <c r="CK85" s="88"/>
      <c r="CL85" s="88"/>
      <c r="CM85" s="88"/>
      <c r="CN85" s="88"/>
      <c r="CO85" s="88"/>
      <c r="CP85" s="88"/>
      <c r="CQ85" s="88"/>
      <c r="CR85" s="88"/>
      <c r="CS85" s="88"/>
      <c r="CT85" s="88"/>
    </row>
    <row r="86" spans="1:98" ht="15.6" customHeight="1" x14ac:dyDescent="0.2">
      <c r="A86" s="238" t="s">
        <v>101</v>
      </c>
      <c r="B86" s="11"/>
      <c r="C86" s="14"/>
      <c r="D86" s="14"/>
      <c r="E86" s="17"/>
      <c r="F86" s="149"/>
      <c r="G86" s="149"/>
      <c r="CG86" s="88"/>
      <c r="CH86" s="88"/>
      <c r="CI86" s="88"/>
      <c r="CJ86" s="88"/>
      <c r="CK86" s="88"/>
      <c r="CL86" s="88"/>
      <c r="CM86" s="88"/>
      <c r="CN86" s="88"/>
      <c r="CO86" s="88"/>
      <c r="CP86" s="88"/>
      <c r="CQ86" s="88"/>
      <c r="CR86" s="88"/>
      <c r="CS86" s="88"/>
      <c r="CT86" s="88"/>
    </row>
    <row r="87" spans="1:98" ht="15.6" customHeight="1" x14ac:dyDescent="0.2">
      <c r="A87" s="240" t="s">
        <v>102</v>
      </c>
      <c r="B87" s="11"/>
      <c r="C87" s="41"/>
      <c r="D87" s="41"/>
      <c r="E87" s="58"/>
      <c r="F87" s="149"/>
      <c r="G87" s="149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</row>
    <row r="88" spans="1:98" ht="15.6" customHeight="1" x14ac:dyDescent="0.2">
      <c r="A88" s="241" t="s">
        <v>103</v>
      </c>
      <c r="B88" s="11"/>
      <c r="C88" s="41"/>
      <c r="D88" s="41"/>
      <c r="E88" s="58"/>
      <c r="F88" s="149"/>
      <c r="G88" s="149"/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88"/>
      <c r="CT88" s="88"/>
    </row>
    <row r="89" spans="1:98" ht="15.6" customHeight="1" x14ac:dyDescent="0.2">
      <c r="A89" s="242" t="s">
        <v>104</v>
      </c>
      <c r="B89" s="123"/>
      <c r="C89" s="41"/>
      <c r="D89" s="41"/>
      <c r="E89" s="58"/>
      <c r="F89" s="149"/>
      <c r="G89" s="149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</row>
    <row r="90" spans="1:98" ht="15.6" customHeight="1" x14ac:dyDescent="0.2">
      <c r="A90" s="242" t="s">
        <v>105</v>
      </c>
      <c r="B90" s="11"/>
      <c r="C90" s="41"/>
      <c r="D90" s="41"/>
      <c r="E90" s="58"/>
      <c r="F90" s="149"/>
      <c r="G90" s="149"/>
      <c r="CG90" s="88"/>
      <c r="CH90" s="88"/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88"/>
      <c r="CT90" s="88"/>
    </row>
    <row r="91" spans="1:98" ht="15.6" customHeight="1" x14ac:dyDescent="0.2">
      <c r="A91" s="243" t="s">
        <v>106</v>
      </c>
      <c r="B91" s="38"/>
      <c r="C91" s="31"/>
      <c r="D91" s="31"/>
      <c r="E91" s="23"/>
      <c r="F91" s="149"/>
      <c r="G91" s="149"/>
      <c r="H91" s="149"/>
      <c r="I91" s="149"/>
      <c r="J91" s="149"/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</row>
    <row r="92" spans="1:98" ht="15.6" customHeight="1" x14ac:dyDescent="0.2">
      <c r="A92" s="396" t="s">
        <v>1</v>
      </c>
      <c r="B92" s="245">
        <f>SUM(B77:B91)</f>
        <v>0</v>
      </c>
      <c r="C92" s="246">
        <f>SUM(C77:C91)</f>
        <v>0</v>
      </c>
      <c r="D92" s="246">
        <f>SUM(D77:D91)</f>
        <v>0</v>
      </c>
      <c r="E92" s="247">
        <f>SUM(E77:E91)</f>
        <v>0</v>
      </c>
      <c r="F92" s="149"/>
      <c r="G92" s="149"/>
      <c r="H92" s="149"/>
      <c r="I92" s="149"/>
      <c r="J92" s="149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</row>
    <row r="93" spans="1:98" ht="31.9" customHeight="1" x14ac:dyDescent="0.2">
      <c r="A93" s="248" t="s">
        <v>107</v>
      </c>
      <c r="B93" s="249"/>
      <c r="C93" s="249"/>
      <c r="D93" s="89"/>
      <c r="E93" s="89"/>
      <c r="F93" s="32"/>
      <c r="G93" s="32"/>
      <c r="H93" s="32"/>
      <c r="I93" s="32"/>
      <c r="J93" s="32"/>
      <c r="K93" s="89"/>
      <c r="L93" s="89"/>
      <c r="M93" s="89"/>
      <c r="N93" s="89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7"/>
      <c r="AT93" s="87"/>
      <c r="AU93" s="87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</row>
    <row r="94" spans="1:98" ht="26.45" customHeight="1" x14ac:dyDescent="0.3">
      <c r="A94" s="250" t="s">
        <v>76</v>
      </c>
      <c r="B94" s="234" t="s">
        <v>89</v>
      </c>
      <c r="C94" s="235" t="s">
        <v>90</v>
      </c>
      <c r="D94" s="235" t="s">
        <v>91</v>
      </c>
      <c r="E94" s="236" t="s">
        <v>20</v>
      </c>
      <c r="F94" s="251"/>
      <c r="G94" s="251"/>
      <c r="H94" s="32"/>
      <c r="I94" s="32"/>
      <c r="J94" s="32"/>
      <c r="K94" s="32"/>
      <c r="L94" s="32"/>
      <c r="M94" s="32"/>
      <c r="N94" s="32"/>
      <c r="O94" s="252"/>
      <c r="P94" s="252"/>
      <c r="Q94" s="252"/>
      <c r="R94" s="252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7"/>
      <c r="AT94" s="87"/>
      <c r="AU94" s="87"/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8"/>
    </row>
    <row r="95" spans="1:98" ht="15" customHeight="1" x14ac:dyDescent="0.2">
      <c r="A95" s="253" t="s">
        <v>81</v>
      </c>
      <c r="B95" s="11"/>
      <c r="C95" s="14"/>
      <c r="D95" s="14"/>
      <c r="E95" s="17"/>
      <c r="F95" s="32"/>
      <c r="G95" s="32"/>
      <c r="H95" s="32"/>
      <c r="I95" s="32"/>
      <c r="J95" s="32"/>
      <c r="K95" s="32"/>
      <c r="L95" s="32"/>
      <c r="M95" s="32"/>
      <c r="N95" s="32"/>
      <c r="O95" s="252"/>
      <c r="P95" s="252"/>
      <c r="Q95" s="252"/>
      <c r="R95" s="252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7"/>
      <c r="AT95" s="87"/>
      <c r="AU95" s="87"/>
      <c r="CG95" s="88"/>
      <c r="CH95" s="88"/>
      <c r="CI95" s="88"/>
      <c r="CJ95" s="88"/>
      <c r="CK95" s="88"/>
      <c r="CL95" s="88"/>
      <c r="CM95" s="88"/>
      <c r="CN95" s="88"/>
      <c r="CO95" s="88"/>
      <c r="CP95" s="88"/>
      <c r="CQ95" s="88"/>
      <c r="CR95" s="88"/>
      <c r="CS95" s="88"/>
      <c r="CT95" s="88"/>
    </row>
    <row r="96" spans="1:98" ht="15" customHeight="1" x14ac:dyDescent="0.2">
      <c r="A96" s="254" t="s">
        <v>82</v>
      </c>
      <c r="B96" s="11"/>
      <c r="C96" s="14"/>
      <c r="D96" s="14"/>
      <c r="E96" s="17"/>
      <c r="F96" s="32"/>
      <c r="G96" s="32"/>
      <c r="H96" s="32"/>
      <c r="I96" s="32"/>
      <c r="J96" s="32"/>
      <c r="K96" s="32"/>
      <c r="L96" s="32"/>
      <c r="M96" s="32"/>
      <c r="N96" s="32"/>
      <c r="O96" s="252"/>
      <c r="P96" s="252"/>
      <c r="Q96" s="252"/>
      <c r="R96" s="252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7"/>
      <c r="AT96" s="87"/>
      <c r="AU96" s="87"/>
      <c r="CG96" s="88"/>
      <c r="CH96" s="88"/>
      <c r="CI96" s="88"/>
      <c r="CJ96" s="88"/>
      <c r="CK96" s="88"/>
      <c r="CL96" s="88"/>
      <c r="CM96" s="88"/>
      <c r="CN96" s="88"/>
      <c r="CO96" s="88"/>
      <c r="CP96" s="88"/>
      <c r="CQ96" s="88"/>
      <c r="CR96" s="88"/>
      <c r="CS96" s="88"/>
      <c r="CT96" s="88"/>
    </row>
    <row r="97" spans="1:98" ht="15" customHeight="1" x14ac:dyDescent="0.2">
      <c r="A97" s="254" t="s">
        <v>83</v>
      </c>
      <c r="B97" s="11"/>
      <c r="C97" s="14"/>
      <c r="D97" s="14"/>
      <c r="E97" s="17"/>
      <c r="F97" s="32"/>
      <c r="G97" s="32"/>
      <c r="H97" s="32"/>
      <c r="I97" s="32"/>
      <c r="J97" s="32"/>
      <c r="K97" s="32"/>
      <c r="L97" s="32"/>
      <c r="M97" s="32"/>
      <c r="N97" s="32"/>
      <c r="O97" s="252"/>
      <c r="P97" s="252"/>
      <c r="Q97" s="252"/>
      <c r="R97" s="252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7"/>
      <c r="AT97" s="87"/>
      <c r="AU97" s="87"/>
      <c r="CG97" s="88"/>
      <c r="CH97" s="88"/>
      <c r="CI97" s="88"/>
      <c r="CJ97" s="88"/>
      <c r="CK97" s="88"/>
      <c r="CL97" s="88"/>
      <c r="CM97" s="88"/>
      <c r="CN97" s="88"/>
      <c r="CO97" s="88"/>
      <c r="CP97" s="88"/>
      <c r="CQ97" s="88"/>
      <c r="CR97" s="88"/>
      <c r="CS97" s="88"/>
      <c r="CT97" s="88"/>
    </row>
    <row r="98" spans="1:98" ht="15" customHeight="1" x14ac:dyDescent="0.2">
      <c r="A98" s="254" t="s">
        <v>84</v>
      </c>
      <c r="B98" s="11"/>
      <c r="C98" s="14"/>
      <c r="D98" s="14"/>
      <c r="E98" s="17"/>
      <c r="F98" s="32"/>
      <c r="G98" s="32"/>
      <c r="H98" s="32"/>
      <c r="I98" s="32"/>
      <c r="J98" s="32"/>
      <c r="K98" s="32"/>
      <c r="L98" s="32"/>
      <c r="M98" s="32"/>
      <c r="N98" s="32"/>
      <c r="O98" s="252"/>
      <c r="P98" s="252"/>
      <c r="Q98" s="252"/>
      <c r="R98" s="252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7"/>
      <c r="AT98" s="87"/>
      <c r="AU98" s="87"/>
      <c r="CG98" s="88"/>
      <c r="CH98" s="88"/>
      <c r="CI98" s="88"/>
      <c r="CJ98" s="88"/>
      <c r="CK98" s="88"/>
      <c r="CL98" s="88"/>
      <c r="CM98" s="88"/>
      <c r="CN98" s="88"/>
      <c r="CO98" s="88"/>
      <c r="CP98" s="88"/>
      <c r="CQ98" s="88"/>
      <c r="CR98" s="88"/>
      <c r="CS98" s="88"/>
      <c r="CT98" s="88"/>
    </row>
    <row r="99" spans="1:98" ht="15" customHeight="1" x14ac:dyDescent="0.2">
      <c r="A99" s="255" t="s">
        <v>108</v>
      </c>
      <c r="B99" s="30"/>
      <c r="C99" s="31"/>
      <c r="D99" s="31"/>
      <c r="E99" s="23"/>
      <c r="F99" s="32"/>
      <c r="G99" s="32"/>
      <c r="H99" s="32"/>
      <c r="I99" s="32"/>
      <c r="J99" s="32"/>
      <c r="K99" s="32"/>
      <c r="L99" s="32"/>
      <c r="M99" s="32"/>
      <c r="N99" s="32"/>
      <c r="O99" s="252"/>
      <c r="P99" s="252"/>
      <c r="Q99" s="252"/>
      <c r="R99" s="252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7"/>
      <c r="AT99" s="87"/>
      <c r="AU99" s="87"/>
      <c r="CG99" s="88"/>
      <c r="CH99" s="88"/>
      <c r="CI99" s="88"/>
      <c r="CJ99" s="88"/>
      <c r="CK99" s="88"/>
      <c r="CL99" s="88"/>
      <c r="CM99" s="88"/>
      <c r="CN99" s="88"/>
      <c r="CO99" s="88"/>
      <c r="CP99" s="88"/>
      <c r="CQ99" s="88"/>
      <c r="CR99" s="88"/>
      <c r="CS99" s="88"/>
      <c r="CT99" s="88"/>
    </row>
    <row r="100" spans="1:98" ht="15" customHeight="1" x14ac:dyDescent="0.2">
      <c r="A100" s="212" t="s">
        <v>1</v>
      </c>
      <c r="B100" s="230">
        <f>SUM(B95:B99)</f>
        <v>0</v>
      </c>
      <c r="C100" s="230">
        <f>SUM(C95:C99)</f>
        <v>0</v>
      </c>
      <c r="D100" s="230">
        <f>SUM(D95:D99)</f>
        <v>0</v>
      </c>
      <c r="E100" s="230">
        <f>SUM(E95:E99)</f>
        <v>0</v>
      </c>
      <c r="F100" s="32"/>
      <c r="G100" s="32"/>
      <c r="H100" s="32"/>
      <c r="I100" s="32"/>
      <c r="J100" s="32"/>
      <c r="K100" s="32"/>
      <c r="L100" s="32"/>
      <c r="M100" s="32"/>
      <c r="N100" s="32"/>
      <c r="O100" s="252"/>
      <c r="P100" s="252"/>
      <c r="Q100" s="252"/>
      <c r="R100" s="252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7"/>
      <c r="AT100" s="87"/>
      <c r="AU100" s="87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88"/>
      <c r="CR100" s="88"/>
      <c r="CS100" s="88"/>
      <c r="CT100" s="88"/>
    </row>
    <row r="101" spans="1:98" ht="31.9" customHeight="1" x14ac:dyDescent="0.2">
      <c r="A101" s="248" t="s">
        <v>109</v>
      </c>
      <c r="B101" s="256"/>
      <c r="C101" s="257"/>
      <c r="D101" s="89"/>
      <c r="E101" s="89"/>
      <c r="F101" s="32"/>
      <c r="G101" s="32"/>
      <c r="H101" s="32"/>
      <c r="I101" s="32"/>
      <c r="J101" s="32"/>
      <c r="K101" s="32"/>
      <c r="L101" s="32"/>
      <c r="M101" s="32"/>
      <c r="N101" s="32"/>
      <c r="O101" s="252"/>
      <c r="P101" s="252"/>
      <c r="Q101" s="252"/>
      <c r="R101" s="252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7"/>
      <c r="AT101" s="87"/>
      <c r="AU101" s="87"/>
      <c r="CG101" s="88"/>
      <c r="CH101" s="88"/>
      <c r="CI101" s="88"/>
      <c r="CJ101" s="88"/>
      <c r="CK101" s="88"/>
      <c r="CL101" s="88"/>
      <c r="CM101" s="88"/>
      <c r="CN101" s="88"/>
      <c r="CO101" s="88"/>
      <c r="CP101" s="88"/>
      <c r="CQ101" s="88"/>
      <c r="CR101" s="88"/>
      <c r="CS101" s="88"/>
      <c r="CT101" s="88"/>
    </row>
    <row r="102" spans="1:98" ht="26.45" customHeight="1" x14ac:dyDescent="0.2">
      <c r="A102" s="250" t="s">
        <v>76</v>
      </c>
      <c r="B102" s="234" t="s">
        <v>89</v>
      </c>
      <c r="C102" s="235" t="s">
        <v>90</v>
      </c>
      <c r="D102" s="235" t="s">
        <v>91</v>
      </c>
      <c r="E102" s="236" t="s">
        <v>20</v>
      </c>
      <c r="F102" s="32"/>
      <c r="G102" s="32"/>
      <c r="H102" s="32"/>
      <c r="I102" s="32"/>
      <c r="J102" s="32"/>
      <c r="K102" s="32"/>
      <c r="L102" s="32"/>
      <c r="M102" s="32"/>
      <c r="N102" s="32"/>
      <c r="O102" s="252"/>
      <c r="P102" s="252"/>
      <c r="Q102" s="252"/>
      <c r="R102" s="252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7"/>
      <c r="AT102" s="87"/>
      <c r="AU102" s="87"/>
      <c r="CG102" s="88"/>
      <c r="CH102" s="88"/>
      <c r="CI102" s="88"/>
      <c r="CJ102" s="88"/>
      <c r="CK102" s="88"/>
      <c r="CL102" s="88"/>
      <c r="CM102" s="88"/>
      <c r="CN102" s="88"/>
      <c r="CO102" s="88"/>
      <c r="CP102" s="88"/>
      <c r="CQ102" s="88"/>
      <c r="CR102" s="88"/>
      <c r="CS102" s="88"/>
      <c r="CT102" s="88"/>
    </row>
    <row r="103" spans="1:98" x14ac:dyDescent="0.2">
      <c r="A103" s="253" t="s">
        <v>81</v>
      </c>
      <c r="B103" s="11"/>
      <c r="C103" s="14"/>
      <c r="D103" s="14"/>
      <c r="E103" s="17"/>
      <c r="F103" s="32"/>
      <c r="G103" s="32"/>
      <c r="H103" s="32"/>
      <c r="I103" s="32"/>
      <c r="J103" s="32"/>
      <c r="K103" s="32"/>
      <c r="L103" s="32"/>
      <c r="M103" s="32"/>
      <c r="N103" s="32"/>
      <c r="O103" s="252"/>
      <c r="P103" s="252"/>
      <c r="Q103" s="252"/>
      <c r="R103" s="252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7"/>
      <c r="AT103" s="87"/>
      <c r="AU103" s="87"/>
      <c r="CG103" s="88"/>
      <c r="CH103" s="88"/>
      <c r="CI103" s="88"/>
      <c r="CJ103" s="88"/>
      <c r="CK103" s="88"/>
      <c r="CL103" s="88"/>
      <c r="CM103" s="88"/>
      <c r="CN103" s="88"/>
      <c r="CO103" s="88"/>
      <c r="CP103" s="88"/>
      <c r="CQ103" s="88"/>
      <c r="CR103" s="88"/>
      <c r="CS103" s="88"/>
      <c r="CT103" s="88"/>
    </row>
    <row r="104" spans="1:98" x14ac:dyDescent="0.2">
      <c r="A104" s="254" t="s">
        <v>82</v>
      </c>
      <c r="B104" s="11"/>
      <c r="C104" s="14"/>
      <c r="D104" s="14"/>
      <c r="E104" s="17"/>
      <c r="F104" s="32"/>
      <c r="G104" s="32"/>
      <c r="H104" s="32"/>
      <c r="I104" s="32"/>
      <c r="J104" s="32"/>
      <c r="K104" s="32"/>
      <c r="L104" s="32"/>
      <c r="M104" s="32"/>
      <c r="N104" s="32"/>
      <c r="O104" s="252"/>
      <c r="P104" s="252"/>
      <c r="Q104" s="252"/>
      <c r="R104" s="252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7"/>
      <c r="AT104" s="87"/>
      <c r="AU104" s="87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</row>
    <row r="105" spans="1:98" x14ac:dyDescent="0.2">
      <c r="A105" s="254" t="s">
        <v>83</v>
      </c>
      <c r="B105" s="11"/>
      <c r="C105" s="14"/>
      <c r="D105" s="14"/>
      <c r="E105" s="17"/>
      <c r="F105" s="32"/>
      <c r="G105" s="32"/>
      <c r="H105" s="32"/>
      <c r="I105" s="32"/>
      <c r="J105" s="32"/>
      <c r="K105" s="32"/>
      <c r="L105" s="32"/>
      <c r="M105" s="32"/>
      <c r="N105" s="32"/>
      <c r="O105" s="252"/>
      <c r="P105" s="252"/>
      <c r="Q105" s="252"/>
      <c r="R105" s="252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7"/>
      <c r="AT105" s="87"/>
      <c r="AU105" s="87"/>
      <c r="CG105" s="88"/>
      <c r="CH105" s="88"/>
      <c r="CI105" s="88"/>
      <c r="CJ105" s="88"/>
      <c r="CK105" s="88"/>
      <c r="CL105" s="88"/>
      <c r="CM105" s="88"/>
      <c r="CN105" s="88"/>
      <c r="CO105" s="88"/>
      <c r="CP105" s="88"/>
      <c r="CQ105" s="88"/>
      <c r="CR105" s="88"/>
      <c r="CS105" s="88"/>
      <c r="CT105" s="88"/>
    </row>
    <row r="106" spans="1:98" x14ac:dyDescent="0.2">
      <c r="A106" s="254" t="s">
        <v>84</v>
      </c>
      <c r="B106" s="11"/>
      <c r="C106" s="14"/>
      <c r="D106" s="14"/>
      <c r="E106" s="17"/>
      <c r="F106" s="32"/>
      <c r="G106" s="32"/>
      <c r="H106" s="32"/>
      <c r="I106" s="32"/>
      <c r="J106" s="32"/>
      <c r="K106" s="32"/>
      <c r="L106" s="32"/>
      <c r="M106" s="32"/>
      <c r="N106" s="32"/>
      <c r="O106" s="252"/>
      <c r="P106" s="252"/>
      <c r="Q106" s="252"/>
      <c r="R106" s="252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7"/>
      <c r="AT106" s="87"/>
      <c r="AU106" s="87"/>
      <c r="CG106" s="88"/>
      <c r="CH106" s="88"/>
      <c r="CI106" s="88"/>
      <c r="CJ106" s="88"/>
      <c r="CK106" s="88"/>
      <c r="CL106" s="88"/>
      <c r="CM106" s="88"/>
      <c r="CN106" s="88"/>
      <c r="CO106" s="88"/>
      <c r="CP106" s="88"/>
      <c r="CQ106" s="88"/>
      <c r="CR106" s="88"/>
      <c r="CS106" s="88"/>
      <c r="CT106" s="88"/>
    </row>
    <row r="107" spans="1:98" x14ac:dyDescent="0.2">
      <c r="A107" s="255" t="s">
        <v>108</v>
      </c>
      <c r="B107" s="30"/>
      <c r="C107" s="31"/>
      <c r="D107" s="31"/>
      <c r="E107" s="23"/>
      <c r="F107" s="32"/>
      <c r="G107" s="32"/>
      <c r="H107" s="32"/>
      <c r="I107" s="32"/>
      <c r="J107" s="32"/>
      <c r="K107" s="32"/>
      <c r="L107" s="32"/>
      <c r="M107" s="32"/>
      <c r="N107" s="32"/>
      <c r="O107" s="252"/>
      <c r="P107" s="252"/>
      <c r="Q107" s="252"/>
      <c r="R107" s="252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7"/>
      <c r="AT107" s="87"/>
      <c r="AU107" s="87"/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88"/>
      <c r="CR107" s="88"/>
      <c r="CS107" s="88"/>
      <c r="CT107" s="88"/>
    </row>
    <row r="108" spans="1:98" x14ac:dyDescent="0.2">
      <c r="A108" s="212" t="s">
        <v>1</v>
      </c>
      <c r="B108" s="245">
        <f>SUM(B103:B107)</f>
        <v>0</v>
      </c>
      <c r="C108" s="246">
        <f>SUM(C103:C107)</f>
        <v>0</v>
      </c>
      <c r="D108" s="246">
        <f>SUM(D103:D107)</f>
        <v>0</v>
      </c>
      <c r="E108" s="247">
        <f>SUM(E103:E107)</f>
        <v>0</v>
      </c>
      <c r="F108" s="32"/>
      <c r="G108" s="32"/>
      <c r="H108" s="32"/>
      <c r="I108" s="32"/>
      <c r="J108" s="32"/>
      <c r="K108" s="32"/>
      <c r="L108" s="32"/>
      <c r="M108" s="32"/>
      <c r="N108" s="32"/>
      <c r="O108" s="252"/>
      <c r="P108" s="252"/>
      <c r="Q108" s="252"/>
      <c r="R108" s="252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7"/>
      <c r="AT108" s="87"/>
      <c r="AU108" s="87"/>
      <c r="CG108" s="88"/>
      <c r="CH108" s="88"/>
      <c r="CI108" s="88"/>
      <c r="CJ108" s="88"/>
      <c r="CK108" s="88"/>
      <c r="CL108" s="88"/>
      <c r="CM108" s="88"/>
      <c r="CN108" s="88"/>
      <c r="CO108" s="88"/>
      <c r="CP108" s="88"/>
      <c r="CQ108" s="88"/>
      <c r="CR108" s="88"/>
      <c r="CS108" s="88"/>
      <c r="CT108" s="88"/>
    </row>
    <row r="109" spans="1:98" ht="31.9" customHeight="1" x14ac:dyDescent="0.2">
      <c r="A109" s="248" t="s">
        <v>110</v>
      </c>
      <c r="B109" s="256"/>
      <c r="C109" s="257"/>
      <c r="D109" s="89"/>
      <c r="E109" s="89"/>
      <c r="F109" s="32"/>
      <c r="G109" s="252"/>
      <c r="H109" s="252"/>
      <c r="I109" s="252"/>
      <c r="J109" s="252"/>
      <c r="K109" s="32"/>
      <c r="L109" s="32"/>
      <c r="M109" s="32"/>
      <c r="N109" s="32"/>
      <c r="O109" s="252"/>
      <c r="P109" s="252"/>
      <c r="Q109" s="252"/>
      <c r="R109" s="252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7"/>
      <c r="AT109" s="87"/>
      <c r="AU109" s="87"/>
      <c r="CG109" s="88"/>
      <c r="CH109" s="88"/>
      <c r="CI109" s="88"/>
      <c r="CJ109" s="88"/>
      <c r="CK109" s="88"/>
      <c r="CL109" s="88"/>
      <c r="CM109" s="88"/>
      <c r="CN109" s="88"/>
      <c r="CO109" s="88"/>
      <c r="CP109" s="88"/>
      <c r="CQ109" s="88"/>
      <c r="CR109" s="88"/>
      <c r="CS109" s="88"/>
      <c r="CT109" s="88"/>
    </row>
    <row r="110" spans="1:98" x14ac:dyDescent="0.2">
      <c r="A110" s="523" t="s">
        <v>111</v>
      </c>
      <c r="B110" s="525"/>
      <c r="C110" s="529" t="s">
        <v>1</v>
      </c>
      <c r="D110" s="480" t="s">
        <v>19</v>
      </c>
      <c r="E110" s="481"/>
      <c r="F110" s="481"/>
      <c r="G110" s="471" t="s">
        <v>20</v>
      </c>
      <c r="H110" s="252"/>
      <c r="I110" s="252"/>
      <c r="J110" s="252"/>
      <c r="K110" s="32"/>
      <c r="L110" s="32"/>
      <c r="M110" s="32"/>
      <c r="N110" s="32"/>
      <c r="O110" s="252"/>
      <c r="P110" s="252"/>
      <c r="Q110" s="252"/>
      <c r="R110" s="252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7"/>
      <c r="AT110" s="87"/>
      <c r="AU110" s="87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88"/>
      <c r="CR110" s="88"/>
      <c r="CS110" s="88"/>
      <c r="CT110" s="88"/>
    </row>
    <row r="111" spans="1:98" ht="27" customHeight="1" x14ac:dyDescent="0.2">
      <c r="A111" s="526"/>
      <c r="B111" s="528"/>
      <c r="C111" s="530"/>
      <c r="D111" s="70" t="s">
        <v>31</v>
      </c>
      <c r="E111" s="46" t="s">
        <v>32</v>
      </c>
      <c r="F111" s="394" t="s">
        <v>33</v>
      </c>
      <c r="G111" s="473"/>
      <c r="H111" s="32"/>
      <c r="I111" s="32"/>
      <c r="J111" s="32"/>
      <c r="K111" s="32"/>
      <c r="L111" s="32"/>
      <c r="M111" s="32"/>
      <c r="N111" s="32"/>
      <c r="O111" s="252"/>
      <c r="P111" s="252"/>
      <c r="Q111" s="252"/>
      <c r="R111" s="252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7"/>
      <c r="AT111" s="87"/>
      <c r="AU111" s="87"/>
      <c r="CG111" s="88"/>
      <c r="CH111" s="88"/>
      <c r="CI111" s="88"/>
      <c r="CJ111" s="88"/>
      <c r="CK111" s="88"/>
      <c r="CL111" s="88"/>
      <c r="CM111" s="88"/>
      <c r="CN111" s="88"/>
      <c r="CO111" s="88"/>
      <c r="CP111" s="88"/>
      <c r="CQ111" s="88"/>
      <c r="CR111" s="88"/>
      <c r="CS111" s="88"/>
      <c r="CT111" s="88"/>
    </row>
    <row r="112" spans="1:98" ht="16.149999999999999" customHeight="1" x14ac:dyDescent="0.2">
      <c r="A112" s="531" t="s">
        <v>112</v>
      </c>
      <c r="B112" s="532"/>
      <c r="C112" s="258">
        <f>SUM(D112:G112)</f>
        <v>0</v>
      </c>
      <c r="D112" s="19"/>
      <c r="E112" s="20"/>
      <c r="F112" s="7"/>
      <c r="G112" s="7"/>
      <c r="H112" s="32"/>
      <c r="I112" s="32"/>
      <c r="J112" s="32"/>
      <c r="K112" s="32"/>
      <c r="L112" s="32"/>
      <c r="M112" s="32"/>
      <c r="N112" s="32"/>
      <c r="O112" s="252"/>
      <c r="P112" s="252"/>
      <c r="Q112" s="252"/>
      <c r="R112" s="252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7"/>
      <c r="AT112" s="87"/>
      <c r="AU112" s="87"/>
      <c r="CG112" s="88"/>
      <c r="CH112" s="88"/>
      <c r="CI112" s="88"/>
      <c r="CJ112" s="88"/>
      <c r="CK112" s="88"/>
      <c r="CL112" s="88"/>
      <c r="CM112" s="88"/>
      <c r="CN112" s="88"/>
      <c r="CO112" s="88"/>
      <c r="CP112" s="88"/>
      <c r="CQ112" s="88"/>
      <c r="CR112" s="88"/>
      <c r="CS112" s="88"/>
      <c r="CT112" s="88"/>
    </row>
    <row r="113" spans="1:98" ht="16.149999999999999" customHeight="1" x14ac:dyDescent="0.2">
      <c r="A113" s="521" t="s">
        <v>113</v>
      </c>
      <c r="B113" s="522"/>
      <c r="C113" s="53">
        <f>SUM(D113:G113)</f>
        <v>0</v>
      </c>
      <c r="D113" s="38"/>
      <c r="E113" s="54"/>
      <c r="F113" s="22"/>
      <c r="G113" s="22"/>
      <c r="H113" s="32"/>
      <c r="I113" s="32"/>
      <c r="J113" s="32"/>
      <c r="K113" s="32"/>
      <c r="L113" s="32"/>
      <c r="M113" s="32"/>
      <c r="N113" s="32"/>
      <c r="O113" s="252"/>
      <c r="P113" s="252"/>
      <c r="Q113" s="252"/>
      <c r="R113" s="252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7"/>
      <c r="AT113" s="87"/>
      <c r="AU113" s="87"/>
      <c r="CG113" s="88"/>
      <c r="CH113" s="88"/>
      <c r="CI113" s="88"/>
      <c r="CJ113" s="88"/>
      <c r="CK113" s="88"/>
      <c r="CL113" s="88"/>
      <c r="CM113" s="88"/>
      <c r="CN113" s="88"/>
      <c r="CO113" s="88"/>
      <c r="CP113" s="88"/>
      <c r="CQ113" s="88"/>
      <c r="CR113" s="88"/>
      <c r="CS113" s="88"/>
      <c r="CT113" s="88"/>
    </row>
    <row r="114" spans="1:98" ht="31.9" customHeight="1" x14ac:dyDescent="0.2">
      <c r="A114" s="231" t="s">
        <v>114</v>
      </c>
      <c r="B114" s="3"/>
      <c r="C114" s="3"/>
      <c r="D114" s="3"/>
      <c r="E114" s="89"/>
      <c r="F114" s="89"/>
      <c r="G114" s="89"/>
      <c r="H114" s="32"/>
      <c r="I114" s="32"/>
      <c r="J114" s="32"/>
      <c r="K114" s="32"/>
      <c r="L114" s="32"/>
      <c r="M114" s="32"/>
      <c r="N114" s="32"/>
      <c r="O114" s="252"/>
      <c r="P114" s="252"/>
      <c r="Q114" s="252"/>
      <c r="R114" s="252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7"/>
      <c r="AT114" s="87"/>
      <c r="AU114" s="87"/>
      <c r="CG114" s="88"/>
      <c r="CH114" s="88"/>
      <c r="CI114" s="88"/>
      <c r="CJ114" s="88"/>
      <c r="CK114" s="88"/>
      <c r="CL114" s="88"/>
      <c r="CM114" s="88"/>
      <c r="CN114" s="88"/>
      <c r="CO114" s="88"/>
      <c r="CP114" s="88"/>
      <c r="CQ114" s="88"/>
      <c r="CR114" s="88"/>
      <c r="CS114" s="88"/>
      <c r="CT114" s="88"/>
    </row>
    <row r="115" spans="1:98" x14ac:dyDescent="0.2">
      <c r="A115" s="523" t="s">
        <v>115</v>
      </c>
      <c r="B115" s="524"/>
      <c r="C115" s="525"/>
      <c r="D115" s="529" t="s">
        <v>1</v>
      </c>
      <c r="E115" s="480" t="s">
        <v>19</v>
      </c>
      <c r="F115" s="481"/>
      <c r="G115" s="481"/>
      <c r="H115" s="471" t="s">
        <v>20</v>
      </c>
      <c r="I115" s="32"/>
      <c r="J115" s="32"/>
      <c r="K115" s="32"/>
      <c r="L115" s="32"/>
      <c r="M115" s="32"/>
      <c r="N115" s="32"/>
      <c r="O115" s="252"/>
      <c r="P115" s="252"/>
      <c r="Q115" s="252"/>
      <c r="R115" s="252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7"/>
      <c r="AT115" s="87"/>
      <c r="AU115" s="87"/>
      <c r="CG115" s="88"/>
      <c r="CH115" s="88"/>
      <c r="CI115" s="88"/>
      <c r="CJ115" s="88"/>
      <c r="CK115" s="88"/>
      <c r="CL115" s="88"/>
      <c r="CM115" s="88"/>
      <c r="CN115" s="88"/>
      <c r="CO115" s="88"/>
      <c r="CP115" s="88"/>
      <c r="CQ115" s="88"/>
      <c r="CR115" s="88"/>
      <c r="CS115" s="88"/>
      <c r="CT115" s="88"/>
    </row>
    <row r="116" spans="1:98" ht="36" customHeight="1" x14ac:dyDescent="0.2">
      <c r="A116" s="526"/>
      <c r="B116" s="527"/>
      <c r="C116" s="528"/>
      <c r="D116" s="530"/>
      <c r="E116" s="70" t="s">
        <v>31</v>
      </c>
      <c r="F116" s="71" t="s">
        <v>32</v>
      </c>
      <c r="G116" s="394" t="s">
        <v>33</v>
      </c>
      <c r="H116" s="473"/>
      <c r="I116" s="32"/>
      <c r="J116" s="32"/>
      <c r="K116" s="32"/>
      <c r="L116" s="32"/>
      <c r="M116" s="32"/>
      <c r="N116" s="32"/>
      <c r="O116" s="252"/>
      <c r="P116" s="252"/>
      <c r="Q116" s="252"/>
      <c r="R116" s="252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7"/>
      <c r="AT116" s="87"/>
      <c r="AU116" s="87"/>
      <c r="CG116" s="88"/>
      <c r="CH116" s="88"/>
      <c r="CI116" s="88"/>
      <c r="CJ116" s="88"/>
      <c r="CK116" s="88"/>
      <c r="CL116" s="88"/>
      <c r="CM116" s="88"/>
      <c r="CN116" s="88"/>
      <c r="CO116" s="88"/>
      <c r="CP116" s="88"/>
      <c r="CQ116" s="88"/>
      <c r="CR116" s="88"/>
      <c r="CS116" s="88"/>
      <c r="CT116" s="88"/>
    </row>
    <row r="117" spans="1:98" ht="15.6" customHeight="1" x14ac:dyDescent="0.2">
      <c r="A117" s="259" t="s">
        <v>116</v>
      </c>
      <c r="B117" s="260"/>
      <c r="C117" s="261"/>
      <c r="D117" s="258">
        <f>SUM(E117:H117)</f>
        <v>0</v>
      </c>
      <c r="E117" s="19"/>
      <c r="F117" s="20"/>
      <c r="G117" s="7"/>
      <c r="H117" s="7"/>
      <c r="I117" s="32"/>
      <c r="J117" s="32"/>
      <c r="K117" s="32"/>
      <c r="L117" s="32"/>
      <c r="M117" s="32"/>
      <c r="N117" s="32"/>
      <c r="O117" s="252"/>
      <c r="P117" s="252"/>
      <c r="Q117" s="252"/>
      <c r="R117" s="252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7"/>
      <c r="AT117" s="87"/>
      <c r="AU117" s="87"/>
      <c r="CG117" s="88"/>
      <c r="CH117" s="88"/>
      <c r="CI117" s="88"/>
      <c r="CJ117" s="88"/>
      <c r="CK117" s="88"/>
      <c r="CL117" s="88"/>
      <c r="CM117" s="88"/>
      <c r="CN117" s="88"/>
      <c r="CO117" s="88"/>
      <c r="CP117" s="88"/>
      <c r="CQ117" s="88"/>
      <c r="CR117" s="88"/>
      <c r="CS117" s="88"/>
      <c r="CT117" s="88"/>
    </row>
    <row r="118" spans="1:98" ht="15.6" customHeight="1" x14ac:dyDescent="0.2">
      <c r="A118" s="262" t="s">
        <v>117</v>
      </c>
      <c r="B118" s="263"/>
      <c r="C118" s="264"/>
      <c r="D118" s="265">
        <f>SUM(E118:H118)</f>
        <v>0</v>
      </c>
      <c r="E118" s="38"/>
      <c r="F118" s="54"/>
      <c r="G118" s="22"/>
      <c r="H118" s="22"/>
      <c r="I118" s="32"/>
      <c r="J118" s="32"/>
      <c r="K118" s="32"/>
      <c r="L118" s="32"/>
      <c r="M118" s="266"/>
      <c r="N118" s="266"/>
      <c r="O118" s="267"/>
      <c r="P118" s="267"/>
      <c r="Q118" s="267"/>
      <c r="R118" s="267"/>
      <c r="S118" s="268"/>
      <c r="T118" s="268"/>
      <c r="U118" s="268"/>
      <c r="V118" s="268"/>
      <c r="W118" s="268"/>
      <c r="X118" s="268"/>
      <c r="Y118" s="268"/>
      <c r="Z118" s="268"/>
      <c r="AA118" s="268"/>
      <c r="AB118" s="268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7"/>
      <c r="AT118" s="87"/>
      <c r="AU118" s="87"/>
      <c r="CG118" s="88"/>
      <c r="CH118" s="88"/>
      <c r="CI118" s="88"/>
      <c r="CJ118" s="88"/>
      <c r="CK118" s="88"/>
      <c r="CL118" s="88"/>
      <c r="CM118" s="88"/>
      <c r="CN118" s="88"/>
      <c r="CO118" s="88"/>
      <c r="CP118" s="88"/>
      <c r="CQ118" s="88"/>
      <c r="CR118" s="88"/>
      <c r="CS118" s="88"/>
      <c r="CT118" s="88"/>
    </row>
    <row r="119" spans="1:98" ht="31.9" customHeight="1" x14ac:dyDescent="0.2">
      <c r="A119" s="91" t="s">
        <v>118</v>
      </c>
      <c r="B119" s="269"/>
      <c r="C119" s="270"/>
      <c r="D119" s="271"/>
      <c r="E119" s="272"/>
      <c r="F119" s="273"/>
      <c r="G119" s="274"/>
      <c r="H119" s="275"/>
      <c r="I119" s="276"/>
      <c r="J119" s="276"/>
      <c r="K119" s="276"/>
      <c r="L119" s="277"/>
      <c r="M119" s="96"/>
      <c r="N119" s="96"/>
      <c r="O119" s="96"/>
      <c r="P119" s="96"/>
      <c r="Q119" s="96"/>
      <c r="R119" s="96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CG119" s="88"/>
      <c r="CH119" s="88"/>
      <c r="CI119" s="88"/>
      <c r="CJ119" s="88"/>
      <c r="CK119" s="88"/>
      <c r="CL119" s="88"/>
      <c r="CM119" s="88"/>
      <c r="CN119" s="88"/>
      <c r="CO119" s="88"/>
      <c r="CP119" s="88"/>
      <c r="CQ119" s="88"/>
      <c r="CR119" s="88"/>
      <c r="CS119" s="88"/>
      <c r="CT119" s="88"/>
    </row>
    <row r="120" spans="1:98" ht="16.899999999999999" customHeight="1" x14ac:dyDescent="0.2">
      <c r="A120" s="487" t="s">
        <v>119</v>
      </c>
      <c r="B120" s="471" t="s">
        <v>1</v>
      </c>
      <c r="C120" s="534" t="s">
        <v>120</v>
      </c>
      <c r="D120" s="534"/>
      <c r="E120" s="534"/>
      <c r="F120" s="534" t="s">
        <v>121</v>
      </c>
      <c r="G120" s="537" t="s">
        <v>122</v>
      </c>
      <c r="H120" s="482" t="s">
        <v>19</v>
      </c>
      <c r="I120" s="533"/>
      <c r="J120" s="533"/>
      <c r="K120" s="534" t="s">
        <v>20</v>
      </c>
      <c r="L120" s="535" t="s">
        <v>123</v>
      </c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CG120" s="88"/>
      <c r="CH120" s="88"/>
      <c r="CI120" s="88"/>
      <c r="CJ120" s="88"/>
      <c r="CK120" s="88"/>
      <c r="CL120" s="88"/>
      <c r="CM120" s="88"/>
      <c r="CN120" s="88"/>
      <c r="CO120" s="88"/>
      <c r="CP120" s="88"/>
      <c r="CQ120" s="88"/>
      <c r="CR120" s="88"/>
      <c r="CS120" s="88"/>
      <c r="CT120" s="88"/>
    </row>
    <row r="121" spans="1:98" ht="60.75" customHeight="1" x14ac:dyDescent="0.2">
      <c r="A121" s="493"/>
      <c r="B121" s="473"/>
      <c r="C121" s="234" t="s">
        <v>124</v>
      </c>
      <c r="D121" s="279" t="s">
        <v>125</v>
      </c>
      <c r="E121" s="394" t="s">
        <v>126</v>
      </c>
      <c r="F121" s="534"/>
      <c r="G121" s="537"/>
      <c r="H121" s="394" t="s">
        <v>31</v>
      </c>
      <c r="I121" s="399" t="s">
        <v>32</v>
      </c>
      <c r="J121" s="399" t="s">
        <v>33</v>
      </c>
      <c r="K121" s="534"/>
      <c r="L121" s="536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CG121" s="88"/>
      <c r="CH121" s="88"/>
      <c r="CI121" s="88"/>
      <c r="CJ121" s="88"/>
      <c r="CK121" s="88"/>
      <c r="CL121" s="88"/>
      <c r="CM121" s="88"/>
      <c r="CN121" s="88"/>
      <c r="CO121" s="88"/>
      <c r="CP121" s="88"/>
      <c r="CQ121" s="88"/>
      <c r="CR121" s="88"/>
      <c r="CS121" s="88"/>
      <c r="CT121" s="88"/>
    </row>
    <row r="122" spans="1:98" ht="15.6" customHeight="1" x14ac:dyDescent="0.2">
      <c r="A122" s="280" t="s">
        <v>56</v>
      </c>
      <c r="B122" s="28">
        <f>SUM(C122:G122)</f>
        <v>0</v>
      </c>
      <c r="C122" s="19"/>
      <c r="D122" s="281"/>
      <c r="E122" s="21"/>
      <c r="F122" s="281"/>
      <c r="G122" s="282"/>
      <c r="H122" s="21"/>
      <c r="I122" s="281"/>
      <c r="J122" s="281"/>
      <c r="K122" s="281"/>
      <c r="L122" s="21"/>
      <c r="M122" s="1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97"/>
      <c r="Z122" s="97"/>
      <c r="AA122" s="97"/>
      <c r="AB122" s="97"/>
      <c r="CG122" s="88"/>
      <c r="CH122" s="88"/>
      <c r="CI122" s="88"/>
      <c r="CJ122" s="88"/>
      <c r="CK122" s="88"/>
      <c r="CL122" s="88"/>
      <c r="CM122" s="88"/>
      <c r="CN122" s="88"/>
      <c r="CO122" s="88"/>
      <c r="CP122" s="88"/>
      <c r="CQ122" s="88"/>
      <c r="CR122" s="88"/>
      <c r="CS122" s="88"/>
      <c r="CT122" s="88"/>
    </row>
    <row r="123" spans="1:98" ht="15.6" customHeight="1" x14ac:dyDescent="0.2">
      <c r="A123" s="283" t="s">
        <v>69</v>
      </c>
      <c r="B123" s="50">
        <f>SUM(C123:G123)</f>
        <v>0</v>
      </c>
      <c r="C123" s="11"/>
      <c r="D123" s="135"/>
      <c r="E123" s="17"/>
      <c r="F123" s="135"/>
      <c r="G123" s="284"/>
      <c r="H123" s="17"/>
      <c r="I123" s="135"/>
      <c r="J123" s="135"/>
      <c r="K123" s="135"/>
      <c r="L123" s="17"/>
      <c r="M123" s="1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97"/>
      <c r="Z123" s="97"/>
      <c r="AA123" s="97"/>
      <c r="AB123" s="97"/>
      <c r="CG123" s="88"/>
      <c r="CH123" s="88"/>
      <c r="CI123" s="88"/>
      <c r="CJ123" s="88"/>
      <c r="CK123" s="88"/>
      <c r="CL123" s="88"/>
      <c r="CM123" s="88"/>
      <c r="CN123" s="88"/>
      <c r="CO123" s="88"/>
      <c r="CP123" s="88"/>
      <c r="CQ123" s="88"/>
      <c r="CR123" s="88"/>
      <c r="CS123" s="88"/>
      <c r="CT123" s="88"/>
    </row>
    <row r="124" spans="1:98" ht="15.6" customHeight="1" x14ac:dyDescent="0.2">
      <c r="A124" s="285" t="s">
        <v>72</v>
      </c>
      <c r="B124" s="29">
        <f>SUM(C124:G124)</f>
        <v>0</v>
      </c>
      <c r="C124" s="30"/>
      <c r="D124" s="130"/>
      <c r="E124" s="23"/>
      <c r="F124" s="130"/>
      <c r="G124" s="286"/>
      <c r="H124" s="23"/>
      <c r="I124" s="130"/>
      <c r="J124" s="130"/>
      <c r="K124" s="130"/>
      <c r="L124" s="23"/>
      <c r="M124" s="1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97"/>
      <c r="Z124" s="97"/>
      <c r="AA124" s="97"/>
      <c r="AB124" s="97"/>
      <c r="CG124" s="88"/>
      <c r="CH124" s="88"/>
      <c r="CI124" s="88"/>
      <c r="CJ124" s="88"/>
      <c r="CK124" s="88"/>
      <c r="CL124" s="88"/>
      <c r="CM124" s="88"/>
      <c r="CN124" s="88"/>
      <c r="CO124" s="88"/>
      <c r="CP124" s="88"/>
      <c r="CQ124" s="88"/>
      <c r="CR124" s="88"/>
      <c r="CS124" s="88"/>
      <c r="CT124" s="88"/>
    </row>
    <row r="125" spans="1:98" ht="31.9" customHeight="1" x14ac:dyDescent="0.2">
      <c r="A125" s="248" t="s">
        <v>127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CG125" s="88"/>
      <c r="CH125" s="88"/>
      <c r="CI125" s="88"/>
      <c r="CJ125" s="88"/>
      <c r="CK125" s="88"/>
      <c r="CL125" s="88"/>
      <c r="CM125" s="88"/>
      <c r="CN125" s="88"/>
      <c r="CO125" s="88"/>
      <c r="CP125" s="88"/>
      <c r="CQ125" s="88"/>
      <c r="CR125" s="88"/>
      <c r="CS125" s="88"/>
      <c r="CT125" s="88"/>
    </row>
    <row r="126" spans="1:98" ht="15" x14ac:dyDescent="0.2">
      <c r="A126" s="487" t="s">
        <v>128</v>
      </c>
      <c r="B126" s="471" t="s">
        <v>129</v>
      </c>
      <c r="C126" s="483" t="s">
        <v>130</v>
      </c>
      <c r="D126" s="484"/>
      <c r="E126" s="518" t="s">
        <v>131</v>
      </c>
      <c r="F126" s="484"/>
      <c r="G126" s="518" t="s">
        <v>132</v>
      </c>
      <c r="H126" s="484"/>
      <c r="I126" s="483" t="s">
        <v>133</v>
      </c>
      <c r="J126" s="484"/>
      <c r="K126" s="3"/>
      <c r="L126" s="3"/>
      <c r="M126" s="287"/>
      <c r="N126" s="288"/>
      <c r="O126" s="268"/>
      <c r="P126" s="268"/>
      <c r="Q126" s="268"/>
      <c r="R126" s="268"/>
      <c r="S126" s="268"/>
      <c r="T126" s="268"/>
      <c r="U126" s="268"/>
      <c r="V126" s="268"/>
      <c r="W126" s="268"/>
      <c r="X126" s="268"/>
      <c r="Y126" s="268"/>
      <c r="Z126" s="268"/>
      <c r="AA126" s="268"/>
      <c r="AB126" s="268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7"/>
      <c r="AT126" s="87"/>
      <c r="AU126" s="87"/>
      <c r="CG126" s="88"/>
      <c r="CH126" s="88"/>
      <c r="CI126" s="88"/>
      <c r="CJ126" s="88"/>
      <c r="CK126" s="88"/>
      <c r="CL126" s="88"/>
      <c r="CM126" s="88"/>
      <c r="CN126" s="88"/>
      <c r="CO126" s="88"/>
      <c r="CP126" s="88"/>
      <c r="CQ126" s="88"/>
      <c r="CR126" s="88"/>
      <c r="CS126" s="88"/>
      <c r="CT126" s="88"/>
    </row>
    <row r="127" spans="1:98" ht="15" x14ac:dyDescent="0.2">
      <c r="A127" s="493"/>
      <c r="B127" s="473"/>
      <c r="C127" s="70" t="s">
        <v>134</v>
      </c>
      <c r="D127" s="394" t="s">
        <v>135</v>
      </c>
      <c r="E127" s="70" t="s">
        <v>134</v>
      </c>
      <c r="F127" s="391" t="s">
        <v>135</v>
      </c>
      <c r="G127" s="70" t="s">
        <v>134</v>
      </c>
      <c r="H127" s="394" t="s">
        <v>135</v>
      </c>
      <c r="I127" s="70" t="s">
        <v>134</v>
      </c>
      <c r="J127" s="394" t="s">
        <v>135</v>
      </c>
      <c r="K127" s="3"/>
      <c r="L127" s="3"/>
      <c r="M127" s="3"/>
      <c r="N127" s="32"/>
      <c r="O127" s="252"/>
      <c r="P127" s="252"/>
      <c r="Q127" s="252"/>
      <c r="R127" s="252"/>
      <c r="S127" s="252"/>
      <c r="T127" s="252"/>
      <c r="U127" s="252"/>
      <c r="V127" s="252"/>
      <c r="W127" s="252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7"/>
      <c r="AT127" s="87"/>
      <c r="AU127" s="87"/>
      <c r="CG127" s="88"/>
      <c r="CH127" s="88"/>
      <c r="CI127" s="88"/>
      <c r="CJ127" s="88"/>
      <c r="CK127" s="88"/>
      <c r="CL127" s="88"/>
      <c r="CM127" s="88"/>
      <c r="CN127" s="88"/>
      <c r="CO127" s="88"/>
      <c r="CP127" s="88"/>
      <c r="CQ127" s="88"/>
      <c r="CR127" s="88"/>
      <c r="CS127" s="88"/>
      <c r="CT127" s="88"/>
    </row>
    <row r="128" spans="1:98" ht="18.75" customHeight="1" x14ac:dyDescent="0.2">
      <c r="A128" s="471" t="s">
        <v>136</v>
      </c>
      <c r="B128" s="280" t="s">
        <v>137</v>
      </c>
      <c r="C128" s="19"/>
      <c r="D128" s="21"/>
      <c r="E128" s="19"/>
      <c r="F128" s="21"/>
      <c r="G128" s="19"/>
      <c r="H128" s="21"/>
      <c r="I128" s="19"/>
      <c r="J128" s="21"/>
      <c r="K128" s="3"/>
      <c r="L128" s="3"/>
      <c r="M128" s="3"/>
      <c r="N128" s="32"/>
      <c r="O128" s="252"/>
      <c r="P128" s="252"/>
      <c r="Q128" s="252"/>
      <c r="R128" s="252"/>
      <c r="S128" s="252"/>
      <c r="T128" s="252"/>
      <c r="U128" s="252"/>
      <c r="V128" s="252"/>
      <c r="W128" s="252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7"/>
      <c r="AT128" s="87"/>
      <c r="AU128" s="87"/>
      <c r="CG128" s="88"/>
      <c r="CH128" s="88"/>
      <c r="CI128" s="88"/>
      <c r="CJ128" s="88"/>
      <c r="CK128" s="88"/>
      <c r="CL128" s="88"/>
      <c r="CM128" s="88"/>
      <c r="CN128" s="88"/>
      <c r="CO128" s="88"/>
      <c r="CP128" s="88"/>
      <c r="CQ128" s="88"/>
      <c r="CR128" s="88"/>
      <c r="CS128" s="88"/>
      <c r="CT128" s="88"/>
    </row>
    <row r="129" spans="1:98" ht="24" customHeight="1" x14ac:dyDescent="0.2">
      <c r="A129" s="472"/>
      <c r="B129" s="283" t="s">
        <v>138</v>
      </c>
      <c r="C129" s="11"/>
      <c r="D129" s="17"/>
      <c r="E129" s="11"/>
      <c r="F129" s="17"/>
      <c r="G129" s="11"/>
      <c r="H129" s="17"/>
      <c r="I129" s="11"/>
      <c r="J129" s="17"/>
      <c r="K129" s="3"/>
      <c r="L129" s="3"/>
      <c r="M129" s="3"/>
      <c r="N129" s="32"/>
      <c r="O129" s="252"/>
      <c r="P129" s="252"/>
      <c r="Q129" s="252"/>
      <c r="R129" s="252"/>
      <c r="S129" s="252"/>
      <c r="T129" s="252"/>
      <c r="U129" s="252"/>
      <c r="V129" s="252"/>
      <c r="W129" s="252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7"/>
      <c r="AT129" s="87"/>
      <c r="AU129" s="87"/>
      <c r="CG129" s="88"/>
      <c r="CH129" s="88"/>
      <c r="CI129" s="88"/>
      <c r="CJ129" s="88"/>
      <c r="CK129" s="88"/>
      <c r="CL129" s="88"/>
      <c r="CM129" s="88"/>
      <c r="CN129" s="88"/>
      <c r="CO129" s="88"/>
      <c r="CP129" s="88"/>
      <c r="CQ129" s="88"/>
      <c r="CR129" s="88"/>
      <c r="CS129" s="88"/>
      <c r="CT129" s="88"/>
    </row>
    <row r="130" spans="1:98" ht="18.75" customHeight="1" x14ac:dyDescent="0.2">
      <c r="A130" s="472"/>
      <c r="B130" s="283" t="s">
        <v>139</v>
      </c>
      <c r="C130" s="11"/>
      <c r="D130" s="17"/>
      <c r="E130" s="11"/>
      <c r="F130" s="17"/>
      <c r="G130" s="11"/>
      <c r="H130" s="17"/>
      <c r="I130" s="11"/>
      <c r="J130" s="17"/>
      <c r="K130" s="3"/>
      <c r="L130" s="3"/>
      <c r="M130" s="3"/>
      <c r="N130" s="32"/>
      <c r="O130" s="252"/>
      <c r="P130" s="252"/>
      <c r="Q130" s="252"/>
      <c r="R130" s="252"/>
      <c r="S130" s="252"/>
      <c r="T130" s="252"/>
      <c r="U130" s="252"/>
      <c r="V130" s="252"/>
      <c r="W130" s="252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7"/>
      <c r="AT130" s="87"/>
      <c r="AU130" s="87"/>
      <c r="CG130" s="88"/>
      <c r="CH130" s="88"/>
      <c r="CI130" s="88"/>
      <c r="CJ130" s="88"/>
      <c r="CK130" s="88"/>
      <c r="CL130" s="88"/>
      <c r="CM130" s="88"/>
      <c r="CN130" s="88"/>
      <c r="CO130" s="88"/>
      <c r="CP130" s="88"/>
      <c r="CQ130" s="88"/>
      <c r="CR130" s="88"/>
      <c r="CS130" s="88"/>
      <c r="CT130" s="88"/>
    </row>
    <row r="131" spans="1:98" ht="18.75" customHeight="1" x14ac:dyDescent="0.2">
      <c r="A131" s="473"/>
      <c r="B131" s="283" t="s">
        <v>140</v>
      </c>
      <c r="C131" s="30"/>
      <c r="D131" s="23"/>
      <c r="E131" s="30"/>
      <c r="F131" s="23"/>
      <c r="G131" s="30"/>
      <c r="H131" s="23"/>
      <c r="I131" s="30"/>
      <c r="J131" s="23"/>
      <c r="K131" s="3"/>
      <c r="L131" s="3"/>
      <c r="M131" s="3"/>
      <c r="N131" s="32"/>
      <c r="O131" s="252"/>
      <c r="P131" s="252"/>
      <c r="Q131" s="252"/>
      <c r="R131" s="252"/>
      <c r="S131" s="252"/>
      <c r="T131" s="252"/>
      <c r="U131" s="252"/>
      <c r="V131" s="252"/>
      <c r="W131" s="252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7"/>
      <c r="AT131" s="87"/>
      <c r="AU131" s="87"/>
      <c r="CG131" s="88"/>
      <c r="CH131" s="88"/>
      <c r="CI131" s="88"/>
      <c r="CJ131" s="88"/>
      <c r="CK131" s="88"/>
      <c r="CL131" s="88"/>
      <c r="CM131" s="88"/>
      <c r="CN131" s="88"/>
      <c r="CO131" s="88"/>
      <c r="CP131" s="88"/>
      <c r="CQ131" s="88"/>
      <c r="CR131" s="88"/>
      <c r="CS131" s="88"/>
      <c r="CT131" s="88"/>
    </row>
    <row r="132" spans="1:98" ht="15" x14ac:dyDescent="0.2">
      <c r="A132" s="534" t="s">
        <v>141</v>
      </c>
      <c r="B132" s="280" t="s">
        <v>142</v>
      </c>
      <c r="C132" s="19"/>
      <c r="D132" s="21"/>
      <c r="E132" s="19"/>
      <c r="F132" s="21"/>
      <c r="G132" s="19"/>
      <c r="H132" s="21"/>
      <c r="I132" s="19"/>
      <c r="J132" s="21"/>
      <c r="K132" s="3"/>
      <c r="L132" s="3"/>
      <c r="M132" s="3"/>
      <c r="N132" s="32"/>
      <c r="O132" s="252"/>
      <c r="P132" s="252"/>
      <c r="Q132" s="252"/>
      <c r="R132" s="252"/>
      <c r="S132" s="252"/>
      <c r="T132" s="252"/>
      <c r="U132" s="252"/>
      <c r="V132" s="252"/>
      <c r="W132" s="252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7"/>
      <c r="AT132" s="87"/>
      <c r="AU132" s="87"/>
      <c r="CG132" s="88"/>
      <c r="CH132" s="88"/>
      <c r="CI132" s="88"/>
      <c r="CJ132" s="88"/>
      <c r="CK132" s="88"/>
      <c r="CL132" s="88"/>
      <c r="CM132" s="88"/>
      <c r="CN132" s="88"/>
      <c r="CO132" s="88"/>
      <c r="CP132" s="88"/>
      <c r="CQ132" s="88"/>
      <c r="CR132" s="88"/>
      <c r="CS132" s="88"/>
      <c r="CT132" s="88"/>
    </row>
    <row r="133" spans="1:98" ht="27" customHeight="1" x14ac:dyDescent="0.2">
      <c r="A133" s="533"/>
      <c r="B133" s="283" t="s">
        <v>143</v>
      </c>
      <c r="C133" s="11"/>
      <c r="D133" s="17"/>
      <c r="E133" s="11"/>
      <c r="F133" s="17"/>
      <c r="G133" s="11"/>
      <c r="H133" s="17"/>
      <c r="I133" s="11"/>
      <c r="J133" s="17"/>
      <c r="K133" s="3"/>
      <c r="L133" s="3"/>
      <c r="M133" s="3"/>
      <c r="N133" s="32"/>
      <c r="O133" s="252"/>
      <c r="P133" s="252"/>
      <c r="Q133" s="252"/>
      <c r="R133" s="252"/>
      <c r="S133" s="252"/>
      <c r="T133" s="252"/>
      <c r="U133" s="252"/>
      <c r="V133" s="252"/>
      <c r="W133" s="252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7"/>
      <c r="AT133" s="87"/>
      <c r="AU133" s="87"/>
      <c r="CG133" s="88"/>
      <c r="CH133" s="88"/>
      <c r="CI133" s="88"/>
      <c r="CJ133" s="88"/>
      <c r="CK133" s="88"/>
      <c r="CL133" s="88"/>
      <c r="CM133" s="88"/>
      <c r="CN133" s="88"/>
      <c r="CO133" s="88"/>
      <c r="CP133" s="88"/>
      <c r="CQ133" s="88"/>
      <c r="CR133" s="88"/>
      <c r="CS133" s="88"/>
      <c r="CT133" s="88"/>
    </row>
    <row r="134" spans="1:98" ht="15" x14ac:dyDescent="0.2">
      <c r="A134" s="533"/>
      <c r="B134" s="283" t="s">
        <v>140</v>
      </c>
      <c r="C134" s="11"/>
      <c r="D134" s="17"/>
      <c r="E134" s="11"/>
      <c r="F134" s="17"/>
      <c r="G134" s="11"/>
      <c r="H134" s="17"/>
      <c r="I134" s="11"/>
      <c r="J134" s="17"/>
      <c r="K134" s="3"/>
      <c r="L134" s="3"/>
      <c r="M134" s="3"/>
      <c r="N134" s="32"/>
      <c r="O134" s="252"/>
      <c r="P134" s="252"/>
      <c r="Q134" s="252"/>
      <c r="R134" s="252"/>
      <c r="S134" s="252"/>
      <c r="T134" s="252"/>
      <c r="U134" s="252"/>
      <c r="V134" s="252"/>
      <c r="W134" s="252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7"/>
      <c r="AT134" s="87"/>
      <c r="AU134" s="87"/>
      <c r="CG134" s="88"/>
      <c r="CH134" s="88"/>
      <c r="CI134" s="88"/>
      <c r="CJ134" s="88"/>
      <c r="CK134" s="88"/>
      <c r="CL134" s="88"/>
      <c r="CM134" s="88"/>
      <c r="CN134" s="88"/>
      <c r="CO134" s="88"/>
      <c r="CP134" s="88"/>
      <c r="CQ134" s="88"/>
      <c r="CR134" s="88"/>
      <c r="CS134" s="88"/>
      <c r="CT134" s="88"/>
    </row>
    <row r="135" spans="1:98" ht="15" x14ac:dyDescent="0.2">
      <c r="A135" s="533"/>
      <c r="B135" s="289" t="s">
        <v>144</v>
      </c>
      <c r="C135" s="34"/>
      <c r="D135" s="58"/>
      <c r="E135" s="34"/>
      <c r="F135" s="58"/>
      <c r="G135" s="34"/>
      <c r="H135" s="58"/>
      <c r="I135" s="34"/>
      <c r="J135" s="58"/>
      <c r="K135" s="3"/>
      <c r="L135" s="3"/>
      <c r="M135" s="3"/>
      <c r="N135" s="32"/>
      <c r="O135" s="252"/>
      <c r="P135" s="252"/>
      <c r="Q135" s="252"/>
      <c r="R135" s="252"/>
      <c r="S135" s="252"/>
      <c r="T135" s="252"/>
      <c r="U135" s="252"/>
      <c r="V135" s="252"/>
      <c r="W135" s="252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7"/>
      <c r="AT135" s="87"/>
      <c r="AU135" s="87"/>
      <c r="CG135" s="88"/>
      <c r="CH135" s="88"/>
      <c r="CI135" s="88"/>
      <c r="CJ135" s="88"/>
      <c r="CK135" s="88"/>
      <c r="CL135" s="88"/>
      <c r="CM135" s="88"/>
      <c r="CN135" s="88"/>
      <c r="CO135" s="88"/>
      <c r="CP135" s="88"/>
      <c r="CQ135" s="88"/>
      <c r="CR135" s="88"/>
      <c r="CS135" s="88"/>
      <c r="CT135" s="88"/>
    </row>
    <row r="136" spans="1:98" ht="15" x14ac:dyDescent="0.2">
      <c r="A136" s="533"/>
      <c r="B136" s="285" t="s">
        <v>74</v>
      </c>
      <c r="C136" s="30"/>
      <c r="D136" s="23"/>
      <c r="E136" s="30"/>
      <c r="F136" s="23"/>
      <c r="G136" s="30"/>
      <c r="H136" s="23"/>
      <c r="I136" s="30"/>
      <c r="J136" s="23"/>
      <c r="K136" s="3"/>
      <c r="L136" s="3"/>
      <c r="M136" s="3"/>
      <c r="N136" s="32"/>
      <c r="O136" s="252"/>
      <c r="P136" s="252"/>
      <c r="Q136" s="252"/>
      <c r="R136" s="252"/>
      <c r="S136" s="252"/>
      <c r="T136" s="252"/>
      <c r="U136" s="252"/>
      <c r="V136" s="252"/>
      <c r="W136" s="252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7"/>
      <c r="AT136" s="87"/>
      <c r="AU136" s="87"/>
      <c r="CG136" s="88"/>
      <c r="CH136" s="88"/>
      <c r="CI136" s="88"/>
      <c r="CJ136" s="88"/>
      <c r="CK136" s="88"/>
      <c r="CL136" s="88"/>
      <c r="CM136" s="88"/>
      <c r="CN136" s="88"/>
      <c r="CO136" s="88"/>
      <c r="CP136" s="88"/>
      <c r="CQ136" s="88"/>
      <c r="CR136" s="88"/>
      <c r="CS136" s="88"/>
      <c r="CT136" s="88"/>
    </row>
    <row r="137" spans="1:98" ht="15" x14ac:dyDescent="0.2">
      <c r="A137" s="471" t="s">
        <v>145</v>
      </c>
      <c r="B137" s="280" t="s">
        <v>146</v>
      </c>
      <c r="C137" s="19"/>
      <c r="D137" s="21"/>
      <c r="E137" s="19"/>
      <c r="F137" s="21"/>
      <c r="G137" s="19"/>
      <c r="H137" s="21"/>
      <c r="I137" s="19"/>
      <c r="J137" s="21"/>
      <c r="K137" s="3"/>
      <c r="L137" s="3"/>
      <c r="M137" s="3"/>
      <c r="N137" s="32"/>
      <c r="O137" s="252"/>
      <c r="P137" s="252"/>
      <c r="Q137" s="252"/>
      <c r="R137" s="252"/>
      <c r="S137" s="252"/>
      <c r="T137" s="252"/>
      <c r="U137" s="252"/>
      <c r="V137" s="252"/>
      <c r="W137" s="252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7"/>
      <c r="AT137" s="87"/>
      <c r="AU137" s="87"/>
      <c r="CG137" s="88"/>
      <c r="CH137" s="88"/>
      <c r="CI137" s="88"/>
      <c r="CJ137" s="88"/>
      <c r="CK137" s="88"/>
      <c r="CL137" s="88"/>
      <c r="CM137" s="88"/>
      <c r="CN137" s="88"/>
      <c r="CO137" s="88"/>
      <c r="CP137" s="88"/>
      <c r="CQ137" s="88"/>
      <c r="CR137" s="88"/>
      <c r="CS137" s="88"/>
      <c r="CT137" s="88"/>
    </row>
    <row r="138" spans="1:98" ht="27.6" customHeight="1" x14ac:dyDescent="0.2">
      <c r="A138" s="472"/>
      <c r="B138" s="283" t="s">
        <v>143</v>
      </c>
      <c r="C138" s="11"/>
      <c r="D138" s="17"/>
      <c r="E138" s="11"/>
      <c r="F138" s="17"/>
      <c r="G138" s="11"/>
      <c r="H138" s="17"/>
      <c r="I138" s="11"/>
      <c r="J138" s="17"/>
      <c r="K138" s="3"/>
      <c r="L138" s="3"/>
      <c r="M138" s="3"/>
      <c r="N138" s="32"/>
      <c r="O138" s="252"/>
      <c r="P138" s="252"/>
      <c r="Q138" s="252"/>
      <c r="R138" s="252"/>
      <c r="S138" s="252"/>
      <c r="T138" s="252"/>
      <c r="U138" s="252"/>
      <c r="V138" s="252"/>
      <c r="W138" s="252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7"/>
      <c r="AT138" s="87"/>
      <c r="AU138" s="87"/>
      <c r="CG138" s="88"/>
      <c r="CH138" s="88"/>
      <c r="CI138" s="88"/>
      <c r="CJ138" s="88"/>
      <c r="CK138" s="88"/>
      <c r="CL138" s="88"/>
      <c r="CM138" s="88"/>
      <c r="CN138" s="88"/>
      <c r="CO138" s="88"/>
      <c r="CP138" s="88"/>
      <c r="CQ138" s="88"/>
      <c r="CR138" s="88"/>
      <c r="CS138" s="88"/>
      <c r="CT138" s="88"/>
    </row>
    <row r="139" spans="1:98" x14ac:dyDescent="0.2">
      <c r="A139" s="472"/>
      <c r="B139" s="283" t="s">
        <v>140</v>
      </c>
      <c r="C139" s="11"/>
      <c r="D139" s="17"/>
      <c r="E139" s="11"/>
      <c r="F139" s="17"/>
      <c r="G139" s="11"/>
      <c r="H139" s="17"/>
      <c r="I139" s="11"/>
      <c r="J139" s="17"/>
      <c r="K139" s="32"/>
      <c r="L139" s="32"/>
      <c r="M139" s="32"/>
      <c r="N139" s="32"/>
      <c r="O139" s="252"/>
      <c r="P139" s="252"/>
      <c r="Q139" s="252"/>
      <c r="R139" s="252"/>
      <c r="S139" s="252"/>
      <c r="T139" s="252"/>
      <c r="U139" s="252"/>
      <c r="V139" s="252"/>
      <c r="W139" s="252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7"/>
      <c r="AT139" s="87"/>
      <c r="AU139" s="87"/>
      <c r="CG139" s="88"/>
      <c r="CH139" s="88"/>
      <c r="CI139" s="88"/>
      <c r="CJ139" s="88"/>
      <c r="CK139" s="88"/>
      <c r="CL139" s="88"/>
      <c r="CM139" s="88"/>
      <c r="CN139" s="88"/>
      <c r="CO139" s="88"/>
      <c r="CP139" s="88"/>
      <c r="CQ139" s="88"/>
      <c r="CR139" s="88"/>
      <c r="CS139" s="88"/>
      <c r="CT139" s="88"/>
    </row>
    <row r="140" spans="1:98" ht="15.6" customHeight="1" x14ac:dyDescent="0.2">
      <c r="A140" s="472"/>
      <c r="B140" s="289" t="s">
        <v>147</v>
      </c>
      <c r="C140" s="11"/>
      <c r="D140" s="17"/>
      <c r="E140" s="11"/>
      <c r="F140" s="17"/>
      <c r="G140" s="11"/>
      <c r="H140" s="17"/>
      <c r="I140" s="11"/>
      <c r="J140" s="17"/>
      <c r="K140" s="32"/>
      <c r="L140" s="32"/>
      <c r="M140" s="32"/>
      <c r="N140" s="32"/>
      <c r="O140" s="252"/>
      <c r="P140" s="252"/>
      <c r="Q140" s="252"/>
      <c r="R140" s="252"/>
      <c r="S140" s="252"/>
      <c r="T140" s="252"/>
      <c r="U140" s="252"/>
      <c r="V140" s="252"/>
      <c r="W140" s="252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7"/>
      <c r="AT140" s="87"/>
      <c r="AU140" s="87"/>
      <c r="CG140" s="88"/>
      <c r="CH140" s="88"/>
      <c r="CI140" s="88"/>
      <c r="CJ140" s="88"/>
      <c r="CK140" s="88"/>
      <c r="CL140" s="88"/>
      <c r="CM140" s="88"/>
      <c r="CN140" s="88"/>
      <c r="CO140" s="88"/>
      <c r="CP140" s="88"/>
      <c r="CQ140" s="88"/>
      <c r="CR140" s="88"/>
      <c r="CS140" s="88"/>
      <c r="CT140" s="88"/>
    </row>
    <row r="141" spans="1:98" ht="15.6" customHeight="1" x14ac:dyDescent="0.2">
      <c r="A141" s="472"/>
      <c r="B141" s="289" t="s">
        <v>144</v>
      </c>
      <c r="C141" s="11"/>
      <c r="D141" s="17"/>
      <c r="E141" s="11"/>
      <c r="F141" s="17"/>
      <c r="G141" s="11"/>
      <c r="H141" s="17"/>
      <c r="I141" s="11"/>
      <c r="J141" s="17"/>
      <c r="K141" s="32"/>
      <c r="L141" s="32"/>
      <c r="M141" s="32"/>
      <c r="N141" s="32"/>
      <c r="O141" s="252"/>
      <c r="P141" s="252"/>
      <c r="Q141" s="252"/>
      <c r="R141" s="252"/>
      <c r="S141" s="252"/>
      <c r="T141" s="252"/>
      <c r="U141" s="252"/>
      <c r="V141" s="252"/>
      <c r="W141" s="252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7"/>
      <c r="AT141" s="87"/>
      <c r="AU141" s="87"/>
      <c r="CG141" s="88"/>
      <c r="CH141" s="88"/>
      <c r="CI141" s="88"/>
      <c r="CJ141" s="88"/>
      <c r="CK141" s="88"/>
      <c r="CL141" s="88"/>
      <c r="CM141" s="88"/>
      <c r="CN141" s="88"/>
      <c r="CO141" s="88"/>
      <c r="CP141" s="88"/>
      <c r="CQ141" s="88"/>
      <c r="CR141" s="88"/>
      <c r="CS141" s="88"/>
      <c r="CT141" s="88"/>
    </row>
    <row r="142" spans="1:98" ht="15.6" customHeight="1" x14ac:dyDescent="0.2">
      <c r="A142" s="473"/>
      <c r="B142" s="285" t="s">
        <v>74</v>
      </c>
      <c r="C142" s="123"/>
      <c r="D142" s="119"/>
      <c r="E142" s="123"/>
      <c r="F142" s="119"/>
      <c r="G142" s="123"/>
      <c r="H142" s="119"/>
      <c r="I142" s="123"/>
      <c r="J142" s="119"/>
      <c r="K142" s="32"/>
      <c r="L142" s="32"/>
      <c r="M142" s="32"/>
      <c r="N142" s="32"/>
      <c r="O142" s="252"/>
      <c r="P142" s="252"/>
      <c r="Q142" s="252"/>
      <c r="R142" s="252"/>
      <c r="S142" s="252"/>
      <c r="T142" s="252"/>
      <c r="U142" s="252"/>
      <c r="V142" s="252"/>
      <c r="W142" s="252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7"/>
      <c r="AT142" s="87"/>
      <c r="AU142" s="87"/>
      <c r="CG142" s="88"/>
      <c r="CH142" s="88"/>
      <c r="CI142" s="88"/>
      <c r="CJ142" s="88"/>
      <c r="CK142" s="88"/>
      <c r="CL142" s="88"/>
      <c r="CM142" s="88"/>
      <c r="CN142" s="88"/>
      <c r="CO142" s="88"/>
      <c r="CP142" s="88"/>
      <c r="CQ142" s="88"/>
      <c r="CR142" s="88"/>
      <c r="CS142" s="88"/>
      <c r="CT142" s="88"/>
    </row>
    <row r="143" spans="1:98" ht="15.6" customHeight="1" x14ac:dyDescent="0.2">
      <c r="A143" s="534" t="s">
        <v>148</v>
      </c>
      <c r="B143" s="280" t="s">
        <v>149</v>
      </c>
      <c r="C143" s="19"/>
      <c r="D143" s="21"/>
      <c r="E143" s="19"/>
      <c r="F143" s="21"/>
      <c r="G143" s="19"/>
      <c r="H143" s="21"/>
      <c r="I143" s="19"/>
      <c r="J143" s="21"/>
      <c r="K143" s="32"/>
      <c r="L143" s="32"/>
      <c r="M143" s="32"/>
      <c r="N143" s="32"/>
      <c r="O143" s="252"/>
      <c r="P143" s="252"/>
      <c r="Q143" s="252"/>
      <c r="R143" s="252"/>
      <c r="S143" s="252"/>
      <c r="T143" s="252"/>
      <c r="U143" s="252"/>
      <c r="V143" s="252"/>
      <c r="W143" s="252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7"/>
      <c r="AT143" s="87"/>
      <c r="AU143" s="87"/>
      <c r="CG143" s="88"/>
      <c r="CH143" s="88"/>
      <c r="CI143" s="88"/>
      <c r="CJ143" s="88"/>
      <c r="CK143" s="88"/>
      <c r="CL143" s="88"/>
      <c r="CM143" s="88"/>
      <c r="CN143" s="88"/>
      <c r="CO143" s="88"/>
      <c r="CP143" s="88"/>
      <c r="CQ143" s="88"/>
      <c r="CR143" s="88"/>
      <c r="CS143" s="88"/>
      <c r="CT143" s="88"/>
    </row>
    <row r="144" spans="1:98" ht="15.6" customHeight="1" x14ac:dyDescent="0.2">
      <c r="A144" s="533"/>
      <c r="B144" s="285" t="s">
        <v>150</v>
      </c>
      <c r="C144" s="30"/>
      <c r="D144" s="23"/>
      <c r="E144" s="30"/>
      <c r="F144" s="23"/>
      <c r="G144" s="30"/>
      <c r="H144" s="23"/>
      <c r="I144" s="30"/>
      <c r="J144" s="23"/>
      <c r="K144" s="32"/>
      <c r="L144" s="32"/>
      <c r="M144" s="32"/>
      <c r="N144" s="32"/>
      <c r="O144" s="252"/>
      <c r="P144" s="252"/>
      <c r="Q144" s="252"/>
      <c r="R144" s="252"/>
      <c r="S144" s="252"/>
      <c r="T144" s="252"/>
      <c r="U144" s="252"/>
      <c r="V144" s="252"/>
      <c r="W144" s="252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7"/>
      <c r="AT144" s="87"/>
      <c r="AU144" s="87"/>
      <c r="CG144" s="88"/>
      <c r="CH144" s="88"/>
      <c r="CI144" s="88"/>
      <c r="CJ144" s="88"/>
      <c r="CK144" s="88"/>
      <c r="CL144" s="88"/>
      <c r="CM144" s="88"/>
      <c r="CN144" s="88"/>
      <c r="CO144" s="88"/>
      <c r="CP144" s="88"/>
      <c r="CQ144" s="88"/>
      <c r="CR144" s="88"/>
      <c r="CS144" s="88"/>
      <c r="CT144" s="88"/>
    </row>
    <row r="145" spans="1:104" ht="31.9" customHeight="1" x14ac:dyDescent="0.2">
      <c r="A145" s="290" t="s">
        <v>151</v>
      </c>
      <c r="B145" s="291"/>
      <c r="C145" s="292"/>
      <c r="D145" s="292"/>
      <c r="E145" s="292"/>
      <c r="F145" s="292"/>
      <c r="G145" s="292"/>
      <c r="H145" s="292"/>
      <c r="I145" s="292"/>
      <c r="J145" s="292"/>
      <c r="K145" s="293"/>
      <c r="L145" s="293"/>
      <c r="M145" s="293"/>
      <c r="N145" s="293"/>
      <c r="O145" s="294"/>
      <c r="P145" s="294"/>
      <c r="Q145" s="294"/>
      <c r="R145" s="294"/>
      <c r="S145" s="294"/>
      <c r="T145" s="294"/>
      <c r="U145" s="294"/>
      <c r="V145" s="294"/>
      <c r="W145" s="294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BY145" s="82"/>
      <c r="BZ145" s="82"/>
      <c r="CG145" s="88"/>
      <c r="CH145" s="88"/>
      <c r="CI145" s="88"/>
      <c r="CJ145" s="88"/>
      <c r="CK145" s="88"/>
      <c r="CL145" s="88"/>
      <c r="CM145" s="88"/>
      <c r="CN145" s="88"/>
      <c r="CO145" s="88"/>
      <c r="CP145" s="88"/>
      <c r="CQ145" s="88"/>
      <c r="CR145" s="88"/>
      <c r="CS145" s="88"/>
      <c r="CT145" s="88"/>
    </row>
    <row r="146" spans="1:104" s="309" customFormat="1" ht="31.9" customHeight="1" x14ac:dyDescent="0.2">
      <c r="A146" s="91" t="s">
        <v>152</v>
      </c>
      <c r="B146" s="295"/>
      <c r="C146" s="296"/>
      <c r="D146" s="296"/>
      <c r="E146" s="297"/>
      <c r="F146" s="296"/>
      <c r="G146" s="297"/>
      <c r="H146" s="297"/>
      <c r="I146" s="296"/>
      <c r="J146" s="298"/>
      <c r="K146" s="299"/>
      <c r="L146" s="299"/>
      <c r="M146" s="299"/>
      <c r="N146" s="299"/>
      <c r="O146" s="300"/>
      <c r="P146" s="300"/>
      <c r="Q146" s="300"/>
      <c r="R146" s="301"/>
      <c r="S146" s="302"/>
      <c r="T146" s="300"/>
      <c r="U146" s="300"/>
      <c r="V146" s="301"/>
      <c r="W146" s="301"/>
      <c r="X146" s="303"/>
      <c r="Y146" s="304"/>
      <c r="Z146" s="305"/>
      <c r="AA146" s="305"/>
      <c r="AB146" s="303"/>
      <c r="AC146" s="304"/>
      <c r="AD146" s="304"/>
      <c r="AE146" s="304"/>
      <c r="AF146" s="304"/>
      <c r="AG146" s="305"/>
      <c r="AH146" s="306"/>
      <c r="AI146" s="303"/>
      <c r="AJ146" s="305"/>
      <c r="AK146" s="305"/>
      <c r="AL146" s="305"/>
      <c r="AM146" s="305"/>
      <c r="AN146" s="305"/>
      <c r="AO146" s="306"/>
      <c r="AP146" s="303"/>
      <c r="AQ146" s="305"/>
      <c r="AR146" s="305"/>
      <c r="AS146" s="305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82"/>
      <c r="BI146" s="82"/>
      <c r="BJ146" s="82"/>
      <c r="BK146" s="82"/>
      <c r="BL146" s="82"/>
      <c r="BM146" s="82"/>
      <c r="BN146" s="8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4"/>
      <c r="CB146" s="84"/>
      <c r="CC146" s="84"/>
      <c r="CD146" s="84"/>
      <c r="CE146" s="84"/>
      <c r="CF146" s="84"/>
      <c r="CG146" s="88"/>
      <c r="CH146" s="307"/>
      <c r="CI146" s="307"/>
      <c r="CJ146" s="307"/>
      <c r="CK146" s="307"/>
      <c r="CL146" s="307"/>
      <c r="CM146" s="307"/>
      <c r="CN146" s="307"/>
      <c r="CO146" s="307"/>
      <c r="CP146" s="307"/>
      <c r="CQ146" s="307"/>
      <c r="CR146" s="307"/>
      <c r="CS146" s="307"/>
      <c r="CT146" s="307"/>
      <c r="CU146" s="308"/>
      <c r="CV146" s="308"/>
      <c r="CW146" s="308"/>
      <c r="CX146" s="308"/>
      <c r="CY146" s="308"/>
      <c r="CZ146" s="308"/>
    </row>
    <row r="147" spans="1:104" x14ac:dyDescent="0.2">
      <c r="A147" s="538" t="s">
        <v>35</v>
      </c>
      <c r="B147" s="474" t="s">
        <v>1</v>
      </c>
      <c r="C147" s="475"/>
      <c r="D147" s="476"/>
      <c r="E147" s="514" t="s">
        <v>78</v>
      </c>
      <c r="F147" s="515"/>
      <c r="G147" s="515"/>
      <c r="H147" s="515"/>
      <c r="I147" s="515"/>
      <c r="J147" s="515"/>
      <c r="K147" s="515"/>
      <c r="L147" s="515"/>
      <c r="M147" s="515"/>
      <c r="N147" s="515"/>
      <c r="O147" s="515"/>
      <c r="P147" s="515"/>
      <c r="Q147" s="515"/>
      <c r="R147" s="515"/>
      <c r="S147" s="515"/>
      <c r="T147" s="515"/>
      <c r="U147" s="515"/>
      <c r="V147" s="515"/>
      <c r="W147" s="515"/>
      <c r="X147" s="515"/>
      <c r="Y147" s="515"/>
      <c r="Z147" s="515"/>
      <c r="AA147" s="515"/>
      <c r="AB147" s="515"/>
      <c r="AC147" s="515"/>
      <c r="AD147" s="515"/>
      <c r="AE147" s="515"/>
      <c r="AF147" s="515"/>
      <c r="AG147" s="515"/>
      <c r="AH147" s="515"/>
      <c r="AI147" s="515"/>
      <c r="AJ147" s="515"/>
      <c r="AK147" s="515"/>
      <c r="AL147" s="515"/>
      <c r="AM147" s="515"/>
      <c r="AN147" s="515"/>
      <c r="AO147" s="515"/>
      <c r="AP147" s="551"/>
      <c r="AQ147" s="552" t="s">
        <v>153</v>
      </c>
      <c r="AR147" s="552"/>
      <c r="AS147" s="553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Y147" s="82"/>
      <c r="BZ147" s="82"/>
      <c r="CG147" s="88"/>
      <c r="CH147" s="88"/>
      <c r="CI147" s="88"/>
      <c r="CJ147" s="88"/>
      <c r="CK147" s="88"/>
      <c r="CL147" s="88"/>
      <c r="CM147" s="88"/>
      <c r="CN147" s="88"/>
      <c r="CO147" s="88"/>
      <c r="CP147" s="88"/>
      <c r="CQ147" s="88"/>
      <c r="CR147" s="88"/>
      <c r="CS147" s="88"/>
      <c r="CT147" s="88"/>
    </row>
    <row r="148" spans="1:104" x14ac:dyDescent="0.2">
      <c r="A148" s="539"/>
      <c r="B148" s="549"/>
      <c r="C148" s="550"/>
      <c r="D148" s="517"/>
      <c r="E148" s="483" t="s">
        <v>21</v>
      </c>
      <c r="F148" s="484"/>
      <c r="G148" s="483" t="s">
        <v>22</v>
      </c>
      <c r="H148" s="484"/>
      <c r="I148" s="483" t="s">
        <v>23</v>
      </c>
      <c r="J148" s="484"/>
      <c r="K148" s="483" t="s">
        <v>24</v>
      </c>
      <c r="L148" s="484"/>
      <c r="M148" s="483" t="s">
        <v>25</v>
      </c>
      <c r="N148" s="484"/>
      <c r="O148" s="483" t="s">
        <v>26</v>
      </c>
      <c r="P148" s="484"/>
      <c r="Q148" s="483" t="s">
        <v>27</v>
      </c>
      <c r="R148" s="484"/>
      <c r="S148" s="483" t="s">
        <v>28</v>
      </c>
      <c r="T148" s="484"/>
      <c r="U148" s="483" t="s">
        <v>29</v>
      </c>
      <c r="V148" s="484"/>
      <c r="W148" s="483" t="s">
        <v>5</v>
      </c>
      <c r="X148" s="484"/>
      <c r="Y148" s="483" t="s">
        <v>6</v>
      </c>
      <c r="Z148" s="484"/>
      <c r="AA148" s="483" t="s">
        <v>30</v>
      </c>
      <c r="AB148" s="484"/>
      <c r="AC148" s="483" t="s">
        <v>7</v>
      </c>
      <c r="AD148" s="484"/>
      <c r="AE148" s="483" t="s">
        <v>8</v>
      </c>
      <c r="AF148" s="484"/>
      <c r="AG148" s="483" t="s">
        <v>9</v>
      </c>
      <c r="AH148" s="484"/>
      <c r="AI148" s="483" t="s">
        <v>10</v>
      </c>
      <c r="AJ148" s="484"/>
      <c r="AK148" s="483" t="s">
        <v>11</v>
      </c>
      <c r="AL148" s="484"/>
      <c r="AM148" s="483" t="s">
        <v>12</v>
      </c>
      <c r="AN148" s="484"/>
      <c r="AO148" s="480" t="s">
        <v>13</v>
      </c>
      <c r="AP148" s="541"/>
      <c r="AQ148" s="542" t="s">
        <v>154</v>
      </c>
      <c r="AR148" s="480" t="s">
        <v>155</v>
      </c>
      <c r="AS148" s="481"/>
      <c r="AT148" s="310"/>
      <c r="AU148" s="311"/>
      <c r="AV148" s="97"/>
      <c r="AW148" s="97"/>
      <c r="AX148" s="97"/>
      <c r="AY148" s="97"/>
      <c r="AZ148" s="97"/>
      <c r="BA148" s="97"/>
      <c r="BB148" s="97"/>
      <c r="BC148" s="97"/>
      <c r="BD148" s="97"/>
      <c r="BE148" s="97"/>
      <c r="BF148" s="97"/>
      <c r="BG148" s="97"/>
      <c r="CG148" s="88"/>
      <c r="CH148" s="88"/>
      <c r="CI148" s="88"/>
      <c r="CJ148" s="88"/>
      <c r="CK148" s="88"/>
      <c r="CL148" s="88"/>
      <c r="CM148" s="88"/>
      <c r="CN148" s="88"/>
      <c r="CO148" s="88"/>
      <c r="CP148" s="88"/>
      <c r="CQ148" s="88"/>
      <c r="CR148" s="88"/>
      <c r="CS148" s="88"/>
      <c r="CT148" s="88"/>
    </row>
    <row r="149" spans="1:104" ht="31.5" x14ac:dyDescent="0.2">
      <c r="A149" s="540"/>
      <c r="B149" s="312" t="s">
        <v>34</v>
      </c>
      <c r="C149" s="313" t="s">
        <v>2</v>
      </c>
      <c r="D149" s="392" t="s">
        <v>3</v>
      </c>
      <c r="E149" s="36" t="s">
        <v>2</v>
      </c>
      <c r="F149" s="391" t="s">
        <v>3</v>
      </c>
      <c r="G149" s="36" t="s">
        <v>2</v>
      </c>
      <c r="H149" s="391" t="s">
        <v>3</v>
      </c>
      <c r="I149" s="36" t="s">
        <v>2</v>
      </c>
      <c r="J149" s="391" t="s">
        <v>3</v>
      </c>
      <c r="K149" s="36" t="s">
        <v>2</v>
      </c>
      <c r="L149" s="391" t="s">
        <v>3</v>
      </c>
      <c r="M149" s="36" t="s">
        <v>2</v>
      </c>
      <c r="N149" s="391" t="s">
        <v>3</v>
      </c>
      <c r="O149" s="36" t="s">
        <v>2</v>
      </c>
      <c r="P149" s="391" t="s">
        <v>3</v>
      </c>
      <c r="Q149" s="36" t="s">
        <v>2</v>
      </c>
      <c r="R149" s="391" t="s">
        <v>3</v>
      </c>
      <c r="S149" s="36" t="s">
        <v>2</v>
      </c>
      <c r="T149" s="391" t="s">
        <v>3</v>
      </c>
      <c r="U149" s="36" t="s">
        <v>2</v>
      </c>
      <c r="V149" s="391" t="s">
        <v>3</v>
      </c>
      <c r="W149" s="36" t="s">
        <v>2</v>
      </c>
      <c r="X149" s="391" t="s">
        <v>3</v>
      </c>
      <c r="Y149" s="36" t="s">
        <v>2</v>
      </c>
      <c r="Z149" s="391" t="s">
        <v>3</v>
      </c>
      <c r="AA149" s="36" t="s">
        <v>2</v>
      </c>
      <c r="AB149" s="391" t="s">
        <v>3</v>
      </c>
      <c r="AC149" s="36" t="s">
        <v>2</v>
      </c>
      <c r="AD149" s="391" t="s">
        <v>3</v>
      </c>
      <c r="AE149" s="36" t="s">
        <v>2</v>
      </c>
      <c r="AF149" s="391" t="s">
        <v>3</v>
      </c>
      <c r="AG149" s="36" t="s">
        <v>2</v>
      </c>
      <c r="AH149" s="391" t="s">
        <v>3</v>
      </c>
      <c r="AI149" s="36" t="s">
        <v>2</v>
      </c>
      <c r="AJ149" s="391" t="s">
        <v>3</v>
      </c>
      <c r="AK149" s="36" t="s">
        <v>2</v>
      </c>
      <c r="AL149" s="391" t="s">
        <v>3</v>
      </c>
      <c r="AM149" s="36" t="s">
        <v>2</v>
      </c>
      <c r="AN149" s="391" t="s">
        <v>3</v>
      </c>
      <c r="AO149" s="36" t="s">
        <v>2</v>
      </c>
      <c r="AP149" s="315" t="s">
        <v>3</v>
      </c>
      <c r="AQ149" s="543"/>
      <c r="AR149" s="399" t="s">
        <v>156</v>
      </c>
      <c r="AS149" s="394" t="s">
        <v>157</v>
      </c>
      <c r="AT149" s="148"/>
      <c r="AU149" s="148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CG149" s="88"/>
      <c r="CH149" s="88"/>
      <c r="CI149" s="88"/>
      <c r="CJ149" s="88"/>
      <c r="CK149" s="88"/>
      <c r="CL149" s="88"/>
      <c r="CM149" s="88"/>
      <c r="CN149" s="88"/>
      <c r="CO149" s="88"/>
      <c r="CP149" s="88"/>
      <c r="CQ149" s="88"/>
      <c r="CR149" s="88"/>
      <c r="CS149" s="88"/>
      <c r="CT149" s="88"/>
    </row>
    <row r="150" spans="1:104" ht="15" customHeight="1" x14ac:dyDescent="0.2">
      <c r="A150" s="316" t="s">
        <v>55</v>
      </c>
      <c r="B150" s="213">
        <f t="shared" ref="B150:B168" si="11">SUM(C150+D150)</f>
        <v>242</v>
      </c>
      <c r="C150" s="214">
        <f t="shared" ref="C150:D168" si="12">SUM(E150+G150+I150+K150+M150+O150+Q150+S150+U150+W150+Y150+AA150+AC150+AE150+AG150+AI150+AK150+AM150+AO150)</f>
        <v>110</v>
      </c>
      <c r="D150" s="317">
        <f t="shared" si="12"/>
        <v>132</v>
      </c>
      <c r="E150" s="26">
        <v>3</v>
      </c>
      <c r="F150" s="98">
        <v>0</v>
      </c>
      <c r="G150" s="26">
        <v>0</v>
      </c>
      <c r="H150" s="99">
        <v>1</v>
      </c>
      <c r="I150" s="26">
        <v>2</v>
      </c>
      <c r="J150" s="99">
        <v>0</v>
      </c>
      <c r="K150" s="26">
        <v>5</v>
      </c>
      <c r="L150" s="99">
        <v>3</v>
      </c>
      <c r="M150" s="26">
        <v>5</v>
      </c>
      <c r="N150" s="99">
        <v>1</v>
      </c>
      <c r="O150" s="26">
        <v>4</v>
      </c>
      <c r="P150" s="99">
        <v>3</v>
      </c>
      <c r="Q150" s="26">
        <v>4</v>
      </c>
      <c r="R150" s="99">
        <v>0</v>
      </c>
      <c r="S150" s="26">
        <v>3</v>
      </c>
      <c r="T150" s="99">
        <v>1</v>
      </c>
      <c r="U150" s="26">
        <v>5</v>
      </c>
      <c r="V150" s="99">
        <v>5</v>
      </c>
      <c r="W150" s="26">
        <v>3</v>
      </c>
      <c r="X150" s="99">
        <v>4</v>
      </c>
      <c r="Y150" s="26">
        <v>3</v>
      </c>
      <c r="Z150" s="99">
        <v>12</v>
      </c>
      <c r="AA150" s="26">
        <v>4</v>
      </c>
      <c r="AB150" s="99">
        <v>13</v>
      </c>
      <c r="AC150" s="26">
        <v>6</v>
      </c>
      <c r="AD150" s="99">
        <v>7</v>
      </c>
      <c r="AE150" s="26">
        <v>2</v>
      </c>
      <c r="AF150" s="99">
        <v>6</v>
      </c>
      <c r="AG150" s="26">
        <v>9</v>
      </c>
      <c r="AH150" s="99">
        <v>9</v>
      </c>
      <c r="AI150" s="26">
        <v>9</v>
      </c>
      <c r="AJ150" s="99">
        <v>22</v>
      </c>
      <c r="AK150" s="26">
        <v>8</v>
      </c>
      <c r="AL150" s="99">
        <v>9</v>
      </c>
      <c r="AM150" s="26">
        <v>18</v>
      </c>
      <c r="AN150" s="99">
        <v>14</v>
      </c>
      <c r="AO150" s="100">
        <v>17</v>
      </c>
      <c r="AP150" s="318">
        <v>22</v>
      </c>
      <c r="AQ150" s="319">
        <v>129</v>
      </c>
      <c r="AR150" s="320">
        <v>10</v>
      </c>
      <c r="AS150" s="98">
        <v>103</v>
      </c>
      <c r="AT150" s="1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97"/>
      <c r="BG150" s="97"/>
      <c r="CA150" s="84" t="str">
        <f t="shared" ref="CA150:CA168" si="13">IF(B150&lt;&gt;SUM(AQ150+AR150+AS150),"* El número de consultas según tipo atención NO DEBE ser diferente al Total. ","")</f>
        <v/>
      </c>
      <c r="CB150" s="84" t="str">
        <f>IF(AND(E150&lt;=SUM(E152:E168),F150&lt;=SUM(F152:F168),G150&lt;=SUM(G152:G168),H150&lt;=SUM(H152:H168),I150&lt;=SUM(I152:I168),J150&lt;=SUM(J152:J168),K150&lt;=SUM(K152:K168),L150&lt;=SUM(L152:L168),M150&lt;=SUM(M152:M168),N150&lt;=SUM(N152:N168),O150&lt;=SUM(O152:O168),P150&lt;=SUM(P152:P168),W150&lt;=SUM(W152:W168),X150&lt;=SUM(X152:X168),Y150&lt;=SUM(Y152:Y168),Z150&lt;=SUM(Z152:Z168),AA150&lt;=SUM(AA152:AA168),AB150&lt;=SUM(AB152:AB168),AC150&lt;=SUM(AC152:AC168),AD150&lt;=SUM(AD152:AD168),AE150&lt;=SUM(AE152:AE168),AF150&lt;=SUM(AF152:AF168),AG150&lt;=SUM(AG152:AG168),AH150&lt;=SUM(AH152:AH168),AI150&lt;=SUM(AI152:AI168),AJ150&lt;=SUM(AJ152:AJ168),AK150&lt;=SUM(AK152:AK168),AL150&lt;=SUM(AL152:AL168),AM150&lt;=SUM(AM152:AM168),AN150&lt;=SUM(AN152:AN168),AO150&lt;=SUM(AO152:AO168),AP150&lt;=SUM(AP152:AP168)),"","Total de ingreso debe ser igual o menor al desagregado por condición")</f>
        <v/>
      </c>
      <c r="CG150" s="88">
        <f t="shared" ref="CG150:CG168" si="14">IF(B150&lt;&gt;SUM(AQ150+AR150+AS150),1,0)</f>
        <v>0</v>
      </c>
      <c r="CH150" s="88"/>
      <c r="CI150" s="88"/>
      <c r="CJ150" s="88"/>
      <c r="CK150" s="88"/>
      <c r="CL150" s="88"/>
      <c r="CM150" s="88"/>
      <c r="CN150" s="88"/>
      <c r="CO150" s="88"/>
      <c r="CP150" s="88"/>
      <c r="CQ150" s="88"/>
      <c r="CR150" s="88"/>
      <c r="CS150" s="88"/>
      <c r="CT150" s="88"/>
    </row>
    <row r="151" spans="1:104" ht="15" customHeight="1" x14ac:dyDescent="0.2">
      <c r="A151" s="321" t="s">
        <v>36</v>
      </c>
      <c r="B151" s="322">
        <f t="shared" si="11"/>
        <v>0</v>
      </c>
      <c r="C151" s="323">
        <f t="shared" si="12"/>
        <v>0</v>
      </c>
      <c r="D151" s="324">
        <f t="shared" si="12"/>
        <v>0</v>
      </c>
      <c r="E151" s="38"/>
      <c r="F151" s="39"/>
      <c r="G151" s="38"/>
      <c r="H151" s="22"/>
      <c r="I151" s="38"/>
      <c r="J151" s="22"/>
      <c r="K151" s="38"/>
      <c r="L151" s="22"/>
      <c r="M151" s="38"/>
      <c r="N151" s="22"/>
      <c r="O151" s="38"/>
      <c r="P151" s="22"/>
      <c r="Q151" s="38"/>
      <c r="R151" s="22"/>
      <c r="S151" s="38"/>
      <c r="T151" s="22"/>
      <c r="U151" s="38"/>
      <c r="V151" s="22"/>
      <c r="W151" s="38"/>
      <c r="X151" s="22"/>
      <c r="Y151" s="38"/>
      <c r="Z151" s="22"/>
      <c r="AA151" s="38"/>
      <c r="AB151" s="22"/>
      <c r="AC151" s="38"/>
      <c r="AD151" s="22"/>
      <c r="AE151" s="38"/>
      <c r="AF151" s="22"/>
      <c r="AG151" s="38"/>
      <c r="AH151" s="22"/>
      <c r="AI151" s="38"/>
      <c r="AJ151" s="22"/>
      <c r="AK151" s="38"/>
      <c r="AL151" s="22"/>
      <c r="AM151" s="38"/>
      <c r="AN151" s="22"/>
      <c r="AO151" s="129"/>
      <c r="AP151" s="55"/>
      <c r="AQ151" s="325">
        <v>0</v>
      </c>
      <c r="AR151" s="326">
        <v>0</v>
      </c>
      <c r="AS151" s="39">
        <v>0</v>
      </c>
      <c r="AT151" s="1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97"/>
      <c r="BG151" s="97"/>
      <c r="CA151" s="84" t="str">
        <f t="shared" si="13"/>
        <v/>
      </c>
      <c r="CG151" s="88">
        <f t="shared" si="14"/>
        <v>0</v>
      </c>
      <c r="CH151" s="88"/>
      <c r="CI151" s="88"/>
      <c r="CJ151" s="88"/>
      <c r="CK151" s="88"/>
      <c r="CL151" s="88"/>
      <c r="CM151" s="88"/>
      <c r="CN151" s="88"/>
      <c r="CO151" s="88"/>
      <c r="CP151" s="88"/>
      <c r="CQ151" s="88"/>
      <c r="CR151" s="88"/>
      <c r="CS151" s="88"/>
      <c r="CT151" s="88"/>
    </row>
    <row r="152" spans="1:104" ht="15" customHeight="1" x14ac:dyDescent="0.2">
      <c r="A152" s="327" t="s">
        <v>158</v>
      </c>
      <c r="B152" s="328">
        <f t="shared" si="11"/>
        <v>1</v>
      </c>
      <c r="C152" s="329">
        <f t="shared" si="12"/>
        <v>1</v>
      </c>
      <c r="D152" s="330">
        <f t="shared" si="12"/>
        <v>0</v>
      </c>
      <c r="E152" s="6">
        <v>0</v>
      </c>
      <c r="F152" s="10">
        <v>0</v>
      </c>
      <c r="G152" s="6">
        <v>0</v>
      </c>
      <c r="H152" s="8">
        <v>0</v>
      </c>
      <c r="I152" s="6">
        <v>0</v>
      </c>
      <c r="J152" s="8">
        <v>0</v>
      </c>
      <c r="K152" s="6">
        <v>0</v>
      </c>
      <c r="L152" s="8">
        <v>0</v>
      </c>
      <c r="M152" s="6">
        <v>0</v>
      </c>
      <c r="N152" s="8">
        <v>0</v>
      </c>
      <c r="O152" s="6">
        <v>0</v>
      </c>
      <c r="P152" s="8">
        <v>0</v>
      </c>
      <c r="Q152" s="6">
        <v>0</v>
      </c>
      <c r="R152" s="8">
        <v>0</v>
      </c>
      <c r="S152" s="6">
        <v>1</v>
      </c>
      <c r="T152" s="8">
        <v>0</v>
      </c>
      <c r="U152" s="6">
        <v>0</v>
      </c>
      <c r="V152" s="8">
        <v>0</v>
      </c>
      <c r="W152" s="6">
        <v>0</v>
      </c>
      <c r="X152" s="8">
        <v>0</v>
      </c>
      <c r="Y152" s="6">
        <v>0</v>
      </c>
      <c r="Z152" s="8">
        <v>0</v>
      </c>
      <c r="AA152" s="6">
        <v>0</v>
      </c>
      <c r="AB152" s="8">
        <v>0</v>
      </c>
      <c r="AC152" s="6">
        <v>0</v>
      </c>
      <c r="AD152" s="8">
        <v>0</v>
      </c>
      <c r="AE152" s="6">
        <v>0</v>
      </c>
      <c r="AF152" s="8">
        <v>0</v>
      </c>
      <c r="AG152" s="6">
        <v>0</v>
      </c>
      <c r="AH152" s="8">
        <v>0</v>
      </c>
      <c r="AI152" s="6">
        <v>0</v>
      </c>
      <c r="AJ152" s="8">
        <v>0</v>
      </c>
      <c r="AK152" s="6">
        <v>0</v>
      </c>
      <c r="AL152" s="8">
        <v>0</v>
      </c>
      <c r="AM152" s="6">
        <v>0</v>
      </c>
      <c r="AN152" s="8">
        <v>0</v>
      </c>
      <c r="AO152" s="105">
        <v>0</v>
      </c>
      <c r="AP152" s="57">
        <v>0</v>
      </c>
      <c r="AQ152" s="191">
        <v>0</v>
      </c>
      <c r="AR152" s="229">
        <v>0</v>
      </c>
      <c r="AS152" s="10">
        <v>1</v>
      </c>
      <c r="AT152" s="1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97"/>
      <c r="BG152" s="97"/>
      <c r="CA152" s="84" t="str">
        <f t="shared" si="13"/>
        <v/>
      </c>
      <c r="CG152" s="88">
        <f t="shared" si="14"/>
        <v>0</v>
      </c>
      <c r="CH152" s="88"/>
      <c r="CI152" s="88"/>
      <c r="CJ152" s="88"/>
      <c r="CK152" s="88"/>
      <c r="CL152" s="88"/>
      <c r="CM152" s="88"/>
      <c r="CN152" s="88"/>
      <c r="CO152" s="88"/>
      <c r="CP152" s="88"/>
      <c r="CQ152" s="88"/>
      <c r="CR152" s="88"/>
      <c r="CS152" s="88"/>
      <c r="CT152" s="88"/>
    </row>
    <row r="153" spans="1:104" ht="15" customHeight="1" x14ac:dyDescent="0.2">
      <c r="A153" s="331" t="s">
        <v>159</v>
      </c>
      <c r="B153" s="332">
        <f t="shared" si="11"/>
        <v>0</v>
      </c>
      <c r="C153" s="333">
        <f t="shared" si="12"/>
        <v>0</v>
      </c>
      <c r="D153" s="334">
        <f t="shared" si="12"/>
        <v>0</v>
      </c>
      <c r="E153" s="11">
        <v>0</v>
      </c>
      <c r="F153" s="17">
        <v>0</v>
      </c>
      <c r="G153" s="11">
        <v>0</v>
      </c>
      <c r="H153" s="17">
        <v>0</v>
      </c>
      <c r="I153" s="11">
        <v>0</v>
      </c>
      <c r="J153" s="17">
        <v>0</v>
      </c>
      <c r="K153" s="11">
        <v>0</v>
      </c>
      <c r="L153" s="12">
        <v>0</v>
      </c>
      <c r="M153" s="11">
        <v>0</v>
      </c>
      <c r="N153" s="12">
        <v>0</v>
      </c>
      <c r="O153" s="11">
        <v>0</v>
      </c>
      <c r="P153" s="12">
        <v>0</v>
      </c>
      <c r="Q153" s="11">
        <v>0</v>
      </c>
      <c r="R153" s="12">
        <v>0</v>
      </c>
      <c r="S153" s="11">
        <v>0</v>
      </c>
      <c r="T153" s="12">
        <v>0</v>
      </c>
      <c r="U153" s="11">
        <v>0</v>
      </c>
      <c r="V153" s="12">
        <v>0</v>
      </c>
      <c r="W153" s="11">
        <v>0</v>
      </c>
      <c r="X153" s="12">
        <v>0</v>
      </c>
      <c r="Y153" s="11">
        <v>0</v>
      </c>
      <c r="Z153" s="12">
        <v>0</v>
      </c>
      <c r="AA153" s="11">
        <v>0</v>
      </c>
      <c r="AB153" s="17">
        <v>0</v>
      </c>
      <c r="AC153" s="11">
        <v>0</v>
      </c>
      <c r="AD153" s="17">
        <v>0</v>
      </c>
      <c r="AE153" s="11">
        <v>0</v>
      </c>
      <c r="AF153" s="12">
        <v>0</v>
      </c>
      <c r="AG153" s="11">
        <v>0</v>
      </c>
      <c r="AH153" s="12">
        <v>0</v>
      </c>
      <c r="AI153" s="11">
        <v>0</v>
      </c>
      <c r="AJ153" s="12">
        <v>0</v>
      </c>
      <c r="AK153" s="11">
        <v>0</v>
      </c>
      <c r="AL153" s="12">
        <v>0</v>
      </c>
      <c r="AM153" s="11">
        <v>0</v>
      </c>
      <c r="AN153" s="12">
        <v>0</v>
      </c>
      <c r="AO153" s="111">
        <v>0</v>
      </c>
      <c r="AP153" s="51">
        <v>0</v>
      </c>
      <c r="AQ153" s="200">
        <v>0</v>
      </c>
      <c r="AR153" s="135">
        <v>0</v>
      </c>
      <c r="AS153" s="17">
        <v>0</v>
      </c>
      <c r="AT153" s="1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97"/>
      <c r="BG153" s="97"/>
      <c r="CA153" s="84" t="str">
        <f t="shared" si="13"/>
        <v/>
      </c>
      <c r="CG153" s="88">
        <f t="shared" si="14"/>
        <v>0</v>
      </c>
      <c r="CH153" s="88"/>
      <c r="CI153" s="88"/>
      <c r="CJ153" s="88"/>
      <c r="CK153" s="88"/>
      <c r="CL153" s="88"/>
      <c r="CM153" s="88"/>
      <c r="CN153" s="88"/>
      <c r="CO153" s="88"/>
      <c r="CP153" s="88"/>
      <c r="CQ153" s="88"/>
      <c r="CR153" s="88"/>
      <c r="CS153" s="88"/>
      <c r="CT153" s="88"/>
    </row>
    <row r="154" spans="1:104" ht="15" customHeight="1" x14ac:dyDescent="0.2">
      <c r="A154" s="331" t="s">
        <v>160</v>
      </c>
      <c r="B154" s="332">
        <f t="shared" si="11"/>
        <v>31</v>
      </c>
      <c r="C154" s="333">
        <f t="shared" si="12"/>
        <v>17</v>
      </c>
      <c r="D154" s="334">
        <f t="shared" si="12"/>
        <v>14</v>
      </c>
      <c r="E154" s="11">
        <v>0</v>
      </c>
      <c r="F154" s="17">
        <v>0</v>
      </c>
      <c r="G154" s="11">
        <v>0</v>
      </c>
      <c r="H154" s="17">
        <v>0</v>
      </c>
      <c r="I154" s="11">
        <v>0</v>
      </c>
      <c r="J154" s="17">
        <v>0</v>
      </c>
      <c r="K154" s="11">
        <v>0</v>
      </c>
      <c r="L154" s="12">
        <v>0</v>
      </c>
      <c r="M154" s="11">
        <v>0</v>
      </c>
      <c r="N154" s="12">
        <v>0</v>
      </c>
      <c r="O154" s="11">
        <v>0</v>
      </c>
      <c r="P154" s="12">
        <v>0</v>
      </c>
      <c r="Q154" s="11">
        <v>0</v>
      </c>
      <c r="R154" s="12">
        <v>0</v>
      </c>
      <c r="S154" s="11">
        <v>0</v>
      </c>
      <c r="T154" s="12">
        <v>0</v>
      </c>
      <c r="U154" s="11">
        <v>0</v>
      </c>
      <c r="V154" s="12">
        <v>0</v>
      </c>
      <c r="W154" s="11">
        <v>0</v>
      </c>
      <c r="X154" s="12">
        <v>0</v>
      </c>
      <c r="Y154" s="11">
        <v>0</v>
      </c>
      <c r="Z154" s="12">
        <v>0</v>
      </c>
      <c r="AA154" s="11">
        <v>0</v>
      </c>
      <c r="AB154" s="17">
        <v>1</v>
      </c>
      <c r="AC154" s="11">
        <v>2</v>
      </c>
      <c r="AD154" s="17">
        <v>0</v>
      </c>
      <c r="AE154" s="11">
        <v>0</v>
      </c>
      <c r="AF154" s="12">
        <v>0</v>
      </c>
      <c r="AG154" s="11">
        <v>3</v>
      </c>
      <c r="AH154" s="12">
        <v>1</v>
      </c>
      <c r="AI154" s="11">
        <v>3</v>
      </c>
      <c r="AJ154" s="12">
        <v>3</v>
      </c>
      <c r="AK154" s="11">
        <v>4</v>
      </c>
      <c r="AL154" s="12">
        <v>1</v>
      </c>
      <c r="AM154" s="11">
        <v>4</v>
      </c>
      <c r="AN154" s="12">
        <v>4</v>
      </c>
      <c r="AO154" s="111">
        <v>1</v>
      </c>
      <c r="AP154" s="51">
        <v>4</v>
      </c>
      <c r="AQ154" s="200">
        <v>5</v>
      </c>
      <c r="AR154" s="135">
        <v>0</v>
      </c>
      <c r="AS154" s="17">
        <v>26</v>
      </c>
      <c r="AT154" s="1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97"/>
      <c r="BG154" s="97"/>
      <c r="CA154" s="84" t="str">
        <f t="shared" si="13"/>
        <v/>
      </c>
      <c r="CG154" s="88">
        <f t="shared" si="14"/>
        <v>0</v>
      </c>
      <c r="CH154" s="88"/>
      <c r="CI154" s="88"/>
      <c r="CJ154" s="88"/>
      <c r="CK154" s="88"/>
      <c r="CL154" s="88"/>
      <c r="CM154" s="88"/>
      <c r="CN154" s="88"/>
      <c r="CO154" s="88"/>
      <c r="CP154" s="88"/>
      <c r="CQ154" s="88"/>
      <c r="CR154" s="88"/>
      <c r="CS154" s="88"/>
      <c r="CT154" s="88"/>
    </row>
    <row r="155" spans="1:104" ht="15" customHeight="1" x14ac:dyDescent="0.2">
      <c r="A155" s="331" t="s">
        <v>161</v>
      </c>
      <c r="B155" s="332">
        <f t="shared" si="11"/>
        <v>10</v>
      </c>
      <c r="C155" s="333">
        <f t="shared" si="12"/>
        <v>3</v>
      </c>
      <c r="D155" s="334">
        <f t="shared" si="12"/>
        <v>7</v>
      </c>
      <c r="E155" s="11">
        <v>0</v>
      </c>
      <c r="F155" s="17">
        <v>0</v>
      </c>
      <c r="G155" s="11">
        <v>0</v>
      </c>
      <c r="H155" s="17">
        <v>0</v>
      </c>
      <c r="I155" s="11">
        <v>0</v>
      </c>
      <c r="J155" s="17">
        <v>0</v>
      </c>
      <c r="K155" s="11">
        <v>0</v>
      </c>
      <c r="L155" s="12">
        <v>0</v>
      </c>
      <c r="M155" s="11">
        <v>0</v>
      </c>
      <c r="N155" s="12">
        <v>0</v>
      </c>
      <c r="O155" s="11">
        <v>0</v>
      </c>
      <c r="P155" s="12">
        <v>0</v>
      </c>
      <c r="Q155" s="11">
        <v>0</v>
      </c>
      <c r="R155" s="12">
        <v>0</v>
      </c>
      <c r="S155" s="11">
        <v>0</v>
      </c>
      <c r="T155" s="12">
        <v>0</v>
      </c>
      <c r="U155" s="11">
        <v>0</v>
      </c>
      <c r="V155" s="12">
        <v>0</v>
      </c>
      <c r="W155" s="11">
        <v>0</v>
      </c>
      <c r="X155" s="12">
        <v>0</v>
      </c>
      <c r="Y155" s="11">
        <v>0</v>
      </c>
      <c r="Z155" s="12">
        <v>1</v>
      </c>
      <c r="AA155" s="11">
        <v>0</v>
      </c>
      <c r="AB155" s="17">
        <v>0</v>
      </c>
      <c r="AC155" s="11">
        <v>0</v>
      </c>
      <c r="AD155" s="17">
        <v>0</v>
      </c>
      <c r="AE155" s="11">
        <v>0</v>
      </c>
      <c r="AF155" s="12">
        <v>0</v>
      </c>
      <c r="AG155" s="11">
        <v>1</v>
      </c>
      <c r="AH155" s="12">
        <v>0</v>
      </c>
      <c r="AI155" s="11">
        <v>0</v>
      </c>
      <c r="AJ155" s="12">
        <v>2</v>
      </c>
      <c r="AK155" s="11">
        <v>0</v>
      </c>
      <c r="AL155" s="12">
        <v>1</v>
      </c>
      <c r="AM155" s="11">
        <v>2</v>
      </c>
      <c r="AN155" s="12">
        <v>3</v>
      </c>
      <c r="AO155" s="111">
        <v>0</v>
      </c>
      <c r="AP155" s="51">
        <v>0</v>
      </c>
      <c r="AQ155" s="200">
        <v>10</v>
      </c>
      <c r="AR155" s="135">
        <v>0</v>
      </c>
      <c r="AS155" s="17">
        <v>0</v>
      </c>
      <c r="AT155" s="1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97"/>
      <c r="BG155" s="97"/>
      <c r="CA155" s="84" t="str">
        <f t="shared" si="13"/>
        <v/>
      </c>
      <c r="CG155" s="88">
        <f t="shared" si="14"/>
        <v>0</v>
      </c>
      <c r="CH155" s="88"/>
      <c r="CI155" s="88"/>
      <c r="CJ155" s="88"/>
      <c r="CK155" s="88"/>
      <c r="CL155" s="88"/>
      <c r="CM155" s="88"/>
      <c r="CN155" s="88"/>
      <c r="CO155" s="88"/>
      <c r="CP155" s="88"/>
      <c r="CQ155" s="88"/>
      <c r="CR155" s="88"/>
      <c r="CS155" s="88"/>
      <c r="CT155" s="88"/>
    </row>
    <row r="156" spans="1:104" ht="15" customHeight="1" x14ac:dyDescent="0.2">
      <c r="A156" s="331" t="s">
        <v>162</v>
      </c>
      <c r="B156" s="332">
        <f t="shared" si="11"/>
        <v>0</v>
      </c>
      <c r="C156" s="333">
        <f t="shared" si="12"/>
        <v>0</v>
      </c>
      <c r="D156" s="334">
        <f t="shared" si="12"/>
        <v>0</v>
      </c>
      <c r="E156" s="11">
        <v>0</v>
      </c>
      <c r="F156" s="17">
        <v>0</v>
      </c>
      <c r="G156" s="11">
        <v>0</v>
      </c>
      <c r="H156" s="17">
        <v>0</v>
      </c>
      <c r="I156" s="11">
        <v>0</v>
      </c>
      <c r="J156" s="17">
        <v>0</v>
      </c>
      <c r="K156" s="11">
        <v>0</v>
      </c>
      <c r="L156" s="12">
        <v>0</v>
      </c>
      <c r="M156" s="11">
        <v>0</v>
      </c>
      <c r="N156" s="12">
        <v>0</v>
      </c>
      <c r="O156" s="11">
        <v>0</v>
      </c>
      <c r="P156" s="12">
        <v>0</v>
      </c>
      <c r="Q156" s="11">
        <v>0</v>
      </c>
      <c r="R156" s="12">
        <v>0</v>
      </c>
      <c r="S156" s="11">
        <v>0</v>
      </c>
      <c r="T156" s="12">
        <v>0</v>
      </c>
      <c r="U156" s="11">
        <v>0</v>
      </c>
      <c r="V156" s="12">
        <v>0</v>
      </c>
      <c r="W156" s="11">
        <v>0</v>
      </c>
      <c r="X156" s="12">
        <v>0</v>
      </c>
      <c r="Y156" s="11">
        <v>0</v>
      </c>
      <c r="Z156" s="12">
        <v>0</v>
      </c>
      <c r="AA156" s="11">
        <v>0</v>
      </c>
      <c r="AB156" s="17">
        <v>0</v>
      </c>
      <c r="AC156" s="11">
        <v>0</v>
      </c>
      <c r="AD156" s="17">
        <v>0</v>
      </c>
      <c r="AE156" s="11">
        <v>0</v>
      </c>
      <c r="AF156" s="12">
        <v>0</v>
      </c>
      <c r="AG156" s="11">
        <v>0</v>
      </c>
      <c r="AH156" s="12">
        <v>0</v>
      </c>
      <c r="AI156" s="11">
        <v>0</v>
      </c>
      <c r="AJ156" s="12">
        <v>0</v>
      </c>
      <c r="AK156" s="11">
        <v>0</v>
      </c>
      <c r="AL156" s="12">
        <v>0</v>
      </c>
      <c r="AM156" s="11">
        <v>0</v>
      </c>
      <c r="AN156" s="12">
        <v>0</v>
      </c>
      <c r="AO156" s="111">
        <v>0</v>
      </c>
      <c r="AP156" s="51">
        <v>0</v>
      </c>
      <c r="AQ156" s="200">
        <v>0</v>
      </c>
      <c r="AR156" s="135">
        <v>0</v>
      </c>
      <c r="AS156" s="17">
        <v>0</v>
      </c>
      <c r="AT156" s="1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97"/>
      <c r="BG156" s="97"/>
      <c r="CA156" s="84" t="str">
        <f t="shared" si="13"/>
        <v/>
      </c>
      <c r="CG156" s="88">
        <f t="shared" si="14"/>
        <v>0</v>
      </c>
      <c r="CH156" s="88"/>
      <c r="CI156" s="88"/>
      <c r="CJ156" s="88"/>
      <c r="CK156" s="88"/>
      <c r="CL156" s="88"/>
      <c r="CM156" s="88"/>
      <c r="CN156" s="88"/>
      <c r="CO156" s="88"/>
      <c r="CP156" s="88"/>
      <c r="CQ156" s="88"/>
      <c r="CR156" s="88"/>
      <c r="CS156" s="88"/>
      <c r="CT156" s="88"/>
    </row>
    <row r="157" spans="1:104" ht="15" customHeight="1" x14ac:dyDescent="0.2">
      <c r="A157" s="331" t="s">
        <v>163</v>
      </c>
      <c r="B157" s="332">
        <f t="shared" si="11"/>
        <v>0</v>
      </c>
      <c r="C157" s="333">
        <f t="shared" si="12"/>
        <v>0</v>
      </c>
      <c r="D157" s="334">
        <f t="shared" si="12"/>
        <v>0</v>
      </c>
      <c r="E157" s="11">
        <v>0</v>
      </c>
      <c r="F157" s="17">
        <v>0</v>
      </c>
      <c r="G157" s="11">
        <v>0</v>
      </c>
      <c r="H157" s="17">
        <v>0</v>
      </c>
      <c r="I157" s="11">
        <v>0</v>
      </c>
      <c r="J157" s="17">
        <v>0</v>
      </c>
      <c r="K157" s="11">
        <v>0</v>
      </c>
      <c r="L157" s="12">
        <v>0</v>
      </c>
      <c r="M157" s="11">
        <v>0</v>
      </c>
      <c r="N157" s="12">
        <v>0</v>
      </c>
      <c r="O157" s="11">
        <v>0</v>
      </c>
      <c r="P157" s="12">
        <v>0</v>
      </c>
      <c r="Q157" s="11">
        <v>0</v>
      </c>
      <c r="R157" s="12">
        <v>0</v>
      </c>
      <c r="S157" s="11">
        <v>0</v>
      </c>
      <c r="T157" s="12">
        <v>0</v>
      </c>
      <c r="U157" s="11">
        <v>0</v>
      </c>
      <c r="V157" s="12">
        <v>0</v>
      </c>
      <c r="W157" s="11">
        <v>0</v>
      </c>
      <c r="X157" s="12">
        <v>0</v>
      </c>
      <c r="Y157" s="11">
        <v>0</v>
      </c>
      <c r="Z157" s="12">
        <v>0</v>
      </c>
      <c r="AA157" s="11">
        <v>0</v>
      </c>
      <c r="AB157" s="17">
        <v>0</v>
      </c>
      <c r="AC157" s="11">
        <v>0</v>
      </c>
      <c r="AD157" s="17">
        <v>0</v>
      </c>
      <c r="AE157" s="11">
        <v>0</v>
      </c>
      <c r="AF157" s="12">
        <v>0</v>
      </c>
      <c r="AG157" s="11">
        <v>0</v>
      </c>
      <c r="AH157" s="12">
        <v>0</v>
      </c>
      <c r="AI157" s="11">
        <v>0</v>
      </c>
      <c r="AJ157" s="12">
        <v>0</v>
      </c>
      <c r="AK157" s="11">
        <v>0</v>
      </c>
      <c r="AL157" s="12">
        <v>0</v>
      </c>
      <c r="AM157" s="11">
        <v>0</v>
      </c>
      <c r="AN157" s="12">
        <v>0</v>
      </c>
      <c r="AO157" s="111">
        <v>0</v>
      </c>
      <c r="AP157" s="51">
        <v>0</v>
      </c>
      <c r="AQ157" s="200">
        <v>0</v>
      </c>
      <c r="AR157" s="135">
        <v>0</v>
      </c>
      <c r="AS157" s="17">
        <v>0</v>
      </c>
      <c r="AT157" s="1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97"/>
      <c r="BG157" s="97"/>
      <c r="CA157" s="84" t="str">
        <f t="shared" si="13"/>
        <v/>
      </c>
      <c r="CG157" s="88">
        <f t="shared" si="14"/>
        <v>0</v>
      </c>
      <c r="CH157" s="88"/>
      <c r="CI157" s="88"/>
      <c r="CJ157" s="88"/>
      <c r="CK157" s="88"/>
      <c r="CL157" s="88"/>
      <c r="CM157" s="88"/>
      <c r="CN157" s="88"/>
      <c r="CO157" s="88"/>
      <c r="CP157" s="88"/>
      <c r="CQ157" s="88"/>
      <c r="CR157" s="88"/>
      <c r="CS157" s="88"/>
      <c r="CT157" s="88"/>
    </row>
    <row r="158" spans="1:104" ht="15" customHeight="1" x14ac:dyDescent="0.2">
      <c r="A158" s="331" t="s">
        <v>164</v>
      </c>
      <c r="B158" s="332">
        <f t="shared" si="11"/>
        <v>0</v>
      </c>
      <c r="C158" s="333">
        <f t="shared" si="12"/>
        <v>0</v>
      </c>
      <c r="D158" s="334">
        <f t="shared" si="12"/>
        <v>0</v>
      </c>
      <c r="E158" s="11">
        <v>0</v>
      </c>
      <c r="F158" s="17">
        <v>0</v>
      </c>
      <c r="G158" s="11">
        <v>0</v>
      </c>
      <c r="H158" s="17">
        <v>0</v>
      </c>
      <c r="I158" s="11">
        <v>0</v>
      </c>
      <c r="J158" s="17">
        <v>0</v>
      </c>
      <c r="K158" s="11">
        <v>0</v>
      </c>
      <c r="L158" s="12">
        <v>0</v>
      </c>
      <c r="M158" s="11">
        <v>0</v>
      </c>
      <c r="N158" s="12">
        <v>0</v>
      </c>
      <c r="O158" s="11">
        <v>0</v>
      </c>
      <c r="P158" s="12">
        <v>0</v>
      </c>
      <c r="Q158" s="11">
        <v>0</v>
      </c>
      <c r="R158" s="12">
        <v>0</v>
      </c>
      <c r="S158" s="11">
        <v>0</v>
      </c>
      <c r="T158" s="12">
        <v>0</v>
      </c>
      <c r="U158" s="11">
        <v>0</v>
      </c>
      <c r="V158" s="12">
        <v>0</v>
      </c>
      <c r="W158" s="11">
        <v>0</v>
      </c>
      <c r="X158" s="12">
        <v>0</v>
      </c>
      <c r="Y158" s="11">
        <v>0</v>
      </c>
      <c r="Z158" s="12">
        <v>0</v>
      </c>
      <c r="AA158" s="11">
        <v>0</v>
      </c>
      <c r="AB158" s="17">
        <v>0</v>
      </c>
      <c r="AC158" s="11">
        <v>0</v>
      </c>
      <c r="AD158" s="17">
        <v>0</v>
      </c>
      <c r="AE158" s="11">
        <v>0</v>
      </c>
      <c r="AF158" s="12">
        <v>0</v>
      </c>
      <c r="AG158" s="11">
        <v>0</v>
      </c>
      <c r="AH158" s="12">
        <v>0</v>
      </c>
      <c r="AI158" s="11">
        <v>0</v>
      </c>
      <c r="AJ158" s="12">
        <v>0</v>
      </c>
      <c r="AK158" s="11">
        <v>0</v>
      </c>
      <c r="AL158" s="12">
        <v>0</v>
      </c>
      <c r="AM158" s="11">
        <v>0</v>
      </c>
      <c r="AN158" s="12">
        <v>0</v>
      </c>
      <c r="AO158" s="111">
        <v>0</v>
      </c>
      <c r="AP158" s="51">
        <v>0</v>
      </c>
      <c r="AQ158" s="200">
        <v>0</v>
      </c>
      <c r="AR158" s="135">
        <v>0</v>
      </c>
      <c r="AS158" s="17">
        <v>0</v>
      </c>
      <c r="AT158" s="1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97"/>
      <c r="BG158" s="97"/>
      <c r="CA158" s="84" t="str">
        <f t="shared" si="13"/>
        <v/>
      </c>
      <c r="CG158" s="88">
        <f t="shared" si="14"/>
        <v>0</v>
      </c>
      <c r="CH158" s="88"/>
      <c r="CI158" s="88"/>
      <c r="CJ158" s="88"/>
      <c r="CK158" s="88"/>
      <c r="CL158" s="88"/>
      <c r="CM158" s="88"/>
      <c r="CN158" s="88"/>
      <c r="CO158" s="88"/>
      <c r="CP158" s="88"/>
      <c r="CQ158" s="88"/>
      <c r="CR158" s="88"/>
      <c r="CS158" s="88"/>
      <c r="CT158" s="88"/>
    </row>
    <row r="159" spans="1:104" ht="15" customHeight="1" x14ac:dyDescent="0.2">
      <c r="A159" s="331" t="s">
        <v>165</v>
      </c>
      <c r="B159" s="332">
        <f t="shared" si="11"/>
        <v>0</v>
      </c>
      <c r="C159" s="333">
        <f t="shared" si="12"/>
        <v>0</v>
      </c>
      <c r="D159" s="334">
        <f t="shared" si="12"/>
        <v>0</v>
      </c>
      <c r="E159" s="11">
        <v>0</v>
      </c>
      <c r="F159" s="17">
        <v>0</v>
      </c>
      <c r="G159" s="11">
        <v>0</v>
      </c>
      <c r="H159" s="17">
        <v>0</v>
      </c>
      <c r="I159" s="11">
        <v>0</v>
      </c>
      <c r="J159" s="17">
        <v>0</v>
      </c>
      <c r="K159" s="11">
        <v>0</v>
      </c>
      <c r="L159" s="12">
        <v>0</v>
      </c>
      <c r="M159" s="11">
        <v>0</v>
      </c>
      <c r="N159" s="12">
        <v>0</v>
      </c>
      <c r="O159" s="11">
        <v>0</v>
      </c>
      <c r="P159" s="12">
        <v>0</v>
      </c>
      <c r="Q159" s="11">
        <v>0</v>
      </c>
      <c r="R159" s="12">
        <v>0</v>
      </c>
      <c r="S159" s="11">
        <v>0</v>
      </c>
      <c r="T159" s="12">
        <v>0</v>
      </c>
      <c r="U159" s="11">
        <v>0</v>
      </c>
      <c r="V159" s="12">
        <v>0</v>
      </c>
      <c r="W159" s="11">
        <v>0</v>
      </c>
      <c r="X159" s="12">
        <v>0</v>
      </c>
      <c r="Y159" s="11">
        <v>0</v>
      </c>
      <c r="Z159" s="12">
        <v>0</v>
      </c>
      <c r="AA159" s="11">
        <v>0</v>
      </c>
      <c r="AB159" s="17">
        <v>0</v>
      </c>
      <c r="AC159" s="11">
        <v>0</v>
      </c>
      <c r="AD159" s="17">
        <v>0</v>
      </c>
      <c r="AE159" s="11">
        <v>0</v>
      </c>
      <c r="AF159" s="12">
        <v>0</v>
      </c>
      <c r="AG159" s="11">
        <v>0</v>
      </c>
      <c r="AH159" s="12">
        <v>0</v>
      </c>
      <c r="AI159" s="11">
        <v>0</v>
      </c>
      <c r="AJ159" s="12">
        <v>0</v>
      </c>
      <c r="AK159" s="11">
        <v>0</v>
      </c>
      <c r="AL159" s="12">
        <v>0</v>
      </c>
      <c r="AM159" s="11">
        <v>0</v>
      </c>
      <c r="AN159" s="12">
        <v>0</v>
      </c>
      <c r="AO159" s="111">
        <v>0</v>
      </c>
      <c r="AP159" s="51">
        <v>0</v>
      </c>
      <c r="AQ159" s="200">
        <v>0</v>
      </c>
      <c r="AR159" s="135">
        <v>0</v>
      </c>
      <c r="AS159" s="17">
        <v>0</v>
      </c>
      <c r="AT159" s="1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97"/>
      <c r="BG159" s="97"/>
      <c r="CA159" s="84" t="str">
        <f t="shared" si="13"/>
        <v/>
      </c>
      <c r="CG159" s="88">
        <f t="shared" si="14"/>
        <v>0</v>
      </c>
      <c r="CH159" s="88"/>
      <c r="CI159" s="88"/>
      <c r="CJ159" s="88"/>
      <c r="CK159" s="88"/>
      <c r="CL159" s="88"/>
      <c r="CM159" s="88"/>
      <c r="CN159" s="88"/>
      <c r="CO159" s="88"/>
      <c r="CP159" s="88"/>
      <c r="CQ159" s="88"/>
      <c r="CR159" s="88"/>
      <c r="CS159" s="88"/>
      <c r="CT159" s="88"/>
    </row>
    <row r="160" spans="1:104" ht="15" customHeight="1" x14ac:dyDescent="0.2">
      <c r="A160" s="331" t="s">
        <v>166</v>
      </c>
      <c r="B160" s="332">
        <f t="shared" si="11"/>
        <v>96</v>
      </c>
      <c r="C160" s="333">
        <f t="shared" si="12"/>
        <v>35</v>
      </c>
      <c r="D160" s="334">
        <f t="shared" si="12"/>
        <v>61</v>
      </c>
      <c r="E160" s="11">
        <v>0</v>
      </c>
      <c r="F160" s="17">
        <v>0</v>
      </c>
      <c r="G160" s="11">
        <v>0</v>
      </c>
      <c r="H160" s="17">
        <v>0</v>
      </c>
      <c r="I160" s="11">
        <v>0</v>
      </c>
      <c r="J160" s="17">
        <v>0</v>
      </c>
      <c r="K160" s="11">
        <v>1</v>
      </c>
      <c r="L160" s="12">
        <v>1</v>
      </c>
      <c r="M160" s="11">
        <v>2</v>
      </c>
      <c r="N160" s="12">
        <v>1</v>
      </c>
      <c r="O160" s="11">
        <v>4</v>
      </c>
      <c r="P160" s="12">
        <v>3</v>
      </c>
      <c r="Q160" s="11">
        <v>2</v>
      </c>
      <c r="R160" s="12">
        <v>0</v>
      </c>
      <c r="S160" s="11">
        <v>1</v>
      </c>
      <c r="T160" s="12">
        <v>1</v>
      </c>
      <c r="U160" s="11">
        <v>3</v>
      </c>
      <c r="V160" s="12">
        <v>5</v>
      </c>
      <c r="W160" s="11">
        <v>2</v>
      </c>
      <c r="X160" s="12">
        <v>2</v>
      </c>
      <c r="Y160" s="11">
        <v>3</v>
      </c>
      <c r="Z160" s="12">
        <v>7</v>
      </c>
      <c r="AA160" s="11">
        <v>3</v>
      </c>
      <c r="AB160" s="17">
        <v>5</v>
      </c>
      <c r="AC160" s="11">
        <v>2</v>
      </c>
      <c r="AD160" s="17">
        <v>5</v>
      </c>
      <c r="AE160" s="11">
        <v>2</v>
      </c>
      <c r="AF160" s="12">
        <v>5</v>
      </c>
      <c r="AG160" s="11">
        <v>2</v>
      </c>
      <c r="AH160" s="12">
        <v>6</v>
      </c>
      <c r="AI160" s="11">
        <v>3</v>
      </c>
      <c r="AJ160" s="12">
        <v>11</v>
      </c>
      <c r="AK160" s="11">
        <v>0</v>
      </c>
      <c r="AL160" s="12">
        <v>3</v>
      </c>
      <c r="AM160" s="11">
        <v>2</v>
      </c>
      <c r="AN160" s="12">
        <v>2</v>
      </c>
      <c r="AO160" s="111">
        <v>3</v>
      </c>
      <c r="AP160" s="51">
        <v>4</v>
      </c>
      <c r="AQ160" s="200">
        <v>85</v>
      </c>
      <c r="AR160" s="135">
        <v>0</v>
      </c>
      <c r="AS160" s="17">
        <v>11</v>
      </c>
      <c r="AT160" s="1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97"/>
      <c r="BG160" s="97"/>
      <c r="CA160" s="84" t="str">
        <f t="shared" si="13"/>
        <v/>
      </c>
      <c r="CG160" s="88">
        <f t="shared" si="14"/>
        <v>0</v>
      </c>
      <c r="CH160" s="88"/>
      <c r="CI160" s="88"/>
      <c r="CJ160" s="88"/>
      <c r="CK160" s="88"/>
      <c r="CL160" s="88"/>
      <c r="CM160" s="88"/>
      <c r="CN160" s="88"/>
      <c r="CO160" s="88"/>
      <c r="CP160" s="88"/>
      <c r="CQ160" s="88"/>
      <c r="CR160" s="88"/>
      <c r="CS160" s="88"/>
      <c r="CT160" s="88"/>
    </row>
    <row r="161" spans="1:98" ht="15" customHeight="1" x14ac:dyDescent="0.2">
      <c r="A161" s="331" t="s">
        <v>167</v>
      </c>
      <c r="B161" s="332">
        <f t="shared" si="11"/>
        <v>4</v>
      </c>
      <c r="C161" s="333">
        <f t="shared" si="12"/>
        <v>3</v>
      </c>
      <c r="D161" s="334">
        <f t="shared" si="12"/>
        <v>1</v>
      </c>
      <c r="E161" s="11">
        <v>0</v>
      </c>
      <c r="F161" s="17">
        <v>0</v>
      </c>
      <c r="G161" s="11">
        <v>0</v>
      </c>
      <c r="H161" s="17">
        <v>0</v>
      </c>
      <c r="I161" s="11">
        <v>0</v>
      </c>
      <c r="J161" s="17">
        <v>0</v>
      </c>
      <c r="K161" s="11">
        <v>0</v>
      </c>
      <c r="L161" s="12">
        <v>0</v>
      </c>
      <c r="M161" s="11">
        <v>0</v>
      </c>
      <c r="N161" s="12">
        <v>0</v>
      </c>
      <c r="O161" s="11">
        <v>0</v>
      </c>
      <c r="P161" s="12">
        <v>0</v>
      </c>
      <c r="Q161" s="11">
        <v>0</v>
      </c>
      <c r="R161" s="12">
        <v>0</v>
      </c>
      <c r="S161" s="11">
        <v>0</v>
      </c>
      <c r="T161" s="12">
        <v>0</v>
      </c>
      <c r="U161" s="11">
        <v>0</v>
      </c>
      <c r="V161" s="12">
        <v>0</v>
      </c>
      <c r="W161" s="11">
        <v>0</v>
      </c>
      <c r="X161" s="12">
        <v>0</v>
      </c>
      <c r="Y161" s="11">
        <v>0</v>
      </c>
      <c r="Z161" s="12">
        <v>0</v>
      </c>
      <c r="AA161" s="11">
        <v>0</v>
      </c>
      <c r="AB161" s="17">
        <v>0</v>
      </c>
      <c r="AC161" s="11">
        <v>0</v>
      </c>
      <c r="AD161" s="17">
        <v>1</v>
      </c>
      <c r="AE161" s="11">
        <v>0</v>
      </c>
      <c r="AF161" s="12">
        <v>0</v>
      </c>
      <c r="AG161" s="11">
        <v>1</v>
      </c>
      <c r="AH161" s="12">
        <v>0</v>
      </c>
      <c r="AI161" s="11">
        <v>1</v>
      </c>
      <c r="AJ161" s="12">
        <v>0</v>
      </c>
      <c r="AK161" s="11">
        <v>1</v>
      </c>
      <c r="AL161" s="12">
        <v>0</v>
      </c>
      <c r="AM161" s="11">
        <v>0</v>
      </c>
      <c r="AN161" s="12">
        <v>0</v>
      </c>
      <c r="AO161" s="111">
        <v>0</v>
      </c>
      <c r="AP161" s="51">
        <v>0</v>
      </c>
      <c r="AQ161" s="200">
        <v>4</v>
      </c>
      <c r="AR161" s="135">
        <v>0</v>
      </c>
      <c r="AS161" s="17">
        <v>0</v>
      </c>
      <c r="AT161" s="1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97"/>
      <c r="BG161" s="97"/>
      <c r="CA161" s="84" t="str">
        <f t="shared" si="13"/>
        <v/>
      </c>
      <c r="CG161" s="88">
        <f t="shared" si="14"/>
        <v>0</v>
      </c>
      <c r="CH161" s="88"/>
      <c r="CI161" s="88"/>
      <c r="CJ161" s="88"/>
      <c r="CK161" s="88"/>
      <c r="CL161" s="88"/>
      <c r="CM161" s="88"/>
      <c r="CN161" s="88"/>
      <c r="CO161" s="88"/>
      <c r="CP161" s="88"/>
      <c r="CQ161" s="88"/>
      <c r="CR161" s="88"/>
      <c r="CS161" s="88"/>
      <c r="CT161" s="88"/>
    </row>
    <row r="162" spans="1:98" ht="15" customHeight="1" x14ac:dyDescent="0.2">
      <c r="A162" s="331" t="s">
        <v>168</v>
      </c>
      <c r="B162" s="332">
        <f t="shared" si="11"/>
        <v>0</v>
      </c>
      <c r="C162" s="333">
        <f t="shared" si="12"/>
        <v>0</v>
      </c>
      <c r="D162" s="334">
        <f t="shared" si="12"/>
        <v>0</v>
      </c>
      <c r="E162" s="11">
        <v>0</v>
      </c>
      <c r="F162" s="17">
        <v>0</v>
      </c>
      <c r="G162" s="11">
        <v>0</v>
      </c>
      <c r="H162" s="17">
        <v>0</v>
      </c>
      <c r="I162" s="11">
        <v>0</v>
      </c>
      <c r="J162" s="17">
        <v>0</v>
      </c>
      <c r="K162" s="11">
        <v>0</v>
      </c>
      <c r="L162" s="12">
        <v>0</v>
      </c>
      <c r="M162" s="11">
        <v>0</v>
      </c>
      <c r="N162" s="12">
        <v>0</v>
      </c>
      <c r="O162" s="11">
        <v>0</v>
      </c>
      <c r="P162" s="12">
        <v>0</v>
      </c>
      <c r="Q162" s="11">
        <v>0</v>
      </c>
      <c r="R162" s="12">
        <v>0</v>
      </c>
      <c r="S162" s="11">
        <v>0</v>
      </c>
      <c r="T162" s="12">
        <v>0</v>
      </c>
      <c r="U162" s="11">
        <v>0</v>
      </c>
      <c r="V162" s="12">
        <v>0</v>
      </c>
      <c r="W162" s="11">
        <v>0</v>
      </c>
      <c r="X162" s="12">
        <v>0</v>
      </c>
      <c r="Y162" s="11">
        <v>0</v>
      </c>
      <c r="Z162" s="12">
        <v>0</v>
      </c>
      <c r="AA162" s="11">
        <v>0</v>
      </c>
      <c r="AB162" s="17">
        <v>0</v>
      </c>
      <c r="AC162" s="11">
        <v>0</v>
      </c>
      <c r="AD162" s="17">
        <v>0</v>
      </c>
      <c r="AE162" s="11">
        <v>0</v>
      </c>
      <c r="AF162" s="12">
        <v>0</v>
      </c>
      <c r="AG162" s="11">
        <v>0</v>
      </c>
      <c r="AH162" s="12">
        <v>0</v>
      </c>
      <c r="AI162" s="11">
        <v>0</v>
      </c>
      <c r="AJ162" s="12">
        <v>0</v>
      </c>
      <c r="AK162" s="11">
        <v>0</v>
      </c>
      <c r="AL162" s="12">
        <v>0</v>
      </c>
      <c r="AM162" s="11">
        <v>0</v>
      </c>
      <c r="AN162" s="12">
        <v>0</v>
      </c>
      <c r="AO162" s="111">
        <v>0</v>
      </c>
      <c r="AP162" s="51">
        <v>0</v>
      </c>
      <c r="AQ162" s="200">
        <v>0</v>
      </c>
      <c r="AR162" s="135">
        <v>0</v>
      </c>
      <c r="AS162" s="17">
        <v>0</v>
      </c>
      <c r="AT162" s="1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97"/>
      <c r="BG162" s="97"/>
      <c r="CA162" s="84" t="str">
        <f t="shared" si="13"/>
        <v/>
      </c>
      <c r="CG162" s="88">
        <f t="shared" si="14"/>
        <v>0</v>
      </c>
      <c r="CH162" s="88"/>
      <c r="CI162" s="88"/>
      <c r="CJ162" s="88"/>
      <c r="CK162" s="88"/>
      <c r="CL162" s="88"/>
      <c r="CM162" s="88"/>
      <c r="CN162" s="88"/>
      <c r="CO162" s="88"/>
      <c r="CP162" s="88"/>
      <c r="CQ162" s="88"/>
      <c r="CR162" s="88"/>
      <c r="CS162" s="88"/>
      <c r="CT162" s="88"/>
    </row>
    <row r="163" spans="1:98" ht="15" customHeight="1" x14ac:dyDescent="0.2">
      <c r="A163" s="331" t="s">
        <v>169</v>
      </c>
      <c r="B163" s="332">
        <f t="shared" si="11"/>
        <v>0</v>
      </c>
      <c r="C163" s="333">
        <f t="shared" si="12"/>
        <v>0</v>
      </c>
      <c r="D163" s="334">
        <f t="shared" si="12"/>
        <v>0</v>
      </c>
      <c r="E163" s="11">
        <v>0</v>
      </c>
      <c r="F163" s="17">
        <v>0</v>
      </c>
      <c r="G163" s="11">
        <v>0</v>
      </c>
      <c r="H163" s="17">
        <v>0</v>
      </c>
      <c r="I163" s="11">
        <v>0</v>
      </c>
      <c r="J163" s="17">
        <v>0</v>
      </c>
      <c r="K163" s="11">
        <v>0</v>
      </c>
      <c r="L163" s="12">
        <v>0</v>
      </c>
      <c r="M163" s="11">
        <v>0</v>
      </c>
      <c r="N163" s="12">
        <v>0</v>
      </c>
      <c r="O163" s="11">
        <v>0</v>
      </c>
      <c r="P163" s="12">
        <v>0</v>
      </c>
      <c r="Q163" s="11">
        <v>0</v>
      </c>
      <c r="R163" s="12">
        <v>0</v>
      </c>
      <c r="S163" s="11">
        <v>0</v>
      </c>
      <c r="T163" s="12">
        <v>0</v>
      </c>
      <c r="U163" s="11">
        <v>0</v>
      </c>
      <c r="V163" s="12">
        <v>0</v>
      </c>
      <c r="W163" s="11">
        <v>0</v>
      </c>
      <c r="X163" s="12">
        <v>0</v>
      </c>
      <c r="Y163" s="11">
        <v>0</v>
      </c>
      <c r="Z163" s="12">
        <v>0</v>
      </c>
      <c r="AA163" s="11">
        <v>0</v>
      </c>
      <c r="AB163" s="17">
        <v>0</v>
      </c>
      <c r="AC163" s="11">
        <v>0</v>
      </c>
      <c r="AD163" s="17">
        <v>0</v>
      </c>
      <c r="AE163" s="11">
        <v>0</v>
      </c>
      <c r="AF163" s="12">
        <v>0</v>
      </c>
      <c r="AG163" s="11">
        <v>0</v>
      </c>
      <c r="AH163" s="12">
        <v>0</v>
      </c>
      <c r="AI163" s="11">
        <v>0</v>
      </c>
      <c r="AJ163" s="12">
        <v>0</v>
      </c>
      <c r="AK163" s="11">
        <v>0</v>
      </c>
      <c r="AL163" s="12">
        <v>0</v>
      </c>
      <c r="AM163" s="11">
        <v>0</v>
      </c>
      <c r="AN163" s="12">
        <v>0</v>
      </c>
      <c r="AO163" s="111">
        <v>0</v>
      </c>
      <c r="AP163" s="51">
        <v>0</v>
      </c>
      <c r="AQ163" s="200">
        <v>0</v>
      </c>
      <c r="AR163" s="135">
        <v>0</v>
      </c>
      <c r="AS163" s="17">
        <v>0</v>
      </c>
      <c r="AT163" s="1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97"/>
      <c r="BG163" s="97"/>
      <c r="CA163" s="84" t="str">
        <f t="shared" si="13"/>
        <v/>
      </c>
      <c r="CG163" s="88">
        <f t="shared" si="14"/>
        <v>0</v>
      </c>
      <c r="CH163" s="88"/>
      <c r="CI163" s="88"/>
      <c r="CJ163" s="88"/>
      <c r="CK163" s="88"/>
      <c r="CL163" s="88"/>
      <c r="CM163" s="88"/>
      <c r="CN163" s="88"/>
      <c r="CO163" s="88"/>
      <c r="CP163" s="88"/>
      <c r="CQ163" s="88"/>
      <c r="CR163" s="88"/>
      <c r="CS163" s="88"/>
      <c r="CT163" s="88"/>
    </row>
    <row r="164" spans="1:98" ht="15" customHeight="1" x14ac:dyDescent="0.2">
      <c r="A164" s="331" t="s">
        <v>170</v>
      </c>
      <c r="B164" s="332">
        <f t="shared" si="11"/>
        <v>39</v>
      </c>
      <c r="C164" s="333">
        <f t="shared" si="12"/>
        <v>18</v>
      </c>
      <c r="D164" s="334">
        <f t="shared" si="12"/>
        <v>21</v>
      </c>
      <c r="E164" s="11">
        <v>3</v>
      </c>
      <c r="F164" s="17">
        <v>0</v>
      </c>
      <c r="G164" s="11">
        <v>0</v>
      </c>
      <c r="H164" s="17">
        <v>1</v>
      </c>
      <c r="I164" s="11">
        <v>1</v>
      </c>
      <c r="J164" s="17">
        <v>0</v>
      </c>
      <c r="K164" s="11">
        <v>4</v>
      </c>
      <c r="L164" s="12">
        <v>2</v>
      </c>
      <c r="M164" s="11">
        <v>1</v>
      </c>
      <c r="N164" s="12">
        <v>0</v>
      </c>
      <c r="O164" s="11">
        <v>0</v>
      </c>
      <c r="P164" s="12">
        <v>0</v>
      </c>
      <c r="Q164" s="11">
        <v>0</v>
      </c>
      <c r="R164" s="12">
        <v>0</v>
      </c>
      <c r="S164" s="11">
        <v>0</v>
      </c>
      <c r="T164" s="12">
        <v>0</v>
      </c>
      <c r="U164" s="11">
        <v>0</v>
      </c>
      <c r="V164" s="12">
        <v>0</v>
      </c>
      <c r="W164" s="11">
        <v>1</v>
      </c>
      <c r="X164" s="12">
        <v>0</v>
      </c>
      <c r="Y164" s="11">
        <v>0</v>
      </c>
      <c r="Z164" s="12">
        <v>0</v>
      </c>
      <c r="AA164" s="11">
        <v>0</v>
      </c>
      <c r="AB164" s="17">
        <v>0</v>
      </c>
      <c r="AC164" s="11">
        <v>1</v>
      </c>
      <c r="AD164" s="17">
        <v>1</v>
      </c>
      <c r="AE164" s="11">
        <v>0</v>
      </c>
      <c r="AF164" s="12">
        <v>1</v>
      </c>
      <c r="AG164" s="11">
        <v>1</v>
      </c>
      <c r="AH164" s="12">
        <v>1</v>
      </c>
      <c r="AI164" s="11">
        <v>0</v>
      </c>
      <c r="AJ164" s="12">
        <v>3</v>
      </c>
      <c r="AK164" s="11">
        <v>0</v>
      </c>
      <c r="AL164" s="12">
        <v>0</v>
      </c>
      <c r="AM164" s="11">
        <v>2</v>
      </c>
      <c r="AN164" s="12">
        <v>3</v>
      </c>
      <c r="AO164" s="111">
        <v>4</v>
      </c>
      <c r="AP164" s="51">
        <v>9</v>
      </c>
      <c r="AQ164" s="200">
        <v>6</v>
      </c>
      <c r="AR164" s="135">
        <v>7</v>
      </c>
      <c r="AS164" s="17">
        <v>26</v>
      </c>
      <c r="AT164" s="1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97"/>
      <c r="BG164" s="97"/>
      <c r="CA164" s="84" t="str">
        <f t="shared" si="13"/>
        <v/>
      </c>
      <c r="CG164" s="88">
        <f t="shared" si="14"/>
        <v>0</v>
      </c>
      <c r="CH164" s="88"/>
      <c r="CI164" s="88"/>
      <c r="CJ164" s="88"/>
      <c r="CK164" s="88"/>
      <c r="CL164" s="88"/>
      <c r="CM164" s="88"/>
      <c r="CN164" s="88"/>
      <c r="CO164" s="88"/>
      <c r="CP164" s="88"/>
      <c r="CQ164" s="88"/>
      <c r="CR164" s="88"/>
      <c r="CS164" s="88"/>
      <c r="CT164" s="88"/>
    </row>
    <row r="165" spans="1:98" ht="15" customHeight="1" x14ac:dyDescent="0.2">
      <c r="A165" s="331" t="s">
        <v>171</v>
      </c>
      <c r="B165" s="332">
        <f t="shared" si="11"/>
        <v>0</v>
      </c>
      <c r="C165" s="333">
        <f t="shared" si="12"/>
        <v>0</v>
      </c>
      <c r="D165" s="334">
        <f t="shared" si="12"/>
        <v>0</v>
      </c>
      <c r="E165" s="11">
        <v>0</v>
      </c>
      <c r="F165" s="17">
        <v>0</v>
      </c>
      <c r="G165" s="11">
        <v>0</v>
      </c>
      <c r="H165" s="17">
        <v>0</v>
      </c>
      <c r="I165" s="11">
        <v>0</v>
      </c>
      <c r="J165" s="17">
        <v>0</v>
      </c>
      <c r="K165" s="11">
        <v>0</v>
      </c>
      <c r="L165" s="12">
        <v>0</v>
      </c>
      <c r="M165" s="11">
        <v>0</v>
      </c>
      <c r="N165" s="12">
        <v>0</v>
      </c>
      <c r="O165" s="11">
        <v>0</v>
      </c>
      <c r="P165" s="12">
        <v>0</v>
      </c>
      <c r="Q165" s="11">
        <v>0</v>
      </c>
      <c r="R165" s="12">
        <v>0</v>
      </c>
      <c r="S165" s="11">
        <v>0</v>
      </c>
      <c r="T165" s="12">
        <v>0</v>
      </c>
      <c r="U165" s="11">
        <v>0</v>
      </c>
      <c r="V165" s="12">
        <v>0</v>
      </c>
      <c r="W165" s="11">
        <v>0</v>
      </c>
      <c r="X165" s="12">
        <v>0</v>
      </c>
      <c r="Y165" s="11">
        <v>0</v>
      </c>
      <c r="Z165" s="12">
        <v>0</v>
      </c>
      <c r="AA165" s="11">
        <v>0</v>
      </c>
      <c r="AB165" s="17">
        <v>0</v>
      </c>
      <c r="AC165" s="11">
        <v>0</v>
      </c>
      <c r="AD165" s="17">
        <v>0</v>
      </c>
      <c r="AE165" s="11">
        <v>0</v>
      </c>
      <c r="AF165" s="12">
        <v>0</v>
      </c>
      <c r="AG165" s="11">
        <v>0</v>
      </c>
      <c r="AH165" s="12">
        <v>0</v>
      </c>
      <c r="AI165" s="11">
        <v>0</v>
      </c>
      <c r="AJ165" s="12">
        <v>0</v>
      </c>
      <c r="AK165" s="11">
        <v>0</v>
      </c>
      <c r="AL165" s="12">
        <v>0</v>
      </c>
      <c r="AM165" s="11">
        <v>0</v>
      </c>
      <c r="AN165" s="12">
        <v>0</v>
      </c>
      <c r="AO165" s="111">
        <v>0</v>
      </c>
      <c r="AP165" s="51">
        <v>0</v>
      </c>
      <c r="AQ165" s="200">
        <v>0</v>
      </c>
      <c r="AR165" s="135">
        <v>0</v>
      </c>
      <c r="AS165" s="17">
        <v>0</v>
      </c>
      <c r="AT165" s="1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97"/>
      <c r="BG165" s="97"/>
      <c r="CA165" s="84" t="str">
        <f t="shared" si="13"/>
        <v/>
      </c>
      <c r="CG165" s="88">
        <f t="shared" si="14"/>
        <v>0</v>
      </c>
      <c r="CH165" s="88"/>
      <c r="CI165" s="88"/>
      <c r="CJ165" s="88"/>
      <c r="CK165" s="88"/>
      <c r="CL165" s="88"/>
      <c r="CM165" s="88"/>
      <c r="CN165" s="88"/>
      <c r="CO165" s="88"/>
      <c r="CP165" s="88"/>
      <c r="CQ165" s="88"/>
      <c r="CR165" s="88"/>
      <c r="CS165" s="88"/>
      <c r="CT165" s="88"/>
    </row>
    <row r="166" spans="1:98" ht="15" customHeight="1" x14ac:dyDescent="0.2">
      <c r="A166" s="331" t="s">
        <v>172</v>
      </c>
      <c r="B166" s="332">
        <f t="shared" si="11"/>
        <v>0</v>
      </c>
      <c r="C166" s="333">
        <f t="shared" si="12"/>
        <v>0</v>
      </c>
      <c r="D166" s="334">
        <f t="shared" si="12"/>
        <v>0</v>
      </c>
      <c r="E166" s="11">
        <v>0</v>
      </c>
      <c r="F166" s="17">
        <v>0</v>
      </c>
      <c r="G166" s="11">
        <v>0</v>
      </c>
      <c r="H166" s="17">
        <v>0</v>
      </c>
      <c r="I166" s="11">
        <v>0</v>
      </c>
      <c r="J166" s="17">
        <v>0</v>
      </c>
      <c r="K166" s="11">
        <v>0</v>
      </c>
      <c r="L166" s="12">
        <v>0</v>
      </c>
      <c r="M166" s="11">
        <v>0</v>
      </c>
      <c r="N166" s="12">
        <v>0</v>
      </c>
      <c r="O166" s="11">
        <v>0</v>
      </c>
      <c r="P166" s="12">
        <v>0</v>
      </c>
      <c r="Q166" s="11">
        <v>0</v>
      </c>
      <c r="R166" s="12">
        <v>0</v>
      </c>
      <c r="S166" s="11">
        <v>0</v>
      </c>
      <c r="T166" s="12">
        <v>0</v>
      </c>
      <c r="U166" s="11">
        <v>0</v>
      </c>
      <c r="V166" s="12">
        <v>0</v>
      </c>
      <c r="W166" s="11">
        <v>0</v>
      </c>
      <c r="X166" s="12">
        <v>0</v>
      </c>
      <c r="Y166" s="11">
        <v>0</v>
      </c>
      <c r="Z166" s="12">
        <v>0</v>
      </c>
      <c r="AA166" s="11">
        <v>0</v>
      </c>
      <c r="AB166" s="17">
        <v>0</v>
      </c>
      <c r="AC166" s="11">
        <v>0</v>
      </c>
      <c r="AD166" s="17">
        <v>0</v>
      </c>
      <c r="AE166" s="11">
        <v>0</v>
      </c>
      <c r="AF166" s="12">
        <v>0</v>
      </c>
      <c r="AG166" s="11">
        <v>0</v>
      </c>
      <c r="AH166" s="12">
        <v>0</v>
      </c>
      <c r="AI166" s="11">
        <v>0</v>
      </c>
      <c r="AJ166" s="12">
        <v>0</v>
      </c>
      <c r="AK166" s="11">
        <v>0</v>
      </c>
      <c r="AL166" s="12">
        <v>0</v>
      </c>
      <c r="AM166" s="11">
        <v>0</v>
      </c>
      <c r="AN166" s="12">
        <v>0</v>
      </c>
      <c r="AO166" s="111">
        <v>0</v>
      </c>
      <c r="AP166" s="51">
        <v>0</v>
      </c>
      <c r="AQ166" s="200">
        <v>0</v>
      </c>
      <c r="AR166" s="135">
        <v>0</v>
      </c>
      <c r="AS166" s="17">
        <v>0</v>
      </c>
      <c r="AT166" s="1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97"/>
      <c r="BG166" s="97"/>
      <c r="CA166" s="84" t="str">
        <f t="shared" si="13"/>
        <v/>
      </c>
      <c r="CG166" s="88">
        <f t="shared" si="14"/>
        <v>0</v>
      </c>
      <c r="CH166" s="88"/>
      <c r="CI166" s="88"/>
      <c r="CJ166" s="88"/>
      <c r="CK166" s="88"/>
      <c r="CL166" s="88"/>
      <c r="CM166" s="88"/>
      <c r="CN166" s="88"/>
      <c r="CO166" s="88"/>
      <c r="CP166" s="88"/>
      <c r="CQ166" s="88"/>
      <c r="CR166" s="88"/>
      <c r="CS166" s="88"/>
      <c r="CT166" s="88"/>
    </row>
    <row r="167" spans="1:98" ht="15" customHeight="1" x14ac:dyDescent="0.2">
      <c r="A167" s="331" t="s">
        <v>173</v>
      </c>
      <c r="B167" s="332">
        <f t="shared" si="11"/>
        <v>4</v>
      </c>
      <c r="C167" s="333">
        <f t="shared" si="12"/>
        <v>3</v>
      </c>
      <c r="D167" s="334">
        <f t="shared" si="12"/>
        <v>1</v>
      </c>
      <c r="E167" s="11">
        <v>0</v>
      </c>
      <c r="F167" s="17">
        <v>0</v>
      </c>
      <c r="G167" s="11">
        <v>0</v>
      </c>
      <c r="H167" s="17">
        <v>0</v>
      </c>
      <c r="I167" s="11">
        <v>0</v>
      </c>
      <c r="J167" s="17">
        <v>0</v>
      </c>
      <c r="K167" s="11">
        <v>0</v>
      </c>
      <c r="L167" s="12">
        <v>0</v>
      </c>
      <c r="M167" s="11">
        <v>0</v>
      </c>
      <c r="N167" s="12">
        <v>0</v>
      </c>
      <c r="O167" s="11">
        <v>0</v>
      </c>
      <c r="P167" s="12">
        <v>0</v>
      </c>
      <c r="Q167" s="11">
        <v>0</v>
      </c>
      <c r="R167" s="12">
        <v>0</v>
      </c>
      <c r="S167" s="11">
        <v>0</v>
      </c>
      <c r="T167" s="12">
        <v>0</v>
      </c>
      <c r="U167" s="11">
        <v>0</v>
      </c>
      <c r="V167" s="12">
        <v>0</v>
      </c>
      <c r="W167" s="11">
        <v>0</v>
      </c>
      <c r="X167" s="12">
        <v>0</v>
      </c>
      <c r="Y167" s="11">
        <v>0</v>
      </c>
      <c r="Z167" s="12">
        <v>0</v>
      </c>
      <c r="AA167" s="11">
        <v>0</v>
      </c>
      <c r="AB167" s="17">
        <v>0</v>
      </c>
      <c r="AC167" s="11">
        <v>0</v>
      </c>
      <c r="AD167" s="17">
        <v>0</v>
      </c>
      <c r="AE167" s="11">
        <v>0</v>
      </c>
      <c r="AF167" s="12">
        <v>0</v>
      </c>
      <c r="AG167" s="11">
        <v>0</v>
      </c>
      <c r="AH167" s="12">
        <v>0</v>
      </c>
      <c r="AI167" s="11">
        <v>1</v>
      </c>
      <c r="AJ167" s="12">
        <v>1</v>
      </c>
      <c r="AK167" s="11">
        <v>1</v>
      </c>
      <c r="AL167" s="12">
        <v>0</v>
      </c>
      <c r="AM167" s="11">
        <v>1</v>
      </c>
      <c r="AN167" s="12">
        <v>0</v>
      </c>
      <c r="AO167" s="111">
        <v>0</v>
      </c>
      <c r="AP167" s="51">
        <v>0</v>
      </c>
      <c r="AQ167" s="200">
        <v>4</v>
      </c>
      <c r="AR167" s="135">
        <v>0</v>
      </c>
      <c r="AS167" s="17">
        <v>0</v>
      </c>
      <c r="AT167" s="1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97"/>
      <c r="BG167" s="97"/>
      <c r="CA167" s="84" t="str">
        <f t="shared" si="13"/>
        <v/>
      </c>
      <c r="CG167" s="88">
        <f t="shared" si="14"/>
        <v>0</v>
      </c>
      <c r="CH167" s="88"/>
      <c r="CI167" s="88"/>
      <c r="CJ167" s="88"/>
      <c r="CK167" s="88"/>
      <c r="CL167" s="88"/>
      <c r="CM167" s="88"/>
      <c r="CN167" s="88"/>
      <c r="CO167" s="88"/>
      <c r="CP167" s="88"/>
      <c r="CQ167" s="88"/>
      <c r="CR167" s="88"/>
      <c r="CS167" s="88"/>
      <c r="CT167" s="88"/>
    </row>
    <row r="168" spans="1:98" ht="15" customHeight="1" x14ac:dyDescent="0.2">
      <c r="A168" s="335" t="s">
        <v>4</v>
      </c>
      <c r="B168" s="336">
        <f t="shared" si="11"/>
        <v>57</v>
      </c>
      <c r="C168" s="337">
        <f t="shared" si="12"/>
        <v>30</v>
      </c>
      <c r="D168" s="338">
        <f t="shared" si="12"/>
        <v>27</v>
      </c>
      <c r="E168" s="34">
        <v>0</v>
      </c>
      <c r="F168" s="58">
        <v>0</v>
      </c>
      <c r="G168" s="34">
        <v>0</v>
      </c>
      <c r="H168" s="35">
        <v>0</v>
      </c>
      <c r="I168" s="34">
        <v>1</v>
      </c>
      <c r="J168" s="35">
        <v>0</v>
      </c>
      <c r="K168" s="34">
        <v>0</v>
      </c>
      <c r="L168" s="35">
        <v>0</v>
      </c>
      <c r="M168" s="34">
        <v>2</v>
      </c>
      <c r="N168" s="35">
        <v>0</v>
      </c>
      <c r="O168" s="34">
        <v>0</v>
      </c>
      <c r="P168" s="35">
        <v>0</v>
      </c>
      <c r="Q168" s="34">
        <v>2</v>
      </c>
      <c r="R168" s="35">
        <v>0</v>
      </c>
      <c r="S168" s="34">
        <v>1</v>
      </c>
      <c r="T168" s="35">
        <v>0</v>
      </c>
      <c r="U168" s="34">
        <v>2</v>
      </c>
      <c r="V168" s="35">
        <v>0</v>
      </c>
      <c r="W168" s="34">
        <v>0</v>
      </c>
      <c r="X168" s="35">
        <v>2</v>
      </c>
      <c r="Y168" s="34">
        <v>0</v>
      </c>
      <c r="Z168" s="35">
        <v>4</v>
      </c>
      <c r="AA168" s="34">
        <v>1</v>
      </c>
      <c r="AB168" s="35">
        <v>7</v>
      </c>
      <c r="AC168" s="34">
        <v>1</v>
      </c>
      <c r="AD168" s="35">
        <v>0</v>
      </c>
      <c r="AE168" s="34">
        <v>0</v>
      </c>
      <c r="AF168" s="35">
        <v>0</v>
      </c>
      <c r="AG168" s="34">
        <v>1</v>
      </c>
      <c r="AH168" s="35">
        <v>1</v>
      </c>
      <c r="AI168" s="34">
        <v>1</v>
      </c>
      <c r="AJ168" s="35">
        <v>2</v>
      </c>
      <c r="AK168" s="34">
        <v>2</v>
      </c>
      <c r="AL168" s="35">
        <v>4</v>
      </c>
      <c r="AM168" s="34">
        <v>7</v>
      </c>
      <c r="AN168" s="35">
        <v>2</v>
      </c>
      <c r="AO168" s="117">
        <v>9</v>
      </c>
      <c r="AP168" s="42">
        <v>5</v>
      </c>
      <c r="AQ168" s="339">
        <v>15</v>
      </c>
      <c r="AR168" s="120">
        <v>3</v>
      </c>
      <c r="AS168" s="58">
        <v>39</v>
      </c>
      <c r="AT168" s="1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97"/>
      <c r="BG168" s="97"/>
      <c r="CA168" s="84" t="str">
        <f t="shared" si="13"/>
        <v/>
      </c>
      <c r="CG168" s="88">
        <f t="shared" si="14"/>
        <v>0</v>
      </c>
      <c r="CH168" s="88"/>
      <c r="CI168" s="88"/>
      <c r="CJ168" s="88"/>
      <c r="CK168" s="88"/>
      <c r="CL168" s="88"/>
      <c r="CM168" s="88"/>
      <c r="CN168" s="88"/>
      <c r="CO168" s="88"/>
      <c r="CP168" s="88"/>
      <c r="CQ168" s="88"/>
      <c r="CR168" s="88"/>
      <c r="CS168" s="88"/>
      <c r="CT168" s="88"/>
    </row>
    <row r="169" spans="1:98" ht="15" customHeight="1" x14ac:dyDescent="0.2">
      <c r="A169" s="340" t="s">
        <v>43</v>
      </c>
      <c r="B169" s="213">
        <f t="shared" ref="B169:AS169" si="15">SUM(B170:B174)</f>
        <v>116</v>
      </c>
      <c r="C169" s="214">
        <f t="shared" si="15"/>
        <v>60</v>
      </c>
      <c r="D169" s="317">
        <f t="shared" si="15"/>
        <v>56</v>
      </c>
      <c r="E169" s="341">
        <f>SUM(E170:E174)</f>
        <v>3</v>
      </c>
      <c r="F169" s="342">
        <f t="shared" si="15"/>
        <v>2</v>
      </c>
      <c r="G169" s="342">
        <f t="shared" si="15"/>
        <v>0</v>
      </c>
      <c r="H169" s="69">
        <f t="shared" si="15"/>
        <v>0</v>
      </c>
      <c r="I169" s="63">
        <f t="shared" si="15"/>
        <v>2</v>
      </c>
      <c r="J169" s="69">
        <f t="shared" si="15"/>
        <v>0</v>
      </c>
      <c r="K169" s="63">
        <f t="shared" si="15"/>
        <v>4</v>
      </c>
      <c r="L169" s="69">
        <f t="shared" si="15"/>
        <v>2</v>
      </c>
      <c r="M169" s="63">
        <f t="shared" si="15"/>
        <v>3</v>
      </c>
      <c r="N169" s="69">
        <f t="shared" si="15"/>
        <v>2</v>
      </c>
      <c r="O169" s="63">
        <f t="shared" si="15"/>
        <v>2</v>
      </c>
      <c r="P169" s="69">
        <f t="shared" si="15"/>
        <v>0</v>
      </c>
      <c r="Q169" s="63">
        <f t="shared" si="15"/>
        <v>2</v>
      </c>
      <c r="R169" s="69">
        <f t="shared" si="15"/>
        <v>1</v>
      </c>
      <c r="S169" s="63">
        <f t="shared" si="15"/>
        <v>2</v>
      </c>
      <c r="T169" s="69">
        <f t="shared" si="15"/>
        <v>1</v>
      </c>
      <c r="U169" s="63">
        <f t="shared" si="15"/>
        <v>5</v>
      </c>
      <c r="V169" s="69">
        <f t="shared" si="15"/>
        <v>0</v>
      </c>
      <c r="W169" s="63">
        <f t="shared" si="15"/>
        <v>0</v>
      </c>
      <c r="X169" s="69">
        <f t="shared" si="15"/>
        <v>1</v>
      </c>
      <c r="Y169" s="63">
        <f t="shared" si="15"/>
        <v>2</v>
      </c>
      <c r="Z169" s="69">
        <f t="shared" si="15"/>
        <v>3</v>
      </c>
      <c r="AA169" s="63">
        <f t="shared" si="15"/>
        <v>1</v>
      </c>
      <c r="AB169" s="69">
        <f t="shared" si="15"/>
        <v>3</v>
      </c>
      <c r="AC169" s="63">
        <f t="shared" si="15"/>
        <v>3</v>
      </c>
      <c r="AD169" s="69">
        <f t="shared" si="15"/>
        <v>0</v>
      </c>
      <c r="AE169" s="63">
        <f t="shared" si="15"/>
        <v>1</v>
      </c>
      <c r="AF169" s="69">
        <f t="shared" si="15"/>
        <v>4</v>
      </c>
      <c r="AG169" s="63">
        <f t="shared" si="15"/>
        <v>5</v>
      </c>
      <c r="AH169" s="69">
        <f t="shared" si="15"/>
        <v>3</v>
      </c>
      <c r="AI169" s="63">
        <f t="shared" si="15"/>
        <v>5</v>
      </c>
      <c r="AJ169" s="69">
        <f t="shared" si="15"/>
        <v>9</v>
      </c>
      <c r="AK169" s="63">
        <f t="shared" si="15"/>
        <v>4</v>
      </c>
      <c r="AL169" s="69">
        <f t="shared" si="15"/>
        <v>9</v>
      </c>
      <c r="AM169" s="63">
        <f t="shared" si="15"/>
        <v>7</v>
      </c>
      <c r="AN169" s="69">
        <f t="shared" si="15"/>
        <v>7</v>
      </c>
      <c r="AO169" s="68">
        <f t="shared" si="15"/>
        <v>9</v>
      </c>
      <c r="AP169" s="67">
        <f t="shared" si="15"/>
        <v>9</v>
      </c>
      <c r="AQ169" s="343">
        <f t="shared" si="15"/>
        <v>54</v>
      </c>
      <c r="AR169" s="62">
        <f t="shared" si="15"/>
        <v>6</v>
      </c>
      <c r="AS169" s="65">
        <f t="shared" si="15"/>
        <v>56</v>
      </c>
      <c r="AT169" s="344"/>
      <c r="AU169" s="96"/>
      <c r="AV169" s="96"/>
      <c r="AW169" s="96"/>
      <c r="AX169" s="96"/>
      <c r="AY169" s="96"/>
      <c r="AZ169" s="96"/>
      <c r="BA169" s="96"/>
      <c r="BB169" s="96"/>
      <c r="BC169" s="96"/>
      <c r="BD169" s="96"/>
      <c r="BE169" s="96"/>
      <c r="BF169" s="97"/>
      <c r="BG169" s="97"/>
      <c r="CG169" s="88"/>
      <c r="CH169" s="88"/>
      <c r="CI169" s="88"/>
      <c r="CJ169" s="88"/>
      <c r="CK169" s="88"/>
      <c r="CL169" s="88"/>
      <c r="CM169" s="88"/>
      <c r="CN169" s="88"/>
      <c r="CO169" s="88"/>
      <c r="CP169" s="88"/>
      <c r="CQ169" s="88"/>
      <c r="CR169" s="88"/>
      <c r="CS169" s="88"/>
      <c r="CT169" s="88"/>
    </row>
    <row r="170" spans="1:98" ht="15" customHeight="1" x14ac:dyDescent="0.2">
      <c r="A170" s="101" t="s">
        <v>44</v>
      </c>
      <c r="B170" s="345">
        <f>SUM(C170+D170)</f>
        <v>107</v>
      </c>
      <c r="C170" s="346">
        <f t="shared" ref="C170:D174" si="16">SUM(E170+G170+I170+K170+M170+O170+Q170+S170+U170+W170+Y170+AA170+AC170+AE170+AG170+AI170+AK170+AM170+AO170)</f>
        <v>55</v>
      </c>
      <c r="D170" s="347">
        <f t="shared" si="16"/>
        <v>52</v>
      </c>
      <c r="E170" s="123">
        <v>3</v>
      </c>
      <c r="F170" s="8">
        <v>2</v>
      </c>
      <c r="G170" s="123">
        <v>0</v>
      </c>
      <c r="H170" s="138">
        <v>0</v>
      </c>
      <c r="I170" s="123">
        <v>2</v>
      </c>
      <c r="J170" s="138">
        <v>0</v>
      </c>
      <c r="K170" s="123">
        <v>4</v>
      </c>
      <c r="L170" s="138">
        <v>2</v>
      </c>
      <c r="M170" s="123">
        <v>3</v>
      </c>
      <c r="N170" s="138">
        <v>2</v>
      </c>
      <c r="O170" s="123">
        <v>2</v>
      </c>
      <c r="P170" s="138">
        <v>0</v>
      </c>
      <c r="Q170" s="123">
        <v>2</v>
      </c>
      <c r="R170" s="138">
        <v>1</v>
      </c>
      <c r="S170" s="123">
        <v>2</v>
      </c>
      <c r="T170" s="138">
        <v>1</v>
      </c>
      <c r="U170" s="123">
        <v>5</v>
      </c>
      <c r="V170" s="138">
        <v>0</v>
      </c>
      <c r="W170" s="123">
        <v>0</v>
      </c>
      <c r="X170" s="138">
        <v>1</v>
      </c>
      <c r="Y170" s="123">
        <v>2</v>
      </c>
      <c r="Z170" s="138">
        <v>3</v>
      </c>
      <c r="AA170" s="123">
        <v>0</v>
      </c>
      <c r="AB170" s="138">
        <v>3</v>
      </c>
      <c r="AC170" s="123">
        <v>3</v>
      </c>
      <c r="AD170" s="138">
        <v>0</v>
      </c>
      <c r="AE170" s="123">
        <v>1</v>
      </c>
      <c r="AF170" s="138">
        <v>4</v>
      </c>
      <c r="AG170" s="123">
        <v>4</v>
      </c>
      <c r="AH170" s="138">
        <v>3</v>
      </c>
      <c r="AI170" s="123">
        <v>5</v>
      </c>
      <c r="AJ170" s="138">
        <v>9</v>
      </c>
      <c r="AK170" s="123">
        <v>3</v>
      </c>
      <c r="AL170" s="138">
        <v>8</v>
      </c>
      <c r="AM170" s="123">
        <v>5</v>
      </c>
      <c r="AN170" s="138">
        <v>7</v>
      </c>
      <c r="AO170" s="139">
        <v>9</v>
      </c>
      <c r="AP170" s="348">
        <v>6</v>
      </c>
      <c r="AQ170" s="119">
        <v>54</v>
      </c>
      <c r="AR170" s="138">
        <v>6</v>
      </c>
      <c r="AS170" s="138">
        <v>47</v>
      </c>
      <c r="AT170" s="344"/>
      <c r="AU170" s="96"/>
      <c r="AV170" s="96"/>
      <c r="AW170" s="96"/>
      <c r="AX170" s="96"/>
      <c r="AY170" s="96"/>
      <c r="AZ170" s="96"/>
      <c r="BA170" s="96"/>
      <c r="BB170" s="96"/>
      <c r="BC170" s="96"/>
      <c r="BD170" s="96"/>
      <c r="BE170" s="96"/>
      <c r="BF170" s="97"/>
      <c r="BG170" s="97"/>
      <c r="CG170" s="88"/>
      <c r="CH170" s="88"/>
      <c r="CI170" s="88"/>
      <c r="CJ170" s="88"/>
      <c r="CK170" s="88"/>
      <c r="CL170" s="88"/>
      <c r="CM170" s="88"/>
      <c r="CN170" s="88"/>
      <c r="CO170" s="88"/>
      <c r="CP170" s="88"/>
      <c r="CQ170" s="88"/>
      <c r="CR170" s="88"/>
      <c r="CS170" s="88"/>
      <c r="CT170" s="88"/>
    </row>
    <row r="171" spans="1:98" ht="15" customHeight="1" x14ac:dyDescent="0.2">
      <c r="A171" s="106" t="s">
        <v>45</v>
      </c>
      <c r="B171" s="332">
        <f>SUM(C171+D171)</f>
        <v>0</v>
      </c>
      <c r="C171" s="333">
        <f t="shared" si="16"/>
        <v>0</v>
      </c>
      <c r="D171" s="334">
        <f t="shared" si="16"/>
        <v>0</v>
      </c>
      <c r="E171" s="34">
        <v>0</v>
      </c>
      <c r="F171" s="12">
        <v>0</v>
      </c>
      <c r="G171" s="11">
        <v>0</v>
      </c>
      <c r="H171" s="43">
        <v>0</v>
      </c>
      <c r="I171" s="11">
        <v>0</v>
      </c>
      <c r="J171" s="12">
        <v>0</v>
      </c>
      <c r="K171" s="11">
        <v>0</v>
      </c>
      <c r="L171" s="12">
        <v>0</v>
      </c>
      <c r="M171" s="11">
        <v>0</v>
      </c>
      <c r="N171" s="12">
        <v>0</v>
      </c>
      <c r="O171" s="11">
        <v>0</v>
      </c>
      <c r="P171" s="12">
        <v>0</v>
      </c>
      <c r="Q171" s="11">
        <v>0</v>
      </c>
      <c r="R171" s="12">
        <v>0</v>
      </c>
      <c r="S171" s="11">
        <v>0</v>
      </c>
      <c r="T171" s="12">
        <v>0</v>
      </c>
      <c r="U171" s="11">
        <v>0</v>
      </c>
      <c r="V171" s="12">
        <v>0</v>
      </c>
      <c r="W171" s="11">
        <v>0</v>
      </c>
      <c r="X171" s="12">
        <v>0</v>
      </c>
      <c r="Y171" s="11">
        <v>0</v>
      </c>
      <c r="Z171" s="12">
        <v>0</v>
      </c>
      <c r="AA171" s="11">
        <v>0</v>
      </c>
      <c r="AB171" s="12">
        <v>0</v>
      </c>
      <c r="AC171" s="11">
        <v>0</v>
      </c>
      <c r="AD171" s="12">
        <v>0</v>
      </c>
      <c r="AE171" s="11">
        <v>0</v>
      </c>
      <c r="AF171" s="12">
        <v>0</v>
      </c>
      <c r="AG171" s="11">
        <v>0</v>
      </c>
      <c r="AH171" s="12">
        <v>0</v>
      </c>
      <c r="AI171" s="11">
        <v>0</v>
      </c>
      <c r="AJ171" s="12">
        <v>0</v>
      </c>
      <c r="AK171" s="11">
        <v>0</v>
      </c>
      <c r="AL171" s="12">
        <v>0</v>
      </c>
      <c r="AM171" s="11">
        <v>0</v>
      </c>
      <c r="AN171" s="12">
        <v>0</v>
      </c>
      <c r="AO171" s="111">
        <v>0</v>
      </c>
      <c r="AP171" s="51">
        <v>0</v>
      </c>
      <c r="AQ171" s="17">
        <v>0</v>
      </c>
      <c r="AR171" s="12">
        <v>0</v>
      </c>
      <c r="AS171" s="43">
        <v>0</v>
      </c>
      <c r="AT171" s="349"/>
      <c r="AU171" s="96"/>
      <c r="AV171" s="96"/>
      <c r="AW171" s="96"/>
      <c r="AX171" s="96"/>
      <c r="AY171" s="96"/>
      <c r="AZ171" s="96"/>
      <c r="BA171" s="96"/>
      <c r="BB171" s="96"/>
      <c r="BC171" s="96"/>
      <c r="BD171" s="96"/>
      <c r="BE171" s="96"/>
      <c r="BF171" s="97"/>
      <c r="BG171" s="97"/>
      <c r="CG171" s="88"/>
      <c r="CH171" s="88"/>
      <c r="CI171" s="88"/>
      <c r="CJ171" s="88"/>
      <c r="CK171" s="88"/>
      <c r="CL171" s="88"/>
      <c r="CM171" s="88"/>
      <c r="CN171" s="88"/>
      <c r="CO171" s="88"/>
      <c r="CP171" s="88"/>
      <c r="CQ171" s="88"/>
      <c r="CR171" s="88"/>
      <c r="CS171" s="88"/>
      <c r="CT171" s="88"/>
    </row>
    <row r="172" spans="1:98" ht="15" customHeight="1" x14ac:dyDescent="0.2">
      <c r="A172" s="136" t="s">
        <v>46</v>
      </c>
      <c r="B172" s="332">
        <f>SUM(C172+D172)</f>
        <v>9</v>
      </c>
      <c r="C172" s="333">
        <f t="shared" si="16"/>
        <v>5</v>
      </c>
      <c r="D172" s="334">
        <f t="shared" si="16"/>
        <v>4</v>
      </c>
      <c r="E172" s="11">
        <v>0</v>
      </c>
      <c r="F172" s="35">
        <v>0</v>
      </c>
      <c r="G172" s="34">
        <v>0</v>
      </c>
      <c r="H172" s="35">
        <v>0</v>
      </c>
      <c r="I172" s="123">
        <v>0</v>
      </c>
      <c r="J172" s="138">
        <v>0</v>
      </c>
      <c r="K172" s="123">
        <v>0</v>
      </c>
      <c r="L172" s="138">
        <v>0</v>
      </c>
      <c r="M172" s="123">
        <v>0</v>
      </c>
      <c r="N172" s="138">
        <v>0</v>
      </c>
      <c r="O172" s="123">
        <v>0</v>
      </c>
      <c r="P172" s="138">
        <v>0</v>
      </c>
      <c r="Q172" s="123">
        <v>0</v>
      </c>
      <c r="R172" s="138">
        <v>0</v>
      </c>
      <c r="S172" s="123">
        <v>0</v>
      </c>
      <c r="T172" s="138">
        <v>0</v>
      </c>
      <c r="U172" s="123">
        <v>0</v>
      </c>
      <c r="V172" s="138">
        <v>0</v>
      </c>
      <c r="W172" s="123">
        <v>0</v>
      </c>
      <c r="X172" s="138">
        <v>0</v>
      </c>
      <c r="Y172" s="123">
        <v>0</v>
      </c>
      <c r="Z172" s="138">
        <v>0</v>
      </c>
      <c r="AA172" s="123">
        <v>1</v>
      </c>
      <c r="AB172" s="138">
        <v>0</v>
      </c>
      <c r="AC172" s="123">
        <v>0</v>
      </c>
      <c r="AD172" s="138">
        <v>0</v>
      </c>
      <c r="AE172" s="123">
        <v>0</v>
      </c>
      <c r="AF172" s="138">
        <v>0</v>
      </c>
      <c r="AG172" s="123">
        <v>1</v>
      </c>
      <c r="AH172" s="138">
        <v>0</v>
      </c>
      <c r="AI172" s="123">
        <v>0</v>
      </c>
      <c r="AJ172" s="138">
        <v>0</v>
      </c>
      <c r="AK172" s="123">
        <v>1</v>
      </c>
      <c r="AL172" s="138">
        <v>1</v>
      </c>
      <c r="AM172" s="123">
        <v>2</v>
      </c>
      <c r="AN172" s="138">
        <v>0</v>
      </c>
      <c r="AO172" s="139">
        <v>0</v>
      </c>
      <c r="AP172" s="348">
        <v>3</v>
      </c>
      <c r="AQ172" s="119">
        <v>0</v>
      </c>
      <c r="AR172" s="138">
        <v>0</v>
      </c>
      <c r="AS172" s="138">
        <v>9</v>
      </c>
      <c r="AT172" s="344"/>
      <c r="AU172" s="96"/>
      <c r="AV172" s="96"/>
      <c r="AW172" s="96"/>
      <c r="AX172" s="96"/>
      <c r="AY172" s="96"/>
      <c r="AZ172" s="96"/>
      <c r="BA172" s="96"/>
      <c r="BB172" s="96"/>
      <c r="BC172" s="96"/>
      <c r="BD172" s="96"/>
      <c r="BE172" s="96"/>
      <c r="BF172" s="97"/>
      <c r="BG172" s="97"/>
      <c r="CG172" s="88"/>
      <c r="CH172" s="88"/>
      <c r="CI172" s="88"/>
      <c r="CJ172" s="88"/>
      <c r="CK172" s="88"/>
      <c r="CL172" s="88"/>
      <c r="CM172" s="88"/>
      <c r="CN172" s="88"/>
      <c r="CO172" s="88"/>
      <c r="CP172" s="88"/>
      <c r="CQ172" s="88"/>
      <c r="CR172" s="88"/>
      <c r="CS172" s="88"/>
      <c r="CT172" s="88"/>
    </row>
    <row r="173" spans="1:98" ht="15" customHeight="1" x14ac:dyDescent="0.2">
      <c r="A173" s="350" t="s">
        <v>174</v>
      </c>
      <c r="B173" s="332">
        <f>SUM(C173+D173)</f>
        <v>0</v>
      </c>
      <c r="C173" s="333">
        <f t="shared" si="16"/>
        <v>0</v>
      </c>
      <c r="D173" s="351">
        <f t="shared" si="16"/>
        <v>0</v>
      </c>
      <c r="E173" s="123">
        <v>0</v>
      </c>
      <c r="F173" s="12">
        <v>0</v>
      </c>
      <c r="G173" s="11">
        <v>0</v>
      </c>
      <c r="H173" s="12">
        <v>0</v>
      </c>
      <c r="I173" s="11">
        <v>0</v>
      </c>
      <c r="J173" s="12">
        <v>0</v>
      </c>
      <c r="K173" s="11">
        <v>0</v>
      </c>
      <c r="L173" s="12">
        <v>0</v>
      </c>
      <c r="M173" s="11">
        <v>0</v>
      </c>
      <c r="N173" s="12">
        <v>0</v>
      </c>
      <c r="O173" s="11">
        <v>0</v>
      </c>
      <c r="P173" s="12">
        <v>0</v>
      </c>
      <c r="Q173" s="11">
        <v>0</v>
      </c>
      <c r="R173" s="12">
        <v>0</v>
      </c>
      <c r="S173" s="11">
        <v>0</v>
      </c>
      <c r="T173" s="12">
        <v>0</v>
      </c>
      <c r="U173" s="11">
        <v>0</v>
      </c>
      <c r="V173" s="12">
        <v>0</v>
      </c>
      <c r="W173" s="11">
        <v>0</v>
      </c>
      <c r="X173" s="12">
        <v>0</v>
      </c>
      <c r="Y173" s="11">
        <v>0</v>
      </c>
      <c r="Z173" s="12">
        <v>0</v>
      </c>
      <c r="AA173" s="11">
        <v>0</v>
      </c>
      <c r="AB173" s="12">
        <v>0</v>
      </c>
      <c r="AC173" s="11">
        <v>0</v>
      </c>
      <c r="AD173" s="12">
        <v>0</v>
      </c>
      <c r="AE173" s="11">
        <v>0</v>
      </c>
      <c r="AF173" s="12">
        <v>0</v>
      </c>
      <c r="AG173" s="11">
        <v>0</v>
      </c>
      <c r="AH173" s="12">
        <v>0</v>
      </c>
      <c r="AI173" s="11">
        <v>0</v>
      </c>
      <c r="AJ173" s="12">
        <v>0</v>
      </c>
      <c r="AK173" s="11">
        <v>0</v>
      </c>
      <c r="AL173" s="12">
        <v>0</v>
      </c>
      <c r="AM173" s="11">
        <v>0</v>
      </c>
      <c r="AN173" s="12">
        <v>0</v>
      </c>
      <c r="AO173" s="111">
        <v>0</v>
      </c>
      <c r="AP173" s="51">
        <v>0</v>
      </c>
      <c r="AQ173" s="17">
        <v>0</v>
      </c>
      <c r="AR173" s="12">
        <v>0</v>
      </c>
      <c r="AS173" s="43">
        <v>0</v>
      </c>
      <c r="AT173" s="349"/>
      <c r="AU173" s="96"/>
      <c r="AV173" s="96"/>
      <c r="AW173" s="96"/>
      <c r="AX173" s="96"/>
      <c r="AY173" s="96"/>
      <c r="AZ173" s="96"/>
      <c r="BA173" s="96"/>
      <c r="BB173" s="96"/>
      <c r="BC173" s="96"/>
      <c r="BD173" s="96"/>
      <c r="BE173" s="96"/>
      <c r="BF173" s="97"/>
      <c r="BG173" s="97"/>
      <c r="CG173" s="88"/>
      <c r="CH173" s="88"/>
      <c r="CI173" s="88"/>
      <c r="CJ173" s="88"/>
      <c r="CK173" s="88"/>
      <c r="CL173" s="88"/>
      <c r="CM173" s="88"/>
      <c r="CN173" s="88"/>
      <c r="CO173" s="88"/>
      <c r="CP173" s="88"/>
      <c r="CQ173" s="88"/>
      <c r="CR173" s="88"/>
      <c r="CS173" s="88"/>
      <c r="CT173" s="88"/>
    </row>
    <row r="174" spans="1:98" ht="15" customHeight="1" x14ac:dyDescent="0.2">
      <c r="A174" s="352" t="s">
        <v>4</v>
      </c>
      <c r="B174" s="353">
        <f>SUM(C174+D174)</f>
        <v>0</v>
      </c>
      <c r="C174" s="354">
        <f t="shared" si="16"/>
        <v>0</v>
      </c>
      <c r="D174" s="355">
        <f t="shared" si="16"/>
        <v>0</v>
      </c>
      <c r="E174" s="30">
        <v>0</v>
      </c>
      <c r="F174" s="22">
        <v>0</v>
      </c>
      <c r="G174" s="38">
        <v>0</v>
      </c>
      <c r="H174" s="22">
        <v>0</v>
      </c>
      <c r="I174" s="38">
        <v>0</v>
      </c>
      <c r="J174" s="22">
        <v>0</v>
      </c>
      <c r="K174" s="38">
        <v>0</v>
      </c>
      <c r="L174" s="22">
        <v>0</v>
      </c>
      <c r="M174" s="38">
        <v>0</v>
      </c>
      <c r="N174" s="22">
        <v>0</v>
      </c>
      <c r="O174" s="38">
        <v>0</v>
      </c>
      <c r="P174" s="22">
        <v>0</v>
      </c>
      <c r="Q174" s="38">
        <v>0</v>
      </c>
      <c r="R174" s="22">
        <v>0</v>
      </c>
      <c r="S174" s="38">
        <v>0</v>
      </c>
      <c r="T174" s="22">
        <v>0</v>
      </c>
      <c r="U174" s="38">
        <v>0</v>
      </c>
      <c r="V174" s="22">
        <v>0</v>
      </c>
      <c r="W174" s="38">
        <v>0</v>
      </c>
      <c r="X174" s="22">
        <v>0</v>
      </c>
      <c r="Y174" s="38">
        <v>0</v>
      </c>
      <c r="Z174" s="22">
        <v>0</v>
      </c>
      <c r="AA174" s="38">
        <v>0</v>
      </c>
      <c r="AB174" s="22">
        <v>0</v>
      </c>
      <c r="AC174" s="38">
        <v>0</v>
      </c>
      <c r="AD174" s="22">
        <v>0</v>
      </c>
      <c r="AE174" s="38">
        <v>0</v>
      </c>
      <c r="AF174" s="22">
        <v>0</v>
      </c>
      <c r="AG174" s="38">
        <v>0</v>
      </c>
      <c r="AH174" s="22">
        <v>0</v>
      </c>
      <c r="AI174" s="38">
        <v>0</v>
      </c>
      <c r="AJ174" s="22">
        <v>0</v>
      </c>
      <c r="AK174" s="38">
        <v>0</v>
      </c>
      <c r="AL174" s="22">
        <v>0</v>
      </c>
      <c r="AM174" s="38">
        <v>0</v>
      </c>
      <c r="AN174" s="22">
        <v>0</v>
      </c>
      <c r="AO174" s="129">
        <v>0</v>
      </c>
      <c r="AP174" s="55">
        <v>0</v>
      </c>
      <c r="AQ174" s="39">
        <v>0</v>
      </c>
      <c r="AR174" s="22">
        <v>0</v>
      </c>
      <c r="AS174" s="22">
        <v>0</v>
      </c>
      <c r="AT174" s="344"/>
      <c r="AU174" s="96"/>
      <c r="AV174" s="96"/>
      <c r="AW174" s="96"/>
      <c r="AX174" s="96"/>
      <c r="AY174" s="96"/>
      <c r="AZ174" s="96"/>
      <c r="BA174" s="96"/>
      <c r="BB174" s="96"/>
      <c r="BC174" s="96"/>
      <c r="BD174" s="96"/>
      <c r="BE174" s="96"/>
      <c r="BF174" s="97"/>
      <c r="BG174" s="97"/>
      <c r="CG174" s="88"/>
      <c r="CH174" s="88"/>
      <c r="CI174" s="88"/>
      <c r="CJ174" s="88"/>
      <c r="CK174" s="88"/>
      <c r="CL174" s="88"/>
      <c r="CM174" s="88"/>
      <c r="CN174" s="88"/>
      <c r="CO174" s="88"/>
      <c r="CP174" s="88"/>
      <c r="CQ174" s="88"/>
      <c r="CR174" s="88"/>
      <c r="CS174" s="88"/>
      <c r="CT174" s="88"/>
    </row>
    <row r="175" spans="1:98" ht="31.9" customHeight="1" x14ac:dyDescent="0.2">
      <c r="A175" s="183" t="s">
        <v>175</v>
      </c>
      <c r="B175" s="183"/>
      <c r="C175" s="183"/>
      <c r="D175" s="183"/>
      <c r="E175" s="356"/>
      <c r="F175" s="356"/>
      <c r="G175" s="356"/>
      <c r="H175" s="356"/>
      <c r="I175" s="356"/>
      <c r="J175" s="356"/>
      <c r="K175" s="356"/>
      <c r="L175" s="356"/>
      <c r="M175" s="356"/>
      <c r="N175" s="356"/>
      <c r="O175" s="356"/>
      <c r="P175" s="356"/>
      <c r="Q175" s="356"/>
      <c r="R175" s="356"/>
      <c r="S175" s="356"/>
      <c r="T175" s="356"/>
      <c r="U175" s="356"/>
      <c r="V175" s="356"/>
      <c r="W175" s="356"/>
      <c r="X175" s="356"/>
      <c r="Y175" s="356"/>
      <c r="Z175" s="356"/>
      <c r="AA175" s="356"/>
      <c r="AB175" s="356"/>
      <c r="AC175" s="356"/>
      <c r="AD175" s="356"/>
      <c r="AE175" s="356"/>
      <c r="AF175" s="356"/>
      <c r="AG175" s="356"/>
      <c r="AH175" s="356"/>
      <c r="AI175" s="356"/>
      <c r="AJ175" s="356"/>
      <c r="AK175" s="356"/>
      <c r="AL175" s="356"/>
      <c r="AM175" s="356"/>
      <c r="AN175" s="356"/>
      <c r="AO175" s="356"/>
      <c r="AP175" s="356"/>
      <c r="AQ175" s="227"/>
      <c r="AR175" s="227"/>
      <c r="AS175" s="227"/>
      <c r="AT175" s="357"/>
      <c r="AU175" s="357"/>
      <c r="AV175" s="96"/>
      <c r="AW175" s="96"/>
      <c r="AX175" s="96"/>
      <c r="AY175" s="96"/>
      <c r="AZ175" s="96"/>
      <c r="BA175" s="96"/>
      <c r="BB175" s="96"/>
      <c r="BC175" s="96"/>
      <c r="BD175" s="96"/>
      <c r="BE175" s="96"/>
      <c r="BF175" s="97"/>
      <c r="BG175" s="97"/>
      <c r="CG175" s="88"/>
      <c r="CH175" s="88"/>
      <c r="CI175" s="88"/>
      <c r="CJ175" s="88"/>
      <c r="CK175" s="88"/>
      <c r="CL175" s="88"/>
      <c r="CM175" s="88"/>
      <c r="CN175" s="88"/>
      <c r="CO175" s="88"/>
      <c r="CP175" s="88"/>
      <c r="CQ175" s="88"/>
      <c r="CR175" s="88"/>
      <c r="CS175" s="88"/>
      <c r="CT175" s="88"/>
    </row>
    <row r="176" spans="1:98" ht="21" customHeight="1" x14ac:dyDescent="0.2">
      <c r="A176" s="487" t="s">
        <v>76</v>
      </c>
      <c r="B176" s="495" t="s">
        <v>77</v>
      </c>
      <c r="C176" s="496"/>
      <c r="D176" s="545"/>
      <c r="E176" s="514" t="s">
        <v>78</v>
      </c>
      <c r="F176" s="515"/>
      <c r="G176" s="515"/>
      <c r="H176" s="515"/>
      <c r="I176" s="515"/>
      <c r="J176" s="515"/>
      <c r="K176" s="515"/>
      <c r="L176" s="515"/>
      <c r="M176" s="515"/>
      <c r="N176" s="515"/>
      <c r="O176" s="515"/>
      <c r="P176" s="515"/>
      <c r="Q176" s="515"/>
      <c r="R176" s="515"/>
      <c r="S176" s="515"/>
      <c r="T176" s="515"/>
      <c r="U176" s="515"/>
      <c r="V176" s="515"/>
      <c r="W176" s="515"/>
      <c r="X176" s="515"/>
      <c r="Y176" s="515"/>
      <c r="Z176" s="515"/>
      <c r="AA176" s="515"/>
      <c r="AB176" s="515"/>
      <c r="AC176" s="515"/>
      <c r="AD176" s="515"/>
      <c r="AE176" s="515"/>
      <c r="AF176" s="515"/>
      <c r="AG176" s="515"/>
      <c r="AH176" s="515"/>
      <c r="AI176" s="515"/>
      <c r="AJ176" s="515"/>
      <c r="AK176" s="515"/>
      <c r="AL176" s="515"/>
      <c r="AM176" s="515"/>
      <c r="AN176" s="515"/>
      <c r="AO176" s="515"/>
      <c r="AP176" s="516"/>
      <c r="AQ176" s="546" t="s">
        <v>79</v>
      </c>
      <c r="AR176" s="476" t="s">
        <v>176</v>
      </c>
      <c r="AS176" s="227"/>
      <c r="AT176" s="357"/>
      <c r="AU176" s="357"/>
      <c r="AV176" s="96"/>
      <c r="AW176" s="96"/>
      <c r="AX176" s="96"/>
      <c r="AY176" s="96"/>
      <c r="AZ176" s="96"/>
      <c r="BA176" s="96"/>
      <c r="BB176" s="96"/>
      <c r="BC176" s="96"/>
      <c r="BD176" s="96"/>
      <c r="BE176" s="96"/>
      <c r="BF176" s="96"/>
      <c r="BG176" s="96"/>
      <c r="CG176" s="88"/>
      <c r="CH176" s="88"/>
      <c r="CI176" s="88"/>
      <c r="CJ176" s="88"/>
      <c r="CK176" s="88"/>
      <c r="CL176" s="88"/>
      <c r="CM176" s="88"/>
      <c r="CN176" s="88"/>
      <c r="CO176" s="88"/>
      <c r="CP176" s="88"/>
      <c r="CQ176" s="88"/>
      <c r="CR176" s="88"/>
      <c r="CS176" s="88"/>
      <c r="CT176" s="88"/>
    </row>
    <row r="177" spans="1:98" ht="21.75" customHeight="1" x14ac:dyDescent="0.2">
      <c r="A177" s="488"/>
      <c r="B177" s="497"/>
      <c r="C177" s="498"/>
      <c r="D177" s="498"/>
      <c r="E177" s="483" t="s">
        <v>21</v>
      </c>
      <c r="F177" s="484"/>
      <c r="G177" s="483" t="s">
        <v>22</v>
      </c>
      <c r="H177" s="484"/>
      <c r="I177" s="483" t="s">
        <v>23</v>
      </c>
      <c r="J177" s="484"/>
      <c r="K177" s="483" t="s">
        <v>24</v>
      </c>
      <c r="L177" s="484"/>
      <c r="M177" s="483" t="s">
        <v>25</v>
      </c>
      <c r="N177" s="484"/>
      <c r="O177" s="483" t="s">
        <v>26</v>
      </c>
      <c r="P177" s="484"/>
      <c r="Q177" s="483" t="s">
        <v>27</v>
      </c>
      <c r="R177" s="484"/>
      <c r="S177" s="483" t="s">
        <v>28</v>
      </c>
      <c r="T177" s="484"/>
      <c r="U177" s="483" t="s">
        <v>29</v>
      </c>
      <c r="V177" s="484"/>
      <c r="W177" s="483" t="s">
        <v>5</v>
      </c>
      <c r="X177" s="484"/>
      <c r="Y177" s="483" t="s">
        <v>6</v>
      </c>
      <c r="Z177" s="484"/>
      <c r="AA177" s="483" t="s">
        <v>30</v>
      </c>
      <c r="AB177" s="484"/>
      <c r="AC177" s="483" t="s">
        <v>7</v>
      </c>
      <c r="AD177" s="484"/>
      <c r="AE177" s="483" t="s">
        <v>8</v>
      </c>
      <c r="AF177" s="484"/>
      <c r="AG177" s="483" t="s">
        <v>9</v>
      </c>
      <c r="AH177" s="484"/>
      <c r="AI177" s="483" t="s">
        <v>10</v>
      </c>
      <c r="AJ177" s="484"/>
      <c r="AK177" s="483" t="s">
        <v>11</v>
      </c>
      <c r="AL177" s="484"/>
      <c r="AM177" s="483" t="s">
        <v>12</v>
      </c>
      <c r="AN177" s="484"/>
      <c r="AO177" s="480" t="s">
        <v>13</v>
      </c>
      <c r="AP177" s="482"/>
      <c r="AQ177" s="547"/>
      <c r="AR177" s="479"/>
      <c r="AS177" s="357"/>
      <c r="AT177" s="357"/>
      <c r="AU177" s="357"/>
      <c r="AV177" s="96"/>
      <c r="AW177" s="96"/>
      <c r="AX177" s="96"/>
      <c r="AY177" s="96"/>
      <c r="AZ177" s="96"/>
      <c r="BA177" s="96"/>
      <c r="BB177" s="96"/>
      <c r="BC177" s="96"/>
      <c r="BD177" s="96"/>
      <c r="BE177" s="96"/>
      <c r="BF177" s="149"/>
      <c r="BG177" s="149"/>
      <c r="CG177" s="88"/>
      <c r="CH177" s="88"/>
      <c r="CI177" s="88"/>
      <c r="CJ177" s="88"/>
      <c r="CK177" s="88"/>
      <c r="CL177" s="88"/>
      <c r="CM177" s="88"/>
      <c r="CN177" s="88"/>
      <c r="CO177" s="88"/>
      <c r="CP177" s="88"/>
      <c r="CQ177" s="88"/>
      <c r="CR177" s="88"/>
      <c r="CS177" s="88"/>
      <c r="CT177" s="88"/>
    </row>
    <row r="178" spans="1:98" ht="13.5" customHeight="1" x14ac:dyDescent="0.2">
      <c r="A178" s="544"/>
      <c r="B178" s="185" t="s">
        <v>34</v>
      </c>
      <c r="C178" s="71" t="s">
        <v>2</v>
      </c>
      <c r="D178" s="394" t="s">
        <v>3</v>
      </c>
      <c r="E178" s="70" t="s">
        <v>2</v>
      </c>
      <c r="F178" s="394" t="s">
        <v>3</v>
      </c>
      <c r="G178" s="70" t="s">
        <v>2</v>
      </c>
      <c r="H178" s="394" t="s">
        <v>3</v>
      </c>
      <c r="I178" s="70" t="s">
        <v>2</v>
      </c>
      <c r="J178" s="394" t="s">
        <v>3</v>
      </c>
      <c r="K178" s="70" t="s">
        <v>2</v>
      </c>
      <c r="L178" s="394" t="s">
        <v>3</v>
      </c>
      <c r="M178" s="70" t="s">
        <v>2</v>
      </c>
      <c r="N178" s="394" t="s">
        <v>3</v>
      </c>
      <c r="O178" s="70" t="s">
        <v>2</v>
      </c>
      <c r="P178" s="394" t="s">
        <v>3</v>
      </c>
      <c r="Q178" s="70" t="s">
        <v>2</v>
      </c>
      <c r="R178" s="394" t="s">
        <v>3</v>
      </c>
      <c r="S178" s="70" t="s">
        <v>2</v>
      </c>
      <c r="T178" s="394" t="s">
        <v>3</v>
      </c>
      <c r="U178" s="70" t="s">
        <v>2</v>
      </c>
      <c r="V178" s="394" t="s">
        <v>3</v>
      </c>
      <c r="W178" s="70" t="s">
        <v>2</v>
      </c>
      <c r="X178" s="394" t="s">
        <v>3</v>
      </c>
      <c r="Y178" s="70" t="s">
        <v>2</v>
      </c>
      <c r="Z178" s="394" t="s">
        <v>3</v>
      </c>
      <c r="AA178" s="70" t="s">
        <v>2</v>
      </c>
      <c r="AB178" s="394" t="s">
        <v>3</v>
      </c>
      <c r="AC178" s="70" t="s">
        <v>2</v>
      </c>
      <c r="AD178" s="394" t="s">
        <v>3</v>
      </c>
      <c r="AE178" s="70" t="s">
        <v>2</v>
      </c>
      <c r="AF178" s="394" t="s">
        <v>3</v>
      </c>
      <c r="AG178" s="70" t="s">
        <v>2</v>
      </c>
      <c r="AH178" s="394" t="s">
        <v>3</v>
      </c>
      <c r="AI178" s="70" t="s">
        <v>2</v>
      </c>
      <c r="AJ178" s="394" t="s">
        <v>3</v>
      </c>
      <c r="AK178" s="70" t="s">
        <v>2</v>
      </c>
      <c r="AL178" s="394" t="s">
        <v>3</v>
      </c>
      <c r="AM178" s="70" t="s">
        <v>2</v>
      </c>
      <c r="AN178" s="394" t="s">
        <v>3</v>
      </c>
      <c r="AO178" s="70" t="s">
        <v>2</v>
      </c>
      <c r="AP178" s="394" t="s">
        <v>3</v>
      </c>
      <c r="AQ178" s="548"/>
      <c r="AR178" s="517"/>
      <c r="AS178" s="358"/>
      <c r="AT178" s="357"/>
      <c r="AU178" s="96"/>
      <c r="AV178" s="96"/>
      <c r="AW178" s="96"/>
      <c r="AX178" s="96"/>
      <c r="AY178" s="96"/>
      <c r="AZ178" s="96"/>
      <c r="BA178" s="96"/>
      <c r="BB178" s="96"/>
      <c r="BC178" s="96"/>
      <c r="BD178" s="96"/>
      <c r="BE178" s="96"/>
      <c r="BF178" s="149"/>
      <c r="BG178" s="149"/>
      <c r="CG178" s="88"/>
      <c r="CH178" s="88"/>
      <c r="CI178" s="88"/>
      <c r="CJ178" s="88"/>
      <c r="CK178" s="88"/>
      <c r="CL178" s="88"/>
      <c r="CM178" s="88"/>
      <c r="CN178" s="88"/>
      <c r="CO178" s="88"/>
      <c r="CP178" s="88"/>
      <c r="CQ178" s="88"/>
      <c r="CR178" s="88"/>
      <c r="CS178" s="88"/>
      <c r="CT178" s="88"/>
    </row>
    <row r="179" spans="1:98" ht="15.6" customHeight="1" x14ac:dyDescent="0.2">
      <c r="A179" s="143" t="s">
        <v>81</v>
      </c>
      <c r="B179" s="345">
        <f>SUM(C179+D179)</f>
        <v>129</v>
      </c>
      <c r="C179" s="346">
        <f t="shared" ref="C179:D183" si="17">SUM(E179+G179+I179+K179+M179+O179+Q179+S179+U179+W179+Y179+AA179+AC179+AE179+AG179+AI179+AK179+AM179+AO179)</f>
        <v>52</v>
      </c>
      <c r="D179" s="347">
        <f t="shared" si="17"/>
        <v>77</v>
      </c>
      <c r="E179" s="6">
        <v>0</v>
      </c>
      <c r="F179" s="10">
        <v>0</v>
      </c>
      <c r="G179" s="6">
        <v>0</v>
      </c>
      <c r="H179" s="8">
        <v>0</v>
      </c>
      <c r="I179" s="6">
        <v>0</v>
      </c>
      <c r="J179" s="8">
        <v>0</v>
      </c>
      <c r="K179" s="6">
        <v>1</v>
      </c>
      <c r="L179" s="8">
        <v>1</v>
      </c>
      <c r="M179" s="6">
        <v>3</v>
      </c>
      <c r="N179" s="8">
        <v>1</v>
      </c>
      <c r="O179" s="6">
        <v>4</v>
      </c>
      <c r="P179" s="8">
        <v>3</v>
      </c>
      <c r="Q179" s="6">
        <v>3</v>
      </c>
      <c r="R179" s="8">
        <v>0</v>
      </c>
      <c r="S179" s="6">
        <v>1</v>
      </c>
      <c r="T179" s="8">
        <v>1</v>
      </c>
      <c r="U179" s="6">
        <v>2</v>
      </c>
      <c r="V179" s="8">
        <v>4</v>
      </c>
      <c r="W179" s="6">
        <v>2</v>
      </c>
      <c r="X179" s="8">
        <v>3</v>
      </c>
      <c r="Y179" s="105">
        <v>3</v>
      </c>
      <c r="Z179" s="8">
        <v>8</v>
      </c>
      <c r="AA179" s="105">
        <v>1</v>
      </c>
      <c r="AB179" s="8">
        <v>11</v>
      </c>
      <c r="AC179" s="105">
        <v>2</v>
      </c>
      <c r="AD179" s="8">
        <v>6</v>
      </c>
      <c r="AE179" s="105">
        <v>1</v>
      </c>
      <c r="AF179" s="8">
        <v>5</v>
      </c>
      <c r="AG179" s="105">
        <v>4</v>
      </c>
      <c r="AH179" s="8">
        <v>6</v>
      </c>
      <c r="AI179" s="105">
        <v>6</v>
      </c>
      <c r="AJ179" s="8">
        <v>13</v>
      </c>
      <c r="AK179" s="105">
        <v>4</v>
      </c>
      <c r="AL179" s="8">
        <v>4</v>
      </c>
      <c r="AM179" s="105">
        <v>10</v>
      </c>
      <c r="AN179" s="8">
        <v>7</v>
      </c>
      <c r="AO179" s="105">
        <v>5</v>
      </c>
      <c r="AP179" s="8">
        <v>4</v>
      </c>
      <c r="AQ179" s="359">
        <v>129</v>
      </c>
      <c r="AR179" s="360">
        <v>113</v>
      </c>
      <c r="AS179" s="1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97"/>
      <c r="CA179" s="84" t="str">
        <f>IF(B179=0,"",IF(AQ179="",IF(B179="",""," No olvide digitar la columna Beneficiarios."),""))</f>
        <v/>
      </c>
      <c r="CB179" s="84" t="str">
        <f>IF(B179&lt;AQ179,"* El número de Beneficiarios NO DEBE ser mayor que el Total. ","")</f>
        <v/>
      </c>
      <c r="CG179" s="88">
        <f>IF(B179&lt;AQ179,1,0)</f>
        <v>0</v>
      </c>
      <c r="CH179" s="88">
        <f>IF(B179=0,"",IF(AQ179="",IF(B179="","",1),0))</f>
        <v>0</v>
      </c>
      <c r="CI179" s="88"/>
      <c r="CJ179" s="88"/>
      <c r="CK179" s="88"/>
      <c r="CL179" s="88"/>
      <c r="CM179" s="88"/>
      <c r="CN179" s="88"/>
      <c r="CO179" s="88"/>
      <c r="CP179" s="88"/>
      <c r="CQ179" s="88"/>
      <c r="CR179" s="88"/>
      <c r="CS179" s="88"/>
      <c r="CT179" s="88"/>
    </row>
    <row r="180" spans="1:98" ht="15.6" customHeight="1" x14ac:dyDescent="0.2">
      <c r="A180" s="143" t="s">
        <v>82</v>
      </c>
      <c r="B180" s="332">
        <f>SUM(C180+D180)</f>
        <v>0</v>
      </c>
      <c r="C180" s="333">
        <f t="shared" si="17"/>
        <v>0</v>
      </c>
      <c r="D180" s="334">
        <f t="shared" si="17"/>
        <v>0</v>
      </c>
      <c r="E180" s="11"/>
      <c r="F180" s="17"/>
      <c r="G180" s="11"/>
      <c r="H180" s="12"/>
      <c r="I180" s="11"/>
      <c r="J180" s="12"/>
      <c r="K180" s="11"/>
      <c r="L180" s="12"/>
      <c r="M180" s="11"/>
      <c r="N180" s="12"/>
      <c r="O180" s="11"/>
      <c r="P180" s="12"/>
      <c r="Q180" s="11"/>
      <c r="R180" s="12"/>
      <c r="S180" s="11"/>
      <c r="T180" s="12"/>
      <c r="U180" s="11"/>
      <c r="V180" s="12"/>
      <c r="W180" s="11"/>
      <c r="X180" s="12"/>
      <c r="Y180" s="111"/>
      <c r="Z180" s="12"/>
      <c r="AA180" s="111"/>
      <c r="AB180" s="12"/>
      <c r="AC180" s="111"/>
      <c r="AD180" s="12"/>
      <c r="AE180" s="111"/>
      <c r="AF180" s="12"/>
      <c r="AG180" s="111"/>
      <c r="AH180" s="12"/>
      <c r="AI180" s="111"/>
      <c r="AJ180" s="12"/>
      <c r="AK180" s="111"/>
      <c r="AL180" s="12"/>
      <c r="AM180" s="111"/>
      <c r="AN180" s="12"/>
      <c r="AO180" s="111"/>
      <c r="AP180" s="12"/>
      <c r="AQ180" s="359"/>
      <c r="AR180" s="361"/>
      <c r="AS180" s="1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97"/>
      <c r="CA180" s="84" t="str">
        <f>IF(B180=0,"",IF(AQ180="",IF(B180="",""," No olvide digitar la columna Beneficiarios."),""))</f>
        <v/>
      </c>
      <c r="CB180" s="84" t="str">
        <f>IF(B180&lt;AQ180,"* El número de Beneficiarios NO DEBE ser mayor que el Total. ","")</f>
        <v/>
      </c>
      <c r="CG180" s="88">
        <f>IF(B180&lt;AQ180,1,0)</f>
        <v>0</v>
      </c>
      <c r="CH180" s="88" t="str">
        <f>IF(B180=0,"",IF(AQ180="",IF(B180="","",1),0))</f>
        <v/>
      </c>
      <c r="CI180" s="88"/>
      <c r="CJ180" s="88"/>
      <c r="CK180" s="88"/>
      <c r="CL180" s="88"/>
      <c r="CM180" s="88"/>
      <c r="CN180" s="88"/>
      <c r="CO180" s="88"/>
      <c r="CP180" s="88"/>
      <c r="CQ180" s="88"/>
      <c r="CR180" s="88"/>
      <c r="CS180" s="88"/>
      <c r="CT180" s="88"/>
    </row>
    <row r="181" spans="1:98" ht="15.6" customHeight="1" x14ac:dyDescent="0.2">
      <c r="A181" s="143" t="s">
        <v>83</v>
      </c>
      <c r="B181" s="332">
        <f>SUM(C181+D181)</f>
        <v>0</v>
      </c>
      <c r="C181" s="333">
        <f t="shared" si="17"/>
        <v>0</v>
      </c>
      <c r="D181" s="334">
        <f t="shared" si="17"/>
        <v>0</v>
      </c>
      <c r="E181" s="11"/>
      <c r="F181" s="17"/>
      <c r="G181" s="11"/>
      <c r="H181" s="12"/>
      <c r="I181" s="11"/>
      <c r="J181" s="12"/>
      <c r="K181" s="11"/>
      <c r="L181" s="12"/>
      <c r="M181" s="11"/>
      <c r="N181" s="12"/>
      <c r="O181" s="11"/>
      <c r="P181" s="12"/>
      <c r="Q181" s="11"/>
      <c r="R181" s="12"/>
      <c r="S181" s="11"/>
      <c r="T181" s="12"/>
      <c r="U181" s="11"/>
      <c r="V181" s="12"/>
      <c r="W181" s="11"/>
      <c r="X181" s="12"/>
      <c r="Y181" s="111"/>
      <c r="Z181" s="12"/>
      <c r="AA181" s="111"/>
      <c r="AB181" s="12"/>
      <c r="AC181" s="111"/>
      <c r="AD181" s="12"/>
      <c r="AE181" s="111"/>
      <c r="AF181" s="12"/>
      <c r="AG181" s="111"/>
      <c r="AH181" s="12"/>
      <c r="AI181" s="111"/>
      <c r="AJ181" s="12"/>
      <c r="AK181" s="111"/>
      <c r="AL181" s="12"/>
      <c r="AM181" s="111"/>
      <c r="AN181" s="12"/>
      <c r="AO181" s="111"/>
      <c r="AP181" s="12"/>
      <c r="AQ181" s="359"/>
      <c r="AR181" s="361"/>
      <c r="AS181" s="1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97"/>
      <c r="CA181" s="84" t="str">
        <f>IF(B181=0,"",IF(AQ181="",IF(B181="",""," No olvide digitar la columna Beneficiarios."),""))</f>
        <v/>
      </c>
      <c r="CB181" s="84" t="str">
        <f>IF(B181&lt;AQ181,"* El número de Beneficiarios NO DEBE ser mayor que el Total. ","")</f>
        <v/>
      </c>
      <c r="CG181" s="88">
        <f>IF(B181&lt;AQ181,1,0)</f>
        <v>0</v>
      </c>
      <c r="CH181" s="88" t="str">
        <f>IF(B181=0,"",IF(AQ181="",IF(B181="","",1),0))</f>
        <v/>
      </c>
      <c r="CI181" s="88"/>
      <c r="CJ181" s="88"/>
      <c r="CK181" s="88"/>
      <c r="CL181" s="88"/>
      <c r="CM181" s="88"/>
      <c r="CN181" s="88"/>
      <c r="CO181" s="88"/>
      <c r="CP181" s="88"/>
      <c r="CQ181" s="88"/>
      <c r="CR181" s="88"/>
      <c r="CS181" s="88"/>
      <c r="CT181" s="88"/>
    </row>
    <row r="182" spans="1:98" ht="15.6" customHeight="1" x14ac:dyDescent="0.2">
      <c r="A182" s="362" t="s">
        <v>84</v>
      </c>
      <c r="B182" s="332">
        <f>SUM(C182+D182)</f>
        <v>0</v>
      </c>
      <c r="C182" s="333">
        <f t="shared" si="17"/>
        <v>0</v>
      </c>
      <c r="D182" s="351">
        <f t="shared" si="17"/>
        <v>0</v>
      </c>
      <c r="E182" s="11"/>
      <c r="F182" s="17"/>
      <c r="G182" s="11"/>
      <c r="H182" s="12"/>
      <c r="I182" s="11"/>
      <c r="J182" s="12"/>
      <c r="K182" s="11"/>
      <c r="L182" s="12"/>
      <c r="M182" s="11"/>
      <c r="N182" s="12"/>
      <c r="O182" s="11"/>
      <c r="P182" s="12"/>
      <c r="Q182" s="11"/>
      <c r="R182" s="12"/>
      <c r="S182" s="11"/>
      <c r="T182" s="12"/>
      <c r="U182" s="11"/>
      <c r="V182" s="12"/>
      <c r="W182" s="11"/>
      <c r="X182" s="12"/>
      <c r="Y182" s="111"/>
      <c r="Z182" s="12"/>
      <c r="AA182" s="111"/>
      <c r="AB182" s="12"/>
      <c r="AC182" s="111"/>
      <c r="AD182" s="12"/>
      <c r="AE182" s="111"/>
      <c r="AF182" s="12"/>
      <c r="AG182" s="111"/>
      <c r="AH182" s="12"/>
      <c r="AI182" s="111"/>
      <c r="AJ182" s="12"/>
      <c r="AK182" s="111"/>
      <c r="AL182" s="12"/>
      <c r="AM182" s="111"/>
      <c r="AN182" s="12"/>
      <c r="AO182" s="111"/>
      <c r="AP182" s="12"/>
      <c r="AQ182" s="359"/>
      <c r="AR182" s="361"/>
      <c r="AS182" s="1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97"/>
      <c r="CA182" s="84" t="str">
        <f>IF(B182=0,"",IF(AQ182="",IF(B182="",""," No olvide digitar la columna Beneficiarios."),""))</f>
        <v/>
      </c>
      <c r="CB182" s="84" t="str">
        <f>IF(B182&lt;AQ182,"* El número de Beneficiarios NO DEBE ser mayor que el Total. ","")</f>
        <v/>
      </c>
      <c r="CG182" s="88">
        <f>IF(B182&lt;AQ182,1,0)</f>
        <v>0</v>
      </c>
      <c r="CH182" s="88" t="str">
        <f>IF(B182=0,"",IF(AQ182="",IF(B182="","",1),0))</f>
        <v/>
      </c>
      <c r="CI182" s="88"/>
      <c r="CJ182" s="88"/>
      <c r="CK182" s="88"/>
      <c r="CL182" s="88"/>
      <c r="CM182" s="88"/>
      <c r="CN182" s="88"/>
      <c r="CO182" s="88"/>
      <c r="CP182" s="88"/>
      <c r="CQ182" s="88"/>
      <c r="CR182" s="88"/>
      <c r="CS182" s="88"/>
      <c r="CT182" s="88"/>
    </row>
    <row r="183" spans="1:98" ht="15.6" customHeight="1" x14ac:dyDescent="0.2">
      <c r="A183" s="59" t="s">
        <v>108</v>
      </c>
      <c r="B183" s="353">
        <f>SUM(C183+D183)</f>
        <v>0</v>
      </c>
      <c r="C183" s="354">
        <f t="shared" si="17"/>
        <v>0</v>
      </c>
      <c r="D183" s="355">
        <f t="shared" si="17"/>
        <v>0</v>
      </c>
      <c r="E183" s="30"/>
      <c r="F183" s="23"/>
      <c r="G183" s="30"/>
      <c r="H183" s="205"/>
      <c r="I183" s="30"/>
      <c r="J183" s="205"/>
      <c r="K183" s="30"/>
      <c r="L183" s="205"/>
      <c r="M183" s="30"/>
      <c r="N183" s="205"/>
      <c r="O183" s="30"/>
      <c r="P183" s="205"/>
      <c r="Q183" s="30"/>
      <c r="R183" s="205"/>
      <c r="S183" s="30"/>
      <c r="T183" s="205"/>
      <c r="U183" s="30"/>
      <c r="V183" s="205"/>
      <c r="W183" s="30"/>
      <c r="X183" s="205"/>
      <c r="Y183" s="206"/>
      <c r="Z183" s="205"/>
      <c r="AA183" s="206"/>
      <c r="AB183" s="205"/>
      <c r="AC183" s="206"/>
      <c r="AD183" s="205"/>
      <c r="AE183" s="206"/>
      <c r="AF183" s="205"/>
      <c r="AG183" s="206"/>
      <c r="AH183" s="205"/>
      <c r="AI183" s="206"/>
      <c r="AJ183" s="205"/>
      <c r="AK183" s="206"/>
      <c r="AL183" s="205"/>
      <c r="AM183" s="206"/>
      <c r="AN183" s="205"/>
      <c r="AO183" s="206"/>
      <c r="AP183" s="205"/>
      <c r="AQ183" s="363"/>
      <c r="AR183" s="364"/>
      <c r="AS183" s="1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97"/>
      <c r="CA183" s="84" t="str">
        <f>IF(B183=0,"",IF(AQ183="",IF(B183="",""," No olvide digitar la columna Beneficiarios."),""))</f>
        <v/>
      </c>
      <c r="CB183" s="84" t="str">
        <f>IF(B183&lt;AQ183,"* El número de Beneficiarios NO DEBE ser mayor que el Total. ","")</f>
        <v/>
      </c>
      <c r="CG183" s="88">
        <f>IF(B183&lt;AQ183,1,0)</f>
        <v>0</v>
      </c>
      <c r="CH183" s="88" t="str">
        <f>IF(B183=0,"",IF(AQ183="",IF(B183="","",1),0))</f>
        <v/>
      </c>
      <c r="CI183" s="88"/>
      <c r="CJ183" s="88"/>
      <c r="CK183" s="88"/>
      <c r="CL183" s="88"/>
      <c r="CM183" s="88"/>
      <c r="CN183" s="88"/>
      <c r="CO183" s="88"/>
      <c r="CP183" s="88"/>
      <c r="CQ183" s="88"/>
      <c r="CR183" s="88"/>
      <c r="CS183" s="88"/>
      <c r="CT183" s="88"/>
    </row>
    <row r="184" spans="1:98" ht="15.6" customHeight="1" x14ac:dyDescent="0.2">
      <c r="A184" s="316" t="s">
        <v>1</v>
      </c>
      <c r="B184" s="63">
        <f t="shared" ref="B184:AR184" si="18">SUM(B179:B183)</f>
        <v>129</v>
      </c>
      <c r="C184" s="64">
        <f t="shared" si="18"/>
        <v>52</v>
      </c>
      <c r="D184" s="66">
        <f t="shared" si="18"/>
        <v>77</v>
      </c>
      <c r="E184" s="63">
        <f t="shared" si="18"/>
        <v>0</v>
      </c>
      <c r="F184" s="65">
        <f t="shared" si="18"/>
        <v>0</v>
      </c>
      <c r="G184" s="63">
        <f t="shared" si="18"/>
        <v>0</v>
      </c>
      <c r="H184" s="69">
        <f t="shared" si="18"/>
        <v>0</v>
      </c>
      <c r="I184" s="63">
        <f t="shared" si="18"/>
        <v>0</v>
      </c>
      <c r="J184" s="69">
        <f t="shared" si="18"/>
        <v>0</v>
      </c>
      <c r="K184" s="63">
        <f t="shared" si="18"/>
        <v>1</v>
      </c>
      <c r="L184" s="69">
        <f t="shared" si="18"/>
        <v>1</v>
      </c>
      <c r="M184" s="63">
        <f t="shared" si="18"/>
        <v>3</v>
      </c>
      <c r="N184" s="69">
        <f t="shared" si="18"/>
        <v>1</v>
      </c>
      <c r="O184" s="63">
        <f t="shared" si="18"/>
        <v>4</v>
      </c>
      <c r="P184" s="69">
        <f t="shared" si="18"/>
        <v>3</v>
      </c>
      <c r="Q184" s="63">
        <f t="shared" si="18"/>
        <v>3</v>
      </c>
      <c r="R184" s="69">
        <f t="shared" si="18"/>
        <v>0</v>
      </c>
      <c r="S184" s="63">
        <f t="shared" si="18"/>
        <v>1</v>
      </c>
      <c r="T184" s="69">
        <f t="shared" si="18"/>
        <v>1</v>
      </c>
      <c r="U184" s="63">
        <f t="shared" si="18"/>
        <v>2</v>
      </c>
      <c r="V184" s="69">
        <f t="shared" si="18"/>
        <v>4</v>
      </c>
      <c r="W184" s="63">
        <f t="shared" si="18"/>
        <v>2</v>
      </c>
      <c r="X184" s="69">
        <f t="shared" si="18"/>
        <v>3</v>
      </c>
      <c r="Y184" s="63">
        <f t="shared" si="18"/>
        <v>3</v>
      </c>
      <c r="Z184" s="69">
        <f t="shared" si="18"/>
        <v>8</v>
      </c>
      <c r="AA184" s="63">
        <f t="shared" si="18"/>
        <v>1</v>
      </c>
      <c r="AB184" s="69">
        <f t="shared" si="18"/>
        <v>11</v>
      </c>
      <c r="AC184" s="63">
        <f t="shared" si="18"/>
        <v>2</v>
      </c>
      <c r="AD184" s="69">
        <f t="shared" si="18"/>
        <v>6</v>
      </c>
      <c r="AE184" s="63">
        <f t="shared" si="18"/>
        <v>1</v>
      </c>
      <c r="AF184" s="69">
        <f t="shared" si="18"/>
        <v>5</v>
      </c>
      <c r="AG184" s="63">
        <f t="shared" si="18"/>
        <v>4</v>
      </c>
      <c r="AH184" s="69">
        <f t="shared" si="18"/>
        <v>6</v>
      </c>
      <c r="AI184" s="63">
        <f t="shared" si="18"/>
        <v>6</v>
      </c>
      <c r="AJ184" s="69">
        <f t="shared" si="18"/>
        <v>13</v>
      </c>
      <c r="AK184" s="63">
        <f t="shared" si="18"/>
        <v>4</v>
      </c>
      <c r="AL184" s="69">
        <f t="shared" si="18"/>
        <v>4</v>
      </c>
      <c r="AM184" s="63">
        <f t="shared" si="18"/>
        <v>10</v>
      </c>
      <c r="AN184" s="69">
        <f t="shared" si="18"/>
        <v>7</v>
      </c>
      <c r="AO184" s="68">
        <f t="shared" si="18"/>
        <v>5</v>
      </c>
      <c r="AP184" s="69">
        <f t="shared" si="18"/>
        <v>4</v>
      </c>
      <c r="AQ184" s="343">
        <f t="shared" si="18"/>
        <v>129</v>
      </c>
      <c r="AR184" s="365">
        <f t="shared" si="18"/>
        <v>113</v>
      </c>
      <c r="AS184" s="358"/>
      <c r="AT184" s="357"/>
      <c r="AU184" s="96"/>
      <c r="AV184" s="96"/>
      <c r="AW184" s="96"/>
      <c r="AX184" s="96"/>
      <c r="AY184" s="96"/>
      <c r="AZ184" s="96"/>
      <c r="BA184" s="96"/>
      <c r="BB184" s="96"/>
      <c r="BC184" s="96"/>
      <c r="BD184" s="96"/>
      <c r="BE184" s="96"/>
      <c r="BF184" s="149"/>
      <c r="BG184" s="149"/>
      <c r="CG184" s="88"/>
      <c r="CH184" s="88"/>
      <c r="CI184" s="88"/>
      <c r="CJ184" s="88"/>
      <c r="CK184" s="88"/>
      <c r="CL184" s="88"/>
      <c r="CM184" s="88"/>
      <c r="CN184" s="88"/>
      <c r="CO184" s="88"/>
      <c r="CP184" s="88"/>
      <c r="CQ184" s="88"/>
      <c r="CR184" s="88"/>
      <c r="CS184" s="88"/>
      <c r="CT184" s="88"/>
    </row>
    <row r="185" spans="1:98" ht="31.9" customHeight="1" x14ac:dyDescent="0.2">
      <c r="A185" s="366" t="s">
        <v>177</v>
      </c>
      <c r="B185" s="92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W185" s="149"/>
      <c r="X185" s="149"/>
      <c r="Y185" s="149"/>
      <c r="Z185" s="149"/>
      <c r="AA185" s="149"/>
      <c r="AB185" s="149"/>
      <c r="AC185" s="149"/>
      <c r="AD185" s="149"/>
      <c r="AE185" s="149"/>
      <c r="AF185" s="149"/>
      <c r="AG185" s="149"/>
      <c r="AH185" s="149"/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96"/>
      <c r="AT185" s="96"/>
      <c r="AU185" s="96"/>
      <c r="AV185" s="96"/>
      <c r="AW185" s="96"/>
      <c r="AX185" s="96"/>
      <c r="AY185" s="96"/>
      <c r="AZ185" s="96"/>
      <c r="BA185" s="96"/>
      <c r="BB185" s="96"/>
      <c r="BC185" s="96"/>
      <c r="BD185" s="96"/>
      <c r="BE185" s="96"/>
      <c r="BF185" s="149"/>
      <c r="BG185" s="149"/>
      <c r="CG185" s="88"/>
      <c r="CH185" s="88"/>
      <c r="CI185" s="88"/>
      <c r="CJ185" s="88"/>
      <c r="CK185" s="88"/>
      <c r="CL185" s="88"/>
      <c r="CM185" s="88"/>
      <c r="CN185" s="88"/>
      <c r="CO185" s="88"/>
      <c r="CP185" s="88"/>
      <c r="CQ185" s="88"/>
      <c r="CR185" s="88"/>
      <c r="CS185" s="88"/>
      <c r="CT185" s="88"/>
    </row>
    <row r="186" spans="1:98" x14ac:dyDescent="0.2">
      <c r="A186" s="398" t="s">
        <v>76</v>
      </c>
      <c r="B186" s="4" t="s">
        <v>77</v>
      </c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AD186" s="149"/>
      <c r="AE186" s="149"/>
      <c r="AF186" s="149"/>
      <c r="AG186" s="149"/>
      <c r="AH186" s="149"/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96"/>
      <c r="AT186" s="96"/>
      <c r="AU186" s="96"/>
      <c r="AV186" s="96"/>
      <c r="AW186" s="96"/>
      <c r="AX186" s="96"/>
      <c r="AY186" s="96"/>
      <c r="AZ186" s="96"/>
      <c r="BA186" s="96"/>
      <c r="BB186" s="96"/>
      <c r="BC186" s="96"/>
      <c r="BD186" s="96"/>
      <c r="BE186" s="96"/>
      <c r="BF186" s="149"/>
      <c r="BG186" s="149"/>
      <c r="CG186" s="88"/>
      <c r="CH186" s="88"/>
      <c r="CI186" s="88"/>
      <c r="CJ186" s="88"/>
      <c r="CK186" s="88"/>
      <c r="CL186" s="88"/>
      <c r="CM186" s="88"/>
      <c r="CN186" s="88"/>
      <c r="CO186" s="88"/>
      <c r="CP186" s="88"/>
      <c r="CQ186" s="88"/>
      <c r="CR186" s="88"/>
      <c r="CS186" s="88"/>
      <c r="CT186" s="88"/>
    </row>
    <row r="187" spans="1:98" ht="15" customHeight="1" x14ac:dyDescent="0.2">
      <c r="A187" s="228" t="s">
        <v>81</v>
      </c>
      <c r="B187" s="281">
        <v>274</v>
      </c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AD187" s="149"/>
      <c r="AE187" s="149"/>
      <c r="AF187" s="149"/>
      <c r="AG187" s="149"/>
      <c r="AH187" s="149"/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  <c r="BC187" s="149"/>
      <c r="BD187" s="149"/>
      <c r="BE187" s="149"/>
      <c r="CG187" s="88"/>
      <c r="CH187" s="88"/>
      <c r="CI187" s="88"/>
      <c r="CJ187" s="88"/>
      <c r="CK187" s="88"/>
      <c r="CL187" s="88"/>
      <c r="CM187" s="88"/>
      <c r="CN187" s="88"/>
      <c r="CO187" s="88"/>
      <c r="CP187" s="88"/>
      <c r="CQ187" s="88"/>
      <c r="CR187" s="88"/>
      <c r="CS187" s="88"/>
      <c r="CT187" s="88"/>
    </row>
    <row r="188" spans="1:98" ht="15" customHeight="1" x14ac:dyDescent="0.2">
      <c r="A188" s="143" t="s">
        <v>82</v>
      </c>
      <c r="B188" s="135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AD188" s="149"/>
      <c r="AE188" s="149"/>
      <c r="AF188" s="149"/>
      <c r="AG188" s="149"/>
      <c r="AH188" s="149"/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CG188" s="88"/>
      <c r="CH188" s="88"/>
      <c r="CI188" s="88"/>
      <c r="CJ188" s="88"/>
      <c r="CK188" s="88"/>
      <c r="CL188" s="88"/>
      <c r="CM188" s="88"/>
      <c r="CN188" s="88"/>
      <c r="CO188" s="88"/>
      <c r="CP188" s="88"/>
      <c r="CQ188" s="88"/>
      <c r="CR188" s="88"/>
      <c r="CS188" s="88"/>
      <c r="CT188" s="88"/>
    </row>
    <row r="189" spans="1:98" ht="15" customHeight="1" x14ac:dyDescent="0.2">
      <c r="A189" s="143" t="s">
        <v>83</v>
      </c>
      <c r="B189" s="135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AD189" s="149"/>
      <c r="AE189" s="149"/>
      <c r="AF189" s="149"/>
      <c r="AG189" s="149"/>
      <c r="AH189" s="149"/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49"/>
      <c r="CG189" s="88"/>
      <c r="CH189" s="88"/>
      <c r="CI189" s="88"/>
      <c r="CJ189" s="88"/>
      <c r="CK189" s="88"/>
      <c r="CL189" s="88"/>
      <c r="CM189" s="88"/>
      <c r="CN189" s="88"/>
      <c r="CO189" s="88"/>
      <c r="CP189" s="88"/>
      <c r="CQ189" s="88"/>
      <c r="CR189" s="88"/>
      <c r="CS189" s="88"/>
      <c r="CT189" s="88"/>
    </row>
    <row r="190" spans="1:98" ht="15" customHeight="1" x14ac:dyDescent="0.2">
      <c r="A190" s="201" t="s">
        <v>84</v>
      </c>
      <c r="B190" s="130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AD190" s="149"/>
      <c r="AE190" s="149"/>
      <c r="AF190" s="149"/>
      <c r="AG190" s="149"/>
      <c r="AH190" s="149"/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  <c r="BC190" s="149"/>
      <c r="BD190" s="149"/>
      <c r="BE190" s="149"/>
      <c r="CG190" s="88"/>
      <c r="CH190" s="88"/>
      <c r="CI190" s="88"/>
      <c r="CJ190" s="88"/>
      <c r="CK190" s="88"/>
      <c r="CL190" s="88"/>
      <c r="CM190" s="88"/>
      <c r="CN190" s="88"/>
      <c r="CO190" s="88"/>
      <c r="CP190" s="88"/>
      <c r="CQ190" s="88"/>
      <c r="CR190" s="88"/>
      <c r="CS190" s="88"/>
      <c r="CT190" s="88"/>
    </row>
    <row r="191" spans="1:98" ht="15" customHeight="1" x14ac:dyDescent="0.2">
      <c r="A191" s="316" t="s">
        <v>1</v>
      </c>
      <c r="B191" s="29">
        <f>SUM(B187:B190)</f>
        <v>274</v>
      </c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AD191" s="149"/>
      <c r="AE191" s="149"/>
      <c r="AF191" s="149"/>
      <c r="AG191" s="149"/>
      <c r="AH191" s="149"/>
      <c r="AI191" s="149"/>
      <c r="AJ191" s="149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49"/>
      <c r="BA191" s="149"/>
      <c r="BB191" s="149"/>
      <c r="BC191" s="149"/>
      <c r="BD191" s="149"/>
      <c r="BE191" s="149"/>
      <c r="CG191" s="88"/>
      <c r="CH191" s="88"/>
      <c r="CI191" s="88"/>
      <c r="CJ191" s="88"/>
      <c r="CK191" s="88"/>
      <c r="CL191" s="88"/>
      <c r="CM191" s="88"/>
      <c r="CN191" s="88"/>
      <c r="CO191" s="88"/>
      <c r="CP191" s="88"/>
      <c r="CQ191" s="88"/>
      <c r="CR191" s="88"/>
      <c r="CS191" s="88"/>
      <c r="CT191" s="88"/>
    </row>
    <row r="192" spans="1:98" ht="31.9" customHeight="1" x14ac:dyDescent="0.2">
      <c r="A192" s="225" t="s">
        <v>178</v>
      </c>
      <c r="B192" s="225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AD192" s="149"/>
      <c r="AE192" s="149"/>
      <c r="AF192" s="149"/>
      <c r="AG192" s="149"/>
      <c r="AH192" s="149"/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9"/>
      <c r="AZ192" s="149"/>
      <c r="BA192" s="149"/>
      <c r="BB192" s="149"/>
      <c r="BC192" s="149"/>
      <c r="BD192" s="149"/>
      <c r="BE192" s="149"/>
      <c r="CG192" s="88"/>
      <c r="CH192" s="88"/>
      <c r="CI192" s="88"/>
      <c r="CJ192" s="88"/>
      <c r="CK192" s="88"/>
      <c r="CL192" s="88"/>
      <c r="CM192" s="88"/>
      <c r="CN192" s="88"/>
      <c r="CO192" s="88"/>
      <c r="CP192" s="88"/>
      <c r="CQ192" s="88"/>
      <c r="CR192" s="88"/>
      <c r="CS192" s="88"/>
      <c r="CT192" s="88"/>
    </row>
    <row r="193" spans="1:98" x14ac:dyDescent="0.2">
      <c r="A193" s="398" t="s">
        <v>76</v>
      </c>
      <c r="B193" s="226" t="s">
        <v>77</v>
      </c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AD193" s="149"/>
      <c r="AE193" s="149"/>
      <c r="AF193" s="149"/>
      <c r="AG193" s="149"/>
      <c r="AH193" s="149"/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  <c r="BC193" s="149"/>
      <c r="BD193" s="149"/>
      <c r="BE193" s="149"/>
      <c r="CG193" s="88"/>
      <c r="CH193" s="88"/>
      <c r="CI193" s="88"/>
      <c r="CJ193" s="88"/>
      <c r="CK193" s="88"/>
      <c r="CL193" s="88"/>
      <c r="CM193" s="88"/>
      <c r="CN193" s="88"/>
      <c r="CO193" s="88"/>
      <c r="CP193" s="88"/>
      <c r="CQ193" s="88"/>
      <c r="CR193" s="88"/>
      <c r="CS193" s="88"/>
      <c r="CT193" s="88"/>
    </row>
    <row r="194" spans="1:98" ht="15" customHeight="1" x14ac:dyDescent="0.2">
      <c r="A194" s="228" t="s">
        <v>81</v>
      </c>
      <c r="B194" s="229">
        <v>1200</v>
      </c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  <c r="BC194" s="149"/>
      <c r="BD194" s="149"/>
      <c r="BE194" s="149"/>
      <c r="CG194" s="88"/>
      <c r="CH194" s="88"/>
      <c r="CI194" s="88"/>
      <c r="CJ194" s="88"/>
      <c r="CK194" s="88"/>
      <c r="CL194" s="88"/>
      <c r="CM194" s="88"/>
      <c r="CN194" s="88"/>
      <c r="CO194" s="88"/>
      <c r="CP194" s="88"/>
      <c r="CQ194" s="88"/>
      <c r="CR194" s="88"/>
      <c r="CS194" s="88"/>
      <c r="CT194" s="88"/>
    </row>
    <row r="195" spans="1:98" ht="15" customHeight="1" x14ac:dyDescent="0.2">
      <c r="A195" s="143" t="s">
        <v>82</v>
      </c>
      <c r="B195" s="135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CG195" s="88"/>
      <c r="CH195" s="88"/>
      <c r="CI195" s="88"/>
      <c r="CJ195" s="88"/>
      <c r="CK195" s="88"/>
      <c r="CL195" s="88"/>
      <c r="CM195" s="88"/>
      <c r="CN195" s="88"/>
      <c r="CO195" s="88"/>
      <c r="CP195" s="88"/>
      <c r="CQ195" s="88"/>
      <c r="CR195" s="88"/>
      <c r="CS195" s="88"/>
      <c r="CT195" s="88"/>
    </row>
    <row r="196" spans="1:98" ht="15" customHeight="1" x14ac:dyDescent="0.2">
      <c r="A196" s="143" t="s">
        <v>83</v>
      </c>
      <c r="B196" s="135"/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  <c r="CG196" s="88"/>
      <c r="CH196" s="88"/>
      <c r="CI196" s="88"/>
      <c r="CJ196" s="88"/>
      <c r="CK196" s="88"/>
      <c r="CL196" s="88"/>
      <c r="CM196" s="88"/>
      <c r="CN196" s="88"/>
      <c r="CO196" s="88"/>
      <c r="CP196" s="88"/>
      <c r="CQ196" s="88"/>
      <c r="CR196" s="88"/>
      <c r="CS196" s="88"/>
      <c r="CT196" s="88"/>
    </row>
    <row r="197" spans="1:98" ht="15" customHeight="1" x14ac:dyDescent="0.2">
      <c r="A197" s="201" t="s">
        <v>84</v>
      </c>
      <c r="B197" s="130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CG197" s="88"/>
      <c r="CH197" s="88"/>
      <c r="CI197" s="88"/>
      <c r="CJ197" s="88"/>
      <c r="CK197" s="88"/>
      <c r="CL197" s="88"/>
      <c r="CM197" s="88"/>
      <c r="CN197" s="88"/>
      <c r="CO197" s="88"/>
      <c r="CP197" s="88"/>
      <c r="CQ197" s="88"/>
      <c r="CR197" s="88"/>
      <c r="CS197" s="88"/>
      <c r="CT197" s="88"/>
    </row>
    <row r="198" spans="1:98" ht="15" customHeight="1" x14ac:dyDescent="0.2">
      <c r="A198" s="316" t="s">
        <v>1</v>
      </c>
      <c r="B198" s="29">
        <f>SUM(B194:B197)</f>
        <v>1200</v>
      </c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  <c r="CG198" s="88"/>
      <c r="CH198" s="88"/>
      <c r="CI198" s="88"/>
      <c r="CJ198" s="88"/>
      <c r="CK198" s="88"/>
      <c r="CL198" s="88"/>
      <c r="CM198" s="88"/>
      <c r="CN198" s="88"/>
      <c r="CO198" s="88"/>
      <c r="CP198" s="88"/>
      <c r="CQ198" s="88"/>
      <c r="CR198" s="88"/>
      <c r="CS198" s="88"/>
      <c r="CT198" s="88"/>
    </row>
    <row r="199" spans="1:98" ht="31.9" customHeight="1" x14ac:dyDescent="0.2">
      <c r="A199" s="90" t="s">
        <v>179</v>
      </c>
      <c r="B199" s="367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CG199" s="88"/>
      <c r="CH199" s="88"/>
      <c r="CI199" s="88"/>
      <c r="CJ199" s="88"/>
      <c r="CK199" s="88"/>
      <c r="CL199" s="88"/>
      <c r="CM199" s="88"/>
      <c r="CN199" s="88"/>
      <c r="CO199" s="88"/>
      <c r="CP199" s="88"/>
      <c r="CQ199" s="88"/>
      <c r="CR199" s="88"/>
      <c r="CS199" s="88"/>
      <c r="CT199" s="88"/>
    </row>
    <row r="200" spans="1:98" x14ac:dyDescent="0.2">
      <c r="A200" s="73" t="s">
        <v>180</v>
      </c>
      <c r="B200" s="226" t="s">
        <v>77</v>
      </c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  <c r="CG200" s="88"/>
      <c r="CH200" s="88"/>
      <c r="CI200" s="88"/>
      <c r="CJ200" s="88"/>
      <c r="CK200" s="88"/>
      <c r="CL200" s="88"/>
      <c r="CM200" s="88"/>
      <c r="CN200" s="88"/>
      <c r="CO200" s="88"/>
      <c r="CP200" s="88"/>
      <c r="CQ200" s="88"/>
      <c r="CR200" s="88"/>
      <c r="CS200" s="88"/>
      <c r="CT200" s="88"/>
    </row>
    <row r="201" spans="1:98" ht="15" customHeight="1" x14ac:dyDescent="0.2">
      <c r="A201" s="368" t="s">
        <v>181</v>
      </c>
      <c r="B201" s="22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CG201" s="88"/>
      <c r="CH201" s="88"/>
      <c r="CI201" s="88"/>
      <c r="CJ201" s="88"/>
      <c r="CK201" s="88"/>
      <c r="CL201" s="88"/>
      <c r="CM201" s="88"/>
      <c r="CN201" s="88"/>
      <c r="CO201" s="88"/>
      <c r="CP201" s="88"/>
      <c r="CQ201" s="88"/>
      <c r="CR201" s="88"/>
      <c r="CS201" s="88"/>
      <c r="CT201" s="88"/>
    </row>
    <row r="202" spans="1:98" ht="15" customHeight="1" x14ac:dyDescent="0.2">
      <c r="A202" s="369" t="s">
        <v>182</v>
      </c>
      <c r="B202" s="135"/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  <c r="CG202" s="88"/>
      <c r="CH202" s="88"/>
      <c r="CI202" s="88"/>
      <c r="CJ202" s="88"/>
      <c r="CK202" s="88"/>
      <c r="CL202" s="88"/>
      <c r="CM202" s="88"/>
      <c r="CN202" s="88"/>
      <c r="CO202" s="88"/>
      <c r="CP202" s="88"/>
      <c r="CQ202" s="88"/>
      <c r="CR202" s="88"/>
      <c r="CS202" s="88"/>
      <c r="CT202" s="88"/>
    </row>
    <row r="203" spans="1:98" ht="15" customHeight="1" x14ac:dyDescent="0.2">
      <c r="A203" s="370" t="s">
        <v>183</v>
      </c>
      <c r="B203" s="130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CG203" s="88"/>
      <c r="CH203" s="88"/>
      <c r="CI203" s="88"/>
      <c r="CJ203" s="88"/>
      <c r="CK203" s="88"/>
      <c r="CL203" s="88"/>
      <c r="CM203" s="88"/>
      <c r="CN203" s="88"/>
      <c r="CO203" s="88"/>
      <c r="CP203" s="88"/>
      <c r="CQ203" s="88"/>
      <c r="CR203" s="88"/>
      <c r="CS203" s="88"/>
      <c r="CT203" s="88"/>
    </row>
    <row r="204" spans="1:98" ht="31.9" customHeight="1" x14ac:dyDescent="0.2">
      <c r="A204" s="371" t="s">
        <v>184</v>
      </c>
      <c r="B204" s="146"/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  <c r="CG204" s="88"/>
      <c r="CH204" s="88"/>
      <c r="CI204" s="88"/>
      <c r="CJ204" s="88"/>
      <c r="CK204" s="88"/>
      <c r="CL204" s="88"/>
      <c r="CM204" s="88"/>
      <c r="CN204" s="88"/>
      <c r="CO204" s="88"/>
      <c r="CP204" s="88"/>
      <c r="CQ204" s="88"/>
      <c r="CR204" s="88"/>
      <c r="CS204" s="88"/>
      <c r="CT204" s="88"/>
    </row>
    <row r="205" spans="1:98" x14ac:dyDescent="0.2">
      <c r="A205" s="393" t="s">
        <v>88</v>
      </c>
      <c r="B205" s="226" t="s">
        <v>1</v>
      </c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CG205" s="88"/>
      <c r="CH205" s="88"/>
      <c r="CI205" s="88"/>
      <c r="CJ205" s="88"/>
      <c r="CK205" s="88"/>
      <c r="CL205" s="88"/>
      <c r="CM205" s="88"/>
      <c r="CN205" s="88"/>
      <c r="CO205" s="88"/>
      <c r="CP205" s="88"/>
      <c r="CQ205" s="88"/>
      <c r="CR205" s="88"/>
      <c r="CS205" s="88"/>
      <c r="CT205" s="88"/>
    </row>
    <row r="206" spans="1:98" ht="15" customHeight="1" x14ac:dyDescent="0.2">
      <c r="A206" s="372" t="s">
        <v>92</v>
      </c>
      <c r="B206" s="281">
        <v>446</v>
      </c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CG206" s="88"/>
      <c r="CH206" s="88"/>
      <c r="CI206" s="88"/>
      <c r="CJ206" s="88"/>
      <c r="CK206" s="88"/>
      <c r="CL206" s="88"/>
      <c r="CM206" s="88"/>
      <c r="CN206" s="88"/>
      <c r="CO206" s="88"/>
      <c r="CP206" s="88"/>
      <c r="CQ206" s="88"/>
      <c r="CR206" s="88"/>
      <c r="CS206" s="88"/>
      <c r="CT206" s="88"/>
    </row>
    <row r="207" spans="1:98" ht="15" customHeight="1" x14ac:dyDescent="0.2">
      <c r="A207" s="373" t="s">
        <v>103</v>
      </c>
      <c r="B207" s="22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CG207" s="88"/>
      <c r="CH207" s="88"/>
      <c r="CI207" s="88"/>
      <c r="CJ207" s="88"/>
      <c r="CK207" s="88"/>
      <c r="CL207" s="88"/>
      <c r="CM207" s="88"/>
      <c r="CN207" s="88"/>
      <c r="CO207" s="88"/>
      <c r="CP207" s="88"/>
      <c r="CQ207" s="88"/>
      <c r="CR207" s="88"/>
      <c r="CS207" s="88"/>
      <c r="CT207" s="88"/>
    </row>
    <row r="208" spans="1:98" ht="15" customHeight="1" x14ac:dyDescent="0.2">
      <c r="A208" s="239" t="s">
        <v>93</v>
      </c>
      <c r="B208" s="135">
        <v>887</v>
      </c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CG208" s="88"/>
      <c r="CH208" s="88"/>
      <c r="CI208" s="88"/>
      <c r="CJ208" s="88"/>
      <c r="CK208" s="88"/>
      <c r="CL208" s="88"/>
      <c r="CM208" s="88"/>
      <c r="CN208" s="88"/>
      <c r="CO208" s="88"/>
      <c r="CP208" s="88"/>
      <c r="CQ208" s="88"/>
      <c r="CR208" s="88"/>
      <c r="CS208" s="88"/>
      <c r="CT208" s="88"/>
    </row>
    <row r="209" spans="1:98" ht="15" customHeight="1" x14ac:dyDescent="0.2">
      <c r="A209" s="239" t="s">
        <v>185</v>
      </c>
      <c r="B209" s="135">
        <v>87</v>
      </c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CG209" s="88"/>
      <c r="CH209" s="88"/>
      <c r="CI209" s="88"/>
      <c r="CJ209" s="88"/>
      <c r="CK209" s="88"/>
      <c r="CL209" s="88"/>
      <c r="CM209" s="88"/>
      <c r="CN209" s="88"/>
      <c r="CO209" s="88"/>
      <c r="CP209" s="88"/>
      <c r="CQ209" s="88"/>
      <c r="CR209" s="88"/>
      <c r="CS209" s="88"/>
      <c r="CT209" s="88"/>
    </row>
    <row r="210" spans="1:98" ht="15" customHeight="1" x14ac:dyDescent="0.2">
      <c r="A210" s="374" t="s">
        <v>186</v>
      </c>
      <c r="B210" s="135">
        <v>2769</v>
      </c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CG210" s="88"/>
      <c r="CH210" s="88"/>
      <c r="CI210" s="88"/>
      <c r="CJ210" s="88"/>
      <c r="CK210" s="88"/>
      <c r="CL210" s="88"/>
      <c r="CM210" s="88"/>
      <c r="CN210" s="88"/>
      <c r="CO210" s="88"/>
      <c r="CP210" s="88"/>
      <c r="CQ210" s="88"/>
      <c r="CR210" s="88"/>
      <c r="CS210" s="88"/>
      <c r="CT210" s="88"/>
    </row>
    <row r="211" spans="1:98" ht="15" customHeight="1" x14ac:dyDescent="0.2">
      <c r="A211" s="239" t="s">
        <v>187</v>
      </c>
      <c r="B211" s="135">
        <v>0</v>
      </c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CG211" s="88"/>
      <c r="CH211" s="88"/>
      <c r="CI211" s="88"/>
      <c r="CJ211" s="88"/>
      <c r="CK211" s="88"/>
      <c r="CL211" s="88"/>
      <c r="CM211" s="88"/>
      <c r="CN211" s="88"/>
      <c r="CO211" s="88"/>
      <c r="CP211" s="88"/>
      <c r="CQ211" s="88"/>
      <c r="CR211" s="88"/>
      <c r="CS211" s="88"/>
      <c r="CT211" s="88"/>
    </row>
    <row r="212" spans="1:98" ht="15" customHeight="1" x14ac:dyDescent="0.2">
      <c r="A212" s="239" t="s">
        <v>188</v>
      </c>
      <c r="B212" s="135">
        <v>0</v>
      </c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CG212" s="88"/>
      <c r="CH212" s="88"/>
      <c r="CI212" s="88"/>
      <c r="CJ212" s="88"/>
      <c r="CK212" s="88"/>
      <c r="CL212" s="88"/>
      <c r="CM212" s="88"/>
      <c r="CN212" s="88"/>
      <c r="CO212" s="88"/>
      <c r="CP212" s="88"/>
      <c r="CQ212" s="88"/>
      <c r="CR212" s="88"/>
      <c r="CS212" s="88"/>
      <c r="CT212" s="88"/>
    </row>
    <row r="213" spans="1:98" ht="15" customHeight="1" x14ac:dyDescent="0.2">
      <c r="A213" s="239" t="s">
        <v>189</v>
      </c>
      <c r="B213" s="135">
        <v>0</v>
      </c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CG213" s="88"/>
      <c r="CH213" s="88"/>
      <c r="CI213" s="88"/>
      <c r="CJ213" s="88"/>
      <c r="CK213" s="88"/>
      <c r="CL213" s="88"/>
      <c r="CM213" s="88"/>
      <c r="CN213" s="88"/>
      <c r="CO213" s="88"/>
      <c r="CP213" s="88"/>
      <c r="CQ213" s="88"/>
      <c r="CR213" s="88"/>
      <c r="CS213" s="88"/>
      <c r="CT213" s="88"/>
    </row>
    <row r="214" spans="1:98" ht="15" customHeight="1" x14ac:dyDescent="0.2">
      <c r="A214" s="239" t="s">
        <v>190</v>
      </c>
      <c r="B214" s="135">
        <v>0</v>
      </c>
      <c r="C214" s="149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CG214" s="88"/>
      <c r="CH214" s="88"/>
      <c r="CI214" s="88"/>
      <c r="CJ214" s="88"/>
      <c r="CK214" s="88"/>
      <c r="CL214" s="88"/>
      <c r="CM214" s="88"/>
      <c r="CN214" s="88"/>
      <c r="CO214" s="88"/>
      <c r="CP214" s="88"/>
      <c r="CQ214" s="88"/>
      <c r="CR214" s="88"/>
      <c r="CS214" s="88"/>
      <c r="CT214" s="88"/>
    </row>
    <row r="215" spans="1:98" ht="15" customHeight="1" x14ac:dyDescent="0.2">
      <c r="A215" s="375" t="s">
        <v>95</v>
      </c>
      <c r="B215" s="135">
        <v>1327</v>
      </c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CG215" s="88"/>
      <c r="CH215" s="88"/>
      <c r="CI215" s="88"/>
      <c r="CJ215" s="88"/>
      <c r="CK215" s="88"/>
      <c r="CL215" s="88"/>
      <c r="CM215" s="88"/>
      <c r="CN215" s="88"/>
      <c r="CO215" s="88"/>
      <c r="CP215" s="88"/>
      <c r="CQ215" s="88"/>
      <c r="CR215" s="88"/>
      <c r="CS215" s="88"/>
      <c r="CT215" s="88"/>
    </row>
    <row r="216" spans="1:98" ht="15" customHeight="1" x14ac:dyDescent="0.2">
      <c r="A216" s="374" t="s">
        <v>191</v>
      </c>
      <c r="B216" s="135">
        <v>0</v>
      </c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CG216" s="88"/>
      <c r="CH216" s="88"/>
      <c r="CI216" s="88"/>
      <c r="CJ216" s="88"/>
      <c r="CK216" s="88"/>
      <c r="CL216" s="88"/>
      <c r="CM216" s="88"/>
      <c r="CN216" s="88"/>
      <c r="CO216" s="88"/>
      <c r="CP216" s="88"/>
      <c r="CQ216" s="88"/>
      <c r="CR216" s="88"/>
      <c r="CS216" s="88"/>
      <c r="CT216" s="88"/>
    </row>
    <row r="217" spans="1:98" ht="15" customHeight="1" x14ac:dyDescent="0.2">
      <c r="A217" s="374" t="s">
        <v>192</v>
      </c>
      <c r="B217" s="135">
        <v>0</v>
      </c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CG217" s="88"/>
      <c r="CH217" s="88"/>
      <c r="CI217" s="88"/>
      <c r="CJ217" s="88"/>
      <c r="CK217" s="88"/>
      <c r="CL217" s="88"/>
      <c r="CM217" s="88"/>
      <c r="CN217" s="88"/>
      <c r="CO217" s="88"/>
      <c r="CP217" s="88"/>
      <c r="CQ217" s="88"/>
      <c r="CR217" s="88"/>
      <c r="CS217" s="88"/>
      <c r="CT217" s="88"/>
    </row>
    <row r="218" spans="1:98" ht="15" customHeight="1" x14ac:dyDescent="0.2">
      <c r="A218" s="239" t="s">
        <v>193</v>
      </c>
      <c r="B218" s="135">
        <v>0</v>
      </c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CG218" s="88"/>
      <c r="CH218" s="88"/>
      <c r="CI218" s="88"/>
      <c r="CJ218" s="88"/>
      <c r="CK218" s="88"/>
      <c r="CL218" s="88"/>
      <c r="CM218" s="88"/>
      <c r="CN218" s="88"/>
      <c r="CO218" s="88"/>
      <c r="CP218" s="88"/>
      <c r="CQ218" s="88"/>
      <c r="CR218" s="88"/>
      <c r="CS218" s="88"/>
      <c r="CT218" s="88"/>
    </row>
    <row r="219" spans="1:98" ht="15" customHeight="1" x14ac:dyDescent="0.2">
      <c r="A219" s="375" t="s">
        <v>194</v>
      </c>
      <c r="B219" s="135">
        <v>0</v>
      </c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CG219" s="88"/>
      <c r="CH219" s="88"/>
      <c r="CI219" s="88"/>
      <c r="CJ219" s="88"/>
      <c r="CK219" s="88"/>
      <c r="CL219" s="88"/>
      <c r="CM219" s="88"/>
      <c r="CN219" s="88"/>
      <c r="CO219" s="88"/>
      <c r="CP219" s="88"/>
      <c r="CQ219" s="88"/>
      <c r="CR219" s="88"/>
      <c r="CS219" s="88"/>
      <c r="CT219" s="88"/>
    </row>
    <row r="220" spans="1:98" ht="24" customHeight="1" x14ac:dyDescent="0.2">
      <c r="A220" s="374" t="s">
        <v>195</v>
      </c>
      <c r="B220" s="135">
        <v>0</v>
      </c>
      <c r="C220" s="149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CG220" s="88"/>
      <c r="CH220" s="88"/>
      <c r="CI220" s="88"/>
      <c r="CJ220" s="88"/>
      <c r="CK220" s="88"/>
      <c r="CL220" s="88"/>
      <c r="CM220" s="88"/>
      <c r="CN220" s="88"/>
      <c r="CO220" s="88"/>
      <c r="CP220" s="88"/>
      <c r="CQ220" s="88"/>
      <c r="CR220" s="88"/>
      <c r="CS220" s="88"/>
      <c r="CT220" s="88"/>
    </row>
    <row r="221" spans="1:98" ht="15" customHeight="1" x14ac:dyDescent="0.2">
      <c r="A221" s="375" t="s">
        <v>196</v>
      </c>
      <c r="B221" s="135">
        <v>0</v>
      </c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CG221" s="88"/>
      <c r="CH221" s="88"/>
      <c r="CI221" s="88"/>
      <c r="CJ221" s="88"/>
      <c r="CK221" s="88"/>
      <c r="CL221" s="88"/>
      <c r="CM221" s="88"/>
      <c r="CN221" s="88"/>
      <c r="CO221" s="88"/>
      <c r="CP221" s="88"/>
      <c r="CQ221" s="88"/>
      <c r="CR221" s="88"/>
      <c r="CS221" s="88"/>
      <c r="CT221" s="88"/>
    </row>
    <row r="222" spans="1:98" ht="15" customHeight="1" x14ac:dyDescent="0.2">
      <c r="A222" s="376" t="s">
        <v>197</v>
      </c>
      <c r="B222" s="135">
        <v>0</v>
      </c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CG222" s="88"/>
      <c r="CH222" s="88"/>
      <c r="CI222" s="88"/>
      <c r="CJ222" s="88"/>
      <c r="CK222" s="88"/>
      <c r="CL222" s="88"/>
      <c r="CM222" s="88"/>
      <c r="CN222" s="88"/>
      <c r="CO222" s="88"/>
      <c r="CP222" s="88"/>
      <c r="CQ222" s="88"/>
      <c r="CR222" s="88"/>
      <c r="CS222" s="88"/>
      <c r="CT222" s="88"/>
    </row>
    <row r="223" spans="1:98" ht="15" customHeight="1" x14ac:dyDescent="0.2">
      <c r="A223" s="239" t="s">
        <v>97</v>
      </c>
      <c r="B223" s="135">
        <v>0</v>
      </c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CG223" s="88"/>
      <c r="CH223" s="88"/>
      <c r="CI223" s="88"/>
      <c r="CJ223" s="88"/>
      <c r="CK223" s="88"/>
      <c r="CL223" s="88"/>
      <c r="CM223" s="88"/>
      <c r="CN223" s="88"/>
      <c r="CO223" s="88"/>
      <c r="CP223" s="88"/>
      <c r="CQ223" s="88"/>
      <c r="CR223" s="88"/>
      <c r="CS223" s="88"/>
      <c r="CT223" s="88"/>
    </row>
    <row r="224" spans="1:98" ht="26.45" customHeight="1" x14ac:dyDescent="0.2">
      <c r="A224" s="374" t="s">
        <v>198</v>
      </c>
      <c r="B224" s="135">
        <v>0</v>
      </c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CG224" s="88"/>
      <c r="CH224" s="88"/>
      <c r="CI224" s="88"/>
      <c r="CJ224" s="88"/>
      <c r="CK224" s="88"/>
      <c r="CL224" s="88"/>
      <c r="CM224" s="88"/>
      <c r="CN224" s="88"/>
      <c r="CO224" s="88"/>
      <c r="CP224" s="88"/>
      <c r="CQ224" s="88"/>
      <c r="CR224" s="88"/>
      <c r="CS224" s="88"/>
      <c r="CT224" s="88"/>
    </row>
    <row r="225" spans="1:98" ht="15" customHeight="1" x14ac:dyDescent="0.2">
      <c r="A225" s="239" t="s">
        <v>199</v>
      </c>
      <c r="B225" s="135">
        <v>0</v>
      </c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CG225" s="88"/>
      <c r="CH225" s="88"/>
      <c r="CI225" s="88"/>
      <c r="CJ225" s="88"/>
      <c r="CK225" s="88"/>
      <c r="CL225" s="88"/>
      <c r="CM225" s="88"/>
      <c r="CN225" s="88"/>
      <c r="CO225" s="88"/>
      <c r="CP225" s="88"/>
      <c r="CQ225" s="88"/>
      <c r="CR225" s="88"/>
      <c r="CS225" s="88"/>
      <c r="CT225" s="88"/>
    </row>
    <row r="226" spans="1:98" ht="15" customHeight="1" x14ac:dyDescent="0.2">
      <c r="A226" s="374" t="s">
        <v>200</v>
      </c>
      <c r="B226" s="135">
        <v>0</v>
      </c>
      <c r="C226" s="149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CG226" s="88"/>
      <c r="CH226" s="88"/>
      <c r="CI226" s="88"/>
      <c r="CJ226" s="88"/>
      <c r="CK226" s="88"/>
      <c r="CL226" s="88"/>
      <c r="CM226" s="88"/>
      <c r="CN226" s="88"/>
      <c r="CO226" s="88"/>
      <c r="CP226" s="88"/>
      <c r="CQ226" s="88"/>
      <c r="CR226" s="88"/>
      <c r="CS226" s="88"/>
      <c r="CT226" s="88"/>
    </row>
    <row r="227" spans="1:98" ht="15" customHeight="1" x14ac:dyDescent="0.2">
      <c r="A227" s="239" t="s">
        <v>100</v>
      </c>
      <c r="B227" s="135">
        <v>0</v>
      </c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CG227" s="88"/>
      <c r="CH227" s="88"/>
      <c r="CI227" s="88"/>
      <c r="CJ227" s="88"/>
      <c r="CK227" s="88"/>
      <c r="CL227" s="88"/>
      <c r="CM227" s="88"/>
      <c r="CN227" s="88"/>
      <c r="CO227" s="88"/>
      <c r="CP227" s="88"/>
      <c r="CQ227" s="88"/>
      <c r="CR227" s="88"/>
      <c r="CS227" s="88"/>
      <c r="CT227" s="88"/>
    </row>
    <row r="228" spans="1:98" ht="15" customHeight="1" x14ac:dyDescent="0.2">
      <c r="A228" s="239" t="s">
        <v>101</v>
      </c>
      <c r="B228" s="135">
        <v>0</v>
      </c>
      <c r="C228" s="149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CG228" s="88"/>
      <c r="CH228" s="88"/>
      <c r="CI228" s="88"/>
      <c r="CJ228" s="88"/>
      <c r="CK228" s="88"/>
      <c r="CL228" s="88"/>
      <c r="CM228" s="88"/>
      <c r="CN228" s="88"/>
      <c r="CO228" s="88"/>
      <c r="CP228" s="88"/>
      <c r="CQ228" s="88"/>
      <c r="CR228" s="88"/>
      <c r="CS228" s="88"/>
      <c r="CT228" s="88"/>
    </row>
    <row r="229" spans="1:98" ht="15" customHeight="1" x14ac:dyDescent="0.2">
      <c r="A229" s="375" t="s">
        <v>201</v>
      </c>
      <c r="B229" s="135">
        <v>0</v>
      </c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CG229" s="88"/>
      <c r="CH229" s="88"/>
      <c r="CI229" s="88"/>
      <c r="CJ229" s="88"/>
      <c r="CK229" s="88"/>
      <c r="CL229" s="88"/>
      <c r="CM229" s="88"/>
      <c r="CN229" s="88"/>
      <c r="CO229" s="88"/>
      <c r="CP229" s="88"/>
      <c r="CQ229" s="88"/>
      <c r="CR229" s="88"/>
      <c r="CS229" s="88"/>
      <c r="CT229" s="88"/>
    </row>
    <row r="230" spans="1:98" ht="15" customHeight="1" x14ac:dyDescent="0.2">
      <c r="A230" s="377" t="s">
        <v>202</v>
      </c>
      <c r="B230" s="130">
        <v>0</v>
      </c>
      <c r="C230" s="149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CG230" s="88"/>
      <c r="CH230" s="88"/>
      <c r="CI230" s="88"/>
      <c r="CJ230" s="88"/>
      <c r="CK230" s="88"/>
      <c r="CL230" s="88"/>
      <c r="CM230" s="88"/>
      <c r="CN230" s="88"/>
      <c r="CO230" s="88"/>
      <c r="CP230" s="88"/>
      <c r="CQ230" s="88"/>
      <c r="CR230" s="88"/>
      <c r="CS230" s="88"/>
      <c r="CT230" s="88"/>
    </row>
    <row r="231" spans="1:98" ht="15" customHeight="1" x14ac:dyDescent="0.2">
      <c r="A231" s="316" t="s">
        <v>1</v>
      </c>
      <c r="B231" s="29">
        <f>SUM(B206:B230)</f>
        <v>5516</v>
      </c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CG231" s="88"/>
      <c r="CH231" s="88"/>
      <c r="CI231" s="88"/>
      <c r="CJ231" s="88"/>
      <c r="CK231" s="88"/>
      <c r="CL231" s="88"/>
      <c r="CM231" s="88"/>
      <c r="CN231" s="88"/>
      <c r="CO231" s="88"/>
      <c r="CP231" s="88"/>
      <c r="CQ231" s="88"/>
      <c r="CR231" s="88"/>
      <c r="CS231" s="88"/>
      <c r="CT231" s="88"/>
    </row>
    <row r="232" spans="1:98" x14ac:dyDescent="0.2">
      <c r="C232" s="149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CG232" s="88"/>
      <c r="CH232" s="88"/>
      <c r="CI232" s="88"/>
      <c r="CJ232" s="88"/>
      <c r="CK232" s="88"/>
      <c r="CL232" s="88"/>
      <c r="CM232" s="88"/>
      <c r="CN232" s="88"/>
      <c r="CO232" s="88"/>
      <c r="CP232" s="88"/>
      <c r="CQ232" s="88"/>
      <c r="CR232" s="88"/>
      <c r="CS232" s="88"/>
      <c r="CT232" s="88"/>
    </row>
    <row r="233" spans="1:98" x14ac:dyDescent="0.2"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CG233" s="88"/>
      <c r="CH233" s="88"/>
      <c r="CI233" s="88"/>
      <c r="CJ233" s="88"/>
      <c r="CK233" s="88"/>
      <c r="CL233" s="88"/>
      <c r="CM233" s="88"/>
      <c r="CN233" s="88"/>
      <c r="CO233" s="88"/>
      <c r="CP233" s="88"/>
      <c r="CQ233" s="88"/>
      <c r="CR233" s="88"/>
      <c r="CS233" s="88"/>
      <c r="CT233" s="88"/>
    </row>
    <row r="234" spans="1:98" x14ac:dyDescent="0.2">
      <c r="C234" s="149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CG234" s="88"/>
      <c r="CH234" s="88"/>
      <c r="CI234" s="88"/>
      <c r="CJ234" s="88"/>
      <c r="CK234" s="88"/>
      <c r="CL234" s="88"/>
      <c r="CM234" s="88"/>
      <c r="CN234" s="88"/>
      <c r="CO234" s="88"/>
      <c r="CP234" s="88"/>
      <c r="CQ234" s="88"/>
      <c r="CR234" s="88"/>
      <c r="CS234" s="88"/>
      <c r="CT234" s="88"/>
    </row>
    <row r="235" spans="1:98" x14ac:dyDescent="0.2"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CG235" s="88"/>
      <c r="CH235" s="88"/>
      <c r="CI235" s="88"/>
      <c r="CJ235" s="88"/>
      <c r="CK235" s="88"/>
      <c r="CL235" s="88"/>
      <c r="CM235" s="88"/>
      <c r="CN235" s="88"/>
      <c r="CO235" s="88"/>
      <c r="CP235" s="88"/>
      <c r="CQ235" s="88"/>
      <c r="CR235" s="88"/>
      <c r="CS235" s="88"/>
      <c r="CT235" s="88"/>
    </row>
    <row r="236" spans="1:98" x14ac:dyDescent="0.2">
      <c r="C236" s="149"/>
      <c r="D236" s="149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CG236" s="88"/>
      <c r="CH236" s="88"/>
      <c r="CI236" s="88"/>
      <c r="CJ236" s="88"/>
      <c r="CK236" s="88"/>
      <c r="CL236" s="88"/>
      <c r="CM236" s="88"/>
      <c r="CN236" s="88"/>
      <c r="CO236" s="88"/>
      <c r="CP236" s="88"/>
      <c r="CQ236" s="88"/>
      <c r="CR236" s="88"/>
      <c r="CS236" s="88"/>
      <c r="CT236" s="88"/>
    </row>
    <row r="237" spans="1:98" x14ac:dyDescent="0.2">
      <c r="CG237" s="88"/>
      <c r="CH237" s="88"/>
      <c r="CI237" s="88"/>
      <c r="CJ237" s="88"/>
      <c r="CK237" s="88"/>
      <c r="CL237" s="88"/>
      <c r="CM237" s="88"/>
      <c r="CN237" s="88"/>
      <c r="CO237" s="88"/>
      <c r="CP237" s="88"/>
      <c r="CQ237" s="88"/>
      <c r="CR237" s="88"/>
      <c r="CS237" s="88"/>
      <c r="CT237" s="88"/>
    </row>
    <row r="238" spans="1:98" x14ac:dyDescent="0.2">
      <c r="CG238" s="88"/>
      <c r="CH238" s="88"/>
      <c r="CI238" s="88"/>
      <c r="CJ238" s="88"/>
      <c r="CK238" s="88"/>
      <c r="CL238" s="88"/>
      <c r="CM238" s="88"/>
      <c r="CN238" s="88"/>
      <c r="CO238" s="88"/>
      <c r="CP238" s="88"/>
      <c r="CQ238" s="88"/>
      <c r="CR238" s="88"/>
      <c r="CS238" s="88"/>
      <c r="CT238" s="88"/>
    </row>
    <row r="239" spans="1:98" x14ac:dyDescent="0.2">
      <c r="CG239" s="88"/>
      <c r="CH239" s="88"/>
      <c r="CI239" s="88"/>
      <c r="CJ239" s="88"/>
      <c r="CK239" s="88"/>
      <c r="CL239" s="88"/>
      <c r="CM239" s="88"/>
      <c r="CN239" s="88"/>
      <c r="CO239" s="88"/>
      <c r="CP239" s="88"/>
      <c r="CQ239" s="88"/>
      <c r="CR239" s="88"/>
      <c r="CS239" s="88"/>
      <c r="CT239" s="88"/>
    </row>
    <row r="240" spans="1:98" x14ac:dyDescent="0.2">
      <c r="CG240" s="88"/>
      <c r="CH240" s="88"/>
      <c r="CI240" s="88"/>
      <c r="CJ240" s="88"/>
      <c r="CK240" s="88"/>
      <c r="CL240" s="88"/>
      <c r="CM240" s="88"/>
      <c r="CN240" s="88"/>
      <c r="CO240" s="88"/>
      <c r="CP240" s="88"/>
      <c r="CQ240" s="88"/>
      <c r="CR240" s="88"/>
      <c r="CS240" s="88"/>
      <c r="CT240" s="88"/>
    </row>
    <row r="241" spans="85:98" x14ac:dyDescent="0.2">
      <c r="CG241" s="88"/>
      <c r="CH241" s="88"/>
      <c r="CI241" s="88"/>
      <c r="CJ241" s="88"/>
      <c r="CK241" s="88"/>
      <c r="CL241" s="88"/>
      <c r="CM241" s="88"/>
      <c r="CN241" s="88"/>
      <c r="CO241" s="88"/>
      <c r="CP241" s="88"/>
      <c r="CQ241" s="88"/>
      <c r="CR241" s="88"/>
      <c r="CS241" s="88"/>
      <c r="CT241" s="88"/>
    </row>
    <row r="294" spans="1:104" ht="16.899999999999999" customHeight="1" x14ac:dyDescent="0.2"/>
    <row r="295" spans="1:104" s="378" customFormat="1" ht="16.899999999999999" hidden="1" customHeight="1" x14ac:dyDescent="0.2">
      <c r="A295" s="378">
        <f>SUM(B13:B27,D30,B60,B67,B74,B92:E92,B100:E100,B108:E108,C112:C113,D117:D118,B122:B124,B150,B170:B174,B184,B191,B198,B231,C128:J144,B169:AS169,D31:D50,B201:B203,B151,B152:B168)</f>
        <v>8183</v>
      </c>
      <c r="B295" s="378">
        <f>SUM(CG6:CT241)</f>
        <v>0</v>
      </c>
      <c r="BY295" s="379"/>
      <c r="BZ295" s="379"/>
      <c r="CA295" s="379"/>
      <c r="CB295" s="379"/>
      <c r="CC295" s="379"/>
      <c r="CD295" s="379"/>
      <c r="CE295" s="379"/>
      <c r="CF295" s="379"/>
      <c r="CG295" s="379"/>
      <c r="CH295" s="379"/>
      <c r="CI295" s="379"/>
      <c r="CJ295" s="379"/>
      <c r="CK295" s="379"/>
      <c r="CL295" s="379"/>
      <c r="CM295" s="379"/>
      <c r="CN295" s="379"/>
      <c r="CO295" s="379"/>
      <c r="CP295" s="379"/>
      <c r="CQ295" s="379"/>
      <c r="CR295" s="379"/>
      <c r="CS295" s="379"/>
      <c r="CT295" s="379"/>
      <c r="CU295" s="379"/>
      <c r="CV295" s="379"/>
      <c r="CW295" s="379"/>
      <c r="CX295" s="379"/>
      <c r="CY295" s="379"/>
      <c r="CZ295" s="379"/>
    </row>
    <row r="296" spans="1:104" ht="16.899999999999999" customHeight="1" x14ac:dyDescent="0.2"/>
  </sheetData>
  <mergeCells count="158">
    <mergeCell ref="AO177:AP177"/>
    <mergeCell ref="AE177:AF177"/>
    <mergeCell ref="AG177:AH177"/>
    <mergeCell ref="AI177:AJ177"/>
    <mergeCell ref="AK177:AL177"/>
    <mergeCell ref="AM177:AN177"/>
    <mergeCell ref="U177:V177"/>
    <mergeCell ref="W177:X177"/>
    <mergeCell ref="Y177:Z177"/>
    <mergeCell ref="AA177:AB177"/>
    <mergeCell ref="AC177:AD177"/>
    <mergeCell ref="AO148:AP148"/>
    <mergeCell ref="AQ148:AQ149"/>
    <mergeCell ref="AR148:AS148"/>
    <mergeCell ref="A176:A178"/>
    <mergeCell ref="B176:D177"/>
    <mergeCell ref="E176:AP176"/>
    <mergeCell ref="AQ176:AQ178"/>
    <mergeCell ref="AR176:AR178"/>
    <mergeCell ref="E177:F177"/>
    <mergeCell ref="G177:H177"/>
    <mergeCell ref="I177:J177"/>
    <mergeCell ref="K177:L177"/>
    <mergeCell ref="M177:N177"/>
    <mergeCell ref="O177:P177"/>
    <mergeCell ref="Q177:R177"/>
    <mergeCell ref="S177:T177"/>
    <mergeCell ref="AE148:AF148"/>
    <mergeCell ref="AG148:AH148"/>
    <mergeCell ref="AI148:AJ148"/>
    <mergeCell ref="AK148:AL148"/>
    <mergeCell ref="AM148:AN148"/>
    <mergeCell ref="B147:D148"/>
    <mergeCell ref="E147:AP147"/>
    <mergeCell ref="AQ147:AS147"/>
    <mergeCell ref="W148:X148"/>
    <mergeCell ref="Y148:Z148"/>
    <mergeCell ref="AA148:AB148"/>
    <mergeCell ref="AC148:AD148"/>
    <mergeCell ref="A128:A131"/>
    <mergeCell ref="A132:A136"/>
    <mergeCell ref="A137:A142"/>
    <mergeCell ref="A143:A144"/>
    <mergeCell ref="A147:A149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H120:J120"/>
    <mergeCell ref="K120:K121"/>
    <mergeCell ref="L120:L121"/>
    <mergeCell ref="A126:A127"/>
    <mergeCell ref="B126:B127"/>
    <mergeCell ref="C126:D126"/>
    <mergeCell ref="E126:F126"/>
    <mergeCell ref="G126:H126"/>
    <mergeCell ref="I126:J126"/>
    <mergeCell ref="A120:A121"/>
    <mergeCell ref="B120:B121"/>
    <mergeCell ref="C120:E120"/>
    <mergeCell ref="F120:F121"/>
    <mergeCell ref="G120:G121"/>
    <mergeCell ref="AC53:AD53"/>
    <mergeCell ref="AE53:AF53"/>
    <mergeCell ref="AG53:AH53"/>
    <mergeCell ref="AI53:AJ53"/>
    <mergeCell ref="AK53:AL53"/>
    <mergeCell ref="A113:B113"/>
    <mergeCell ref="A115:C116"/>
    <mergeCell ref="D115:D116"/>
    <mergeCell ref="E115:G115"/>
    <mergeCell ref="H115:H116"/>
    <mergeCell ref="A110:B111"/>
    <mergeCell ref="C110:C111"/>
    <mergeCell ref="D110:F110"/>
    <mergeCell ref="G110:G111"/>
    <mergeCell ref="A112:B112"/>
    <mergeCell ref="B41:C41"/>
    <mergeCell ref="B42:C42"/>
    <mergeCell ref="B43:C43"/>
    <mergeCell ref="E52:AP52"/>
    <mergeCell ref="AQ52:AQ54"/>
    <mergeCell ref="AR52:AT52"/>
    <mergeCell ref="AU52:AU54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B53"/>
    <mergeCell ref="AM53:AN53"/>
    <mergeCell ref="AO53:AP53"/>
    <mergeCell ref="AR53:AR54"/>
    <mergeCell ref="AS53:AS54"/>
    <mergeCell ref="AT53:AT54"/>
    <mergeCell ref="AQ10:AS10"/>
    <mergeCell ref="AT10:AT12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Q11:AQ12"/>
    <mergeCell ref="AR11:AR12"/>
    <mergeCell ref="AS11:AS12"/>
    <mergeCell ref="B47:C47"/>
    <mergeCell ref="A44:A46"/>
    <mergeCell ref="B44:C44"/>
    <mergeCell ref="B45:C45"/>
    <mergeCell ref="B46:C46"/>
    <mergeCell ref="A47:A49"/>
    <mergeCell ref="A52:A54"/>
    <mergeCell ref="B52:D53"/>
    <mergeCell ref="B29:C29"/>
    <mergeCell ref="B40:C40"/>
    <mergeCell ref="B32:C32"/>
    <mergeCell ref="B33:C33"/>
    <mergeCell ref="B34:C34"/>
    <mergeCell ref="B35:C35"/>
    <mergeCell ref="B39:C39"/>
    <mergeCell ref="B48:C48"/>
    <mergeCell ref="B49:C49"/>
    <mergeCell ref="B50:C50"/>
    <mergeCell ref="A30:C30"/>
    <mergeCell ref="A31:A43"/>
    <mergeCell ref="B31:C31"/>
    <mergeCell ref="B36:C36"/>
    <mergeCell ref="B37:C37"/>
    <mergeCell ref="B38:C38"/>
    <mergeCell ref="A6:N6"/>
    <mergeCell ref="A10:A12"/>
    <mergeCell ref="B10:D11"/>
    <mergeCell ref="E10:AP10"/>
    <mergeCell ref="AG11:AH11"/>
    <mergeCell ref="AI11:AJ11"/>
    <mergeCell ref="AK11:AL11"/>
    <mergeCell ref="AM11:AN11"/>
    <mergeCell ref="AO11:AP11"/>
  </mergeCells>
  <dataValidations count="2">
    <dataValidation allowBlank="1" showInputMessage="1" showErrorMessage="1" errorTitle="ERROR" error="Por Favor ingrese solo Números." sqref="AT150:AT168 J30 AV55:AV59 M122:M124 AS179:AS183 AU13:AU20 AU22:AU27" xr:uid="{00000000-0002-0000-0500-000000000000}"/>
    <dataValidation type="whole" allowBlank="1" showInputMessage="1" showErrorMessage="1" errorTitle="Error de ingreso" error="Debe ingresar sólo números enteros positivos." sqref="E13:AT20 E22:AT27 E30:I50 E55:AU59 B63:B66 B70:B73 B77:E91 B95:E99 B103:E107 D112:G113 E117:H118 C122:L124 C128:J144 E150:AS168 E170:AS174 E179:AR183 B187:B190 B194:B197 B201:B203 B206:B230" xr:uid="{00000000-0002-0000-0500-000001000000}">
      <formula1>0</formula1>
      <formula2>1000000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Z296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9.85546875" style="82" customWidth="1"/>
    <col min="2" max="2" width="29.7109375" style="82" customWidth="1"/>
    <col min="3" max="3" width="18.7109375" style="82" customWidth="1"/>
    <col min="4" max="4" width="17.28515625" style="82" customWidth="1"/>
    <col min="5" max="5" width="16.140625" style="82" customWidth="1"/>
    <col min="6" max="6" width="15.42578125" style="82" customWidth="1"/>
    <col min="7" max="11" width="14.7109375" style="82" customWidth="1"/>
    <col min="12" max="12" width="16.42578125" style="82" customWidth="1"/>
    <col min="13" max="39" width="11.42578125" style="82"/>
    <col min="40" max="40" width="12.7109375" style="82" customWidth="1"/>
    <col min="41" max="41" width="11.42578125" style="82"/>
    <col min="42" max="42" width="13" style="82" customWidth="1"/>
    <col min="43" max="43" width="15.85546875" style="82" customWidth="1"/>
    <col min="44" max="44" width="12.42578125" style="82" customWidth="1"/>
    <col min="45" max="45" width="11.42578125" style="82"/>
    <col min="46" max="46" width="13.28515625" style="82" customWidth="1"/>
    <col min="47" max="47" width="11.42578125" style="82"/>
    <col min="48" max="48" width="14.5703125" style="82" customWidth="1"/>
    <col min="49" max="73" width="11.42578125" style="82"/>
    <col min="74" max="76" width="11" style="82" customWidth="1"/>
    <col min="77" max="77" width="11" style="83" customWidth="1"/>
    <col min="78" max="78" width="13.28515625" style="83" customWidth="1"/>
    <col min="79" max="104" width="13.28515625" style="84" hidden="1" customWidth="1"/>
    <col min="105" max="105" width="13.28515625" style="82" customWidth="1"/>
    <col min="106" max="16384" width="11.42578125" style="82"/>
  </cols>
  <sheetData>
    <row r="1" spans="1:98" ht="16.149999999999999" customHeight="1" x14ac:dyDescent="0.2">
      <c r="A1" s="81" t="s">
        <v>0</v>
      </c>
    </row>
    <row r="2" spans="1:98" ht="16.149999999999999" customHeight="1" x14ac:dyDescent="0.2">
      <c r="A2" s="81" t="str">
        <f>CONCATENATE("COMUNA: ",[7]NOMBRE!B2," - ","( ",[7]NOMBRE!C2,[7]NOMBRE!D2,[7]NOMBRE!E2,[7]NOMBRE!F2,[7]NOMBRE!G2," )")</f>
        <v>COMUNA: LINARES - ( 07401 )</v>
      </c>
    </row>
    <row r="3" spans="1:98" ht="16.149999999999999" customHeight="1" x14ac:dyDescent="0.2">
      <c r="A3" s="81" t="str">
        <f>CONCATENATE("ESTABLECIMIENTO/ESTRATEGIA: ",[7]NOMBRE!B3," - ","( ",[7]NOMBRE!C3,[7]NOMBRE!D3,[7]NOMBRE!E3,[7]NOMBRE!F3,[7]NOMBRE!G3,[7]NOMBRE!H3," )")</f>
        <v>ESTABLECIMIENTO/ESTRATEGIA: HOSPITAL PRESIDENTE CARLOS IBAÑEZ DEL CAMPO - ( 116108 )</v>
      </c>
    </row>
    <row r="4" spans="1:98" ht="16.149999999999999" customHeight="1" x14ac:dyDescent="0.2">
      <c r="A4" s="81" t="str">
        <f>CONCATENATE("MES: ",[7]NOMBRE!B6," - ","( ",[7]NOMBRE!C6,[7]NOMBRE!D6," )")</f>
        <v>MES: JUNIO - ( 06 )</v>
      </c>
    </row>
    <row r="5" spans="1:98" ht="16.149999999999999" customHeight="1" x14ac:dyDescent="0.2">
      <c r="A5" s="81" t="str">
        <f>CONCATENATE("AÑO: ",[7]NOMBRE!B7)</f>
        <v>AÑO: 2018</v>
      </c>
    </row>
    <row r="6" spans="1:98" ht="15" x14ac:dyDescent="0.2">
      <c r="A6" s="470" t="s">
        <v>14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85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7"/>
      <c r="AN6" s="87"/>
      <c r="AO6" s="87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</row>
    <row r="7" spans="1:98" x14ac:dyDescent="0.2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7"/>
      <c r="AN7" s="87"/>
      <c r="AO7" s="87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</row>
    <row r="8" spans="1:98" ht="31.9" customHeight="1" x14ac:dyDescent="0.2">
      <c r="A8" s="90" t="s">
        <v>15</v>
      </c>
      <c r="B8" s="89"/>
      <c r="C8" s="89"/>
      <c r="D8" s="89"/>
      <c r="E8" s="89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</row>
    <row r="9" spans="1:98" ht="31.9" customHeight="1" x14ac:dyDescent="0.2">
      <c r="A9" s="91" t="s">
        <v>16</v>
      </c>
      <c r="B9" s="91"/>
      <c r="C9" s="92"/>
      <c r="AQ9" s="93"/>
      <c r="AR9" s="93"/>
      <c r="AS9" s="93"/>
      <c r="AT9" s="93"/>
      <c r="AU9" s="94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</row>
    <row r="10" spans="1:98" ht="14.25" customHeight="1" x14ac:dyDescent="0.2">
      <c r="A10" s="471" t="s">
        <v>17</v>
      </c>
      <c r="B10" s="474" t="s">
        <v>1</v>
      </c>
      <c r="C10" s="475"/>
      <c r="D10" s="476"/>
      <c r="E10" s="480" t="s">
        <v>18</v>
      </c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1"/>
      <c r="V10" s="481"/>
      <c r="W10" s="481"/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1"/>
      <c r="AI10" s="481"/>
      <c r="AJ10" s="481"/>
      <c r="AK10" s="481"/>
      <c r="AL10" s="481"/>
      <c r="AM10" s="481"/>
      <c r="AN10" s="481"/>
      <c r="AO10" s="481"/>
      <c r="AP10" s="482"/>
      <c r="AQ10" s="480" t="s">
        <v>19</v>
      </c>
      <c r="AR10" s="481"/>
      <c r="AS10" s="481"/>
      <c r="AT10" s="471" t="s">
        <v>20</v>
      </c>
      <c r="AU10" s="95"/>
      <c r="AV10" s="96"/>
      <c r="AW10" s="96"/>
      <c r="AX10" s="96"/>
      <c r="AY10" s="96"/>
      <c r="AZ10" s="96"/>
      <c r="BA10" s="97"/>
      <c r="BB10" s="97"/>
      <c r="BC10" s="97"/>
      <c r="BD10" s="97"/>
      <c r="BE10" s="97"/>
      <c r="BF10" s="97"/>
      <c r="BG10" s="97"/>
      <c r="BH10" s="97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</row>
    <row r="11" spans="1:98" x14ac:dyDescent="0.2">
      <c r="A11" s="472"/>
      <c r="B11" s="477"/>
      <c r="C11" s="478"/>
      <c r="D11" s="479"/>
      <c r="E11" s="483" t="s">
        <v>21</v>
      </c>
      <c r="F11" s="484"/>
      <c r="G11" s="483" t="s">
        <v>22</v>
      </c>
      <c r="H11" s="484"/>
      <c r="I11" s="483" t="s">
        <v>23</v>
      </c>
      <c r="J11" s="484"/>
      <c r="K11" s="483" t="s">
        <v>24</v>
      </c>
      <c r="L11" s="484"/>
      <c r="M11" s="483" t="s">
        <v>25</v>
      </c>
      <c r="N11" s="484"/>
      <c r="O11" s="483" t="s">
        <v>26</v>
      </c>
      <c r="P11" s="484"/>
      <c r="Q11" s="483" t="s">
        <v>27</v>
      </c>
      <c r="R11" s="484"/>
      <c r="S11" s="483" t="s">
        <v>28</v>
      </c>
      <c r="T11" s="484"/>
      <c r="U11" s="483" t="s">
        <v>29</v>
      </c>
      <c r="V11" s="484"/>
      <c r="W11" s="483" t="s">
        <v>5</v>
      </c>
      <c r="X11" s="484"/>
      <c r="Y11" s="483" t="s">
        <v>6</v>
      </c>
      <c r="Z11" s="484"/>
      <c r="AA11" s="483" t="s">
        <v>30</v>
      </c>
      <c r="AB11" s="484"/>
      <c r="AC11" s="483" t="s">
        <v>7</v>
      </c>
      <c r="AD11" s="484"/>
      <c r="AE11" s="483" t="s">
        <v>8</v>
      </c>
      <c r="AF11" s="484"/>
      <c r="AG11" s="483" t="s">
        <v>9</v>
      </c>
      <c r="AH11" s="484"/>
      <c r="AI11" s="483" t="s">
        <v>10</v>
      </c>
      <c r="AJ11" s="484"/>
      <c r="AK11" s="483" t="s">
        <v>11</v>
      </c>
      <c r="AL11" s="484"/>
      <c r="AM11" s="483" t="s">
        <v>12</v>
      </c>
      <c r="AN11" s="484"/>
      <c r="AO11" s="480" t="s">
        <v>13</v>
      </c>
      <c r="AP11" s="482"/>
      <c r="AQ11" s="508" t="s">
        <v>31</v>
      </c>
      <c r="AR11" s="510" t="s">
        <v>32</v>
      </c>
      <c r="AS11" s="512" t="s">
        <v>33</v>
      </c>
      <c r="AT11" s="472"/>
      <c r="AU11" s="96"/>
      <c r="AV11" s="96"/>
      <c r="AW11" s="96"/>
      <c r="AX11" s="96"/>
      <c r="AY11" s="96"/>
      <c r="AZ11" s="96"/>
      <c r="BA11" s="97"/>
      <c r="BB11" s="97"/>
      <c r="BC11" s="97"/>
      <c r="BD11" s="97"/>
      <c r="BE11" s="97"/>
      <c r="BF11" s="97"/>
      <c r="BG11" s="97"/>
      <c r="BH11" s="97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</row>
    <row r="12" spans="1:98" ht="21" customHeight="1" x14ac:dyDescent="0.2">
      <c r="A12" s="473"/>
      <c r="B12" s="70" t="s">
        <v>34</v>
      </c>
      <c r="C12" s="71" t="s">
        <v>2</v>
      </c>
      <c r="D12" s="401" t="s">
        <v>3</v>
      </c>
      <c r="E12" s="70" t="s">
        <v>2</v>
      </c>
      <c r="F12" s="401" t="s">
        <v>3</v>
      </c>
      <c r="G12" s="70" t="s">
        <v>2</v>
      </c>
      <c r="H12" s="401" t="s">
        <v>3</v>
      </c>
      <c r="I12" s="70" t="s">
        <v>2</v>
      </c>
      <c r="J12" s="401" t="s">
        <v>3</v>
      </c>
      <c r="K12" s="70" t="s">
        <v>2</v>
      </c>
      <c r="L12" s="401" t="s">
        <v>3</v>
      </c>
      <c r="M12" s="70" t="s">
        <v>2</v>
      </c>
      <c r="N12" s="401" t="s">
        <v>3</v>
      </c>
      <c r="O12" s="70" t="s">
        <v>2</v>
      </c>
      <c r="P12" s="401" t="s">
        <v>3</v>
      </c>
      <c r="Q12" s="70" t="s">
        <v>2</v>
      </c>
      <c r="R12" s="401" t="s">
        <v>3</v>
      </c>
      <c r="S12" s="70" t="s">
        <v>2</v>
      </c>
      <c r="T12" s="401" t="s">
        <v>3</v>
      </c>
      <c r="U12" s="70" t="s">
        <v>2</v>
      </c>
      <c r="V12" s="401" t="s">
        <v>3</v>
      </c>
      <c r="W12" s="70" t="s">
        <v>2</v>
      </c>
      <c r="X12" s="401" t="s">
        <v>3</v>
      </c>
      <c r="Y12" s="70" t="s">
        <v>2</v>
      </c>
      <c r="Z12" s="401" t="s">
        <v>3</v>
      </c>
      <c r="AA12" s="70" t="s">
        <v>2</v>
      </c>
      <c r="AB12" s="401" t="s">
        <v>3</v>
      </c>
      <c r="AC12" s="70" t="s">
        <v>2</v>
      </c>
      <c r="AD12" s="401" t="s">
        <v>3</v>
      </c>
      <c r="AE12" s="70" t="s">
        <v>2</v>
      </c>
      <c r="AF12" s="401" t="s">
        <v>3</v>
      </c>
      <c r="AG12" s="70" t="s">
        <v>2</v>
      </c>
      <c r="AH12" s="401" t="s">
        <v>3</v>
      </c>
      <c r="AI12" s="70" t="s">
        <v>2</v>
      </c>
      <c r="AJ12" s="401" t="s">
        <v>3</v>
      </c>
      <c r="AK12" s="70" t="s">
        <v>2</v>
      </c>
      <c r="AL12" s="401" t="s">
        <v>3</v>
      </c>
      <c r="AM12" s="70" t="s">
        <v>2</v>
      </c>
      <c r="AN12" s="401" t="s">
        <v>3</v>
      </c>
      <c r="AO12" s="70" t="s">
        <v>2</v>
      </c>
      <c r="AP12" s="401" t="s">
        <v>3</v>
      </c>
      <c r="AQ12" s="509"/>
      <c r="AR12" s="511"/>
      <c r="AS12" s="513"/>
      <c r="AT12" s="473"/>
      <c r="AU12" s="96"/>
      <c r="AV12" s="96"/>
      <c r="AW12" s="96"/>
      <c r="AX12" s="96"/>
      <c r="AY12" s="96"/>
      <c r="AZ12" s="96"/>
      <c r="BA12" s="97"/>
      <c r="BB12" s="97"/>
      <c r="BC12" s="97"/>
      <c r="BD12" s="97"/>
      <c r="BE12" s="97"/>
      <c r="BF12" s="97"/>
      <c r="BG12" s="97"/>
      <c r="BH12" s="97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</row>
    <row r="13" spans="1:98" ht="14.45" customHeight="1" x14ac:dyDescent="0.2">
      <c r="A13" s="62" t="s">
        <v>35</v>
      </c>
      <c r="B13" s="63">
        <f t="shared" ref="B13:B27" si="0">SUM(C13+D13)</f>
        <v>0</v>
      </c>
      <c r="C13" s="64">
        <f t="shared" ref="C13:D19" si="1">SUM(E13+G13+I13+K13+M13+O13+Q13+S13+U13+W13+Y13+AA13+AC13+AE13+AG13+AI13+AK13+AM13+AO13)</f>
        <v>0</v>
      </c>
      <c r="D13" s="65">
        <f t="shared" si="1"/>
        <v>0</v>
      </c>
      <c r="E13" s="26"/>
      <c r="F13" s="98"/>
      <c r="G13" s="26"/>
      <c r="H13" s="99"/>
      <c r="I13" s="26"/>
      <c r="J13" s="99"/>
      <c r="K13" s="26"/>
      <c r="L13" s="99"/>
      <c r="M13" s="26"/>
      <c r="N13" s="99"/>
      <c r="O13" s="26"/>
      <c r="P13" s="99"/>
      <c r="Q13" s="26"/>
      <c r="R13" s="99"/>
      <c r="S13" s="26"/>
      <c r="T13" s="99"/>
      <c r="U13" s="26"/>
      <c r="V13" s="99"/>
      <c r="W13" s="26"/>
      <c r="X13" s="99"/>
      <c r="Y13" s="26"/>
      <c r="Z13" s="99"/>
      <c r="AA13" s="26"/>
      <c r="AB13" s="99"/>
      <c r="AC13" s="26"/>
      <c r="AD13" s="99"/>
      <c r="AE13" s="26"/>
      <c r="AF13" s="99"/>
      <c r="AG13" s="26"/>
      <c r="AH13" s="99"/>
      <c r="AI13" s="26"/>
      <c r="AJ13" s="99"/>
      <c r="AK13" s="26"/>
      <c r="AL13" s="99"/>
      <c r="AM13" s="26"/>
      <c r="AN13" s="99"/>
      <c r="AO13" s="100"/>
      <c r="AP13" s="99"/>
      <c r="AQ13" s="26"/>
      <c r="AR13" s="27"/>
      <c r="AS13" s="98"/>
      <c r="AT13" s="99"/>
      <c r="AU13" s="1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97"/>
      <c r="BH13" s="97"/>
      <c r="CA13" s="84" t="str">
        <f t="shared" ref="CA13:CA20" si="2">IF(B13&lt;&gt;(AQ13+ AR13 + AS13 + AT13),"* Total Ingresos debe ser igual que Tipo de Estrategia más Otros. ","")</f>
        <v/>
      </c>
      <c r="CG13" s="88" t="str">
        <f t="shared" ref="CG13:CG20" si="3">IF(B13&lt;&gt;(AQ13+ AR13 + AS13 + AT13),1,"")</f>
        <v/>
      </c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</row>
    <row r="14" spans="1:98" ht="14.45" customHeight="1" x14ac:dyDescent="0.2">
      <c r="A14" s="101" t="s">
        <v>36</v>
      </c>
      <c r="B14" s="102">
        <f t="shared" si="0"/>
        <v>0</v>
      </c>
      <c r="C14" s="103">
        <f t="shared" si="1"/>
        <v>0</v>
      </c>
      <c r="D14" s="104">
        <f t="shared" si="1"/>
        <v>0</v>
      </c>
      <c r="E14" s="6"/>
      <c r="F14" s="10"/>
      <c r="G14" s="6"/>
      <c r="H14" s="8"/>
      <c r="I14" s="6"/>
      <c r="J14" s="8"/>
      <c r="K14" s="6"/>
      <c r="L14" s="8"/>
      <c r="M14" s="6"/>
      <c r="N14" s="8"/>
      <c r="O14" s="6"/>
      <c r="P14" s="8"/>
      <c r="Q14" s="6"/>
      <c r="R14" s="8"/>
      <c r="S14" s="6"/>
      <c r="T14" s="8"/>
      <c r="U14" s="6"/>
      <c r="V14" s="8"/>
      <c r="W14" s="6"/>
      <c r="X14" s="8"/>
      <c r="Y14" s="6"/>
      <c r="Z14" s="8"/>
      <c r="AA14" s="6"/>
      <c r="AB14" s="8"/>
      <c r="AC14" s="6"/>
      <c r="AD14" s="8"/>
      <c r="AE14" s="6"/>
      <c r="AF14" s="8"/>
      <c r="AG14" s="6"/>
      <c r="AH14" s="8"/>
      <c r="AI14" s="6"/>
      <c r="AJ14" s="8"/>
      <c r="AK14" s="6"/>
      <c r="AL14" s="8"/>
      <c r="AM14" s="6"/>
      <c r="AN14" s="8"/>
      <c r="AO14" s="105"/>
      <c r="AP14" s="8"/>
      <c r="AQ14" s="6"/>
      <c r="AR14" s="9"/>
      <c r="AS14" s="10"/>
      <c r="AT14" s="8"/>
      <c r="AU14" s="1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97"/>
      <c r="BH14" s="97"/>
      <c r="CA14" s="84" t="str">
        <f t="shared" si="2"/>
        <v/>
      </c>
      <c r="CG14" s="88" t="str">
        <f t="shared" si="3"/>
        <v/>
      </c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</row>
    <row r="15" spans="1:98" ht="24.6" customHeight="1" x14ac:dyDescent="0.2">
      <c r="A15" s="106" t="s">
        <v>37</v>
      </c>
      <c r="B15" s="107">
        <f t="shared" si="0"/>
        <v>0</v>
      </c>
      <c r="C15" s="108">
        <f t="shared" si="1"/>
        <v>0</v>
      </c>
      <c r="D15" s="109">
        <f t="shared" si="1"/>
        <v>0</v>
      </c>
      <c r="E15" s="16"/>
      <c r="F15" s="15"/>
      <c r="G15" s="16"/>
      <c r="H15" s="110"/>
      <c r="I15" s="16"/>
      <c r="J15" s="110"/>
      <c r="K15" s="16"/>
      <c r="L15" s="110"/>
      <c r="M15" s="16"/>
      <c r="N15" s="110"/>
      <c r="O15" s="16"/>
      <c r="P15" s="110"/>
      <c r="Q15" s="11"/>
      <c r="R15" s="12"/>
      <c r="S15" s="11"/>
      <c r="T15" s="12"/>
      <c r="U15" s="11"/>
      <c r="V15" s="12"/>
      <c r="W15" s="11"/>
      <c r="X15" s="12"/>
      <c r="Y15" s="11"/>
      <c r="Z15" s="12"/>
      <c r="AA15" s="11"/>
      <c r="AB15" s="12"/>
      <c r="AC15" s="11"/>
      <c r="AD15" s="12"/>
      <c r="AE15" s="11"/>
      <c r="AF15" s="12"/>
      <c r="AG15" s="11"/>
      <c r="AH15" s="12"/>
      <c r="AI15" s="11"/>
      <c r="AJ15" s="12"/>
      <c r="AK15" s="11"/>
      <c r="AL15" s="12"/>
      <c r="AM15" s="11"/>
      <c r="AN15" s="12"/>
      <c r="AO15" s="111"/>
      <c r="AP15" s="12"/>
      <c r="AQ15" s="11"/>
      <c r="AR15" s="14"/>
      <c r="AS15" s="17"/>
      <c r="AT15" s="12"/>
      <c r="AU15" s="1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97"/>
      <c r="BH15" s="97"/>
      <c r="CA15" s="84" t="str">
        <f t="shared" si="2"/>
        <v/>
      </c>
      <c r="CG15" s="88" t="str">
        <f t="shared" si="3"/>
        <v/>
      </c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</row>
    <row r="16" spans="1:98" ht="14.45" customHeight="1" x14ac:dyDescent="0.2">
      <c r="A16" s="112" t="s">
        <v>38</v>
      </c>
      <c r="B16" s="113">
        <f t="shared" si="0"/>
        <v>0</v>
      </c>
      <c r="C16" s="114">
        <f t="shared" si="1"/>
        <v>0</v>
      </c>
      <c r="D16" s="115">
        <f t="shared" si="1"/>
        <v>0</v>
      </c>
      <c r="E16" s="11"/>
      <c r="F16" s="17"/>
      <c r="G16" s="11"/>
      <c r="H16" s="12"/>
      <c r="I16" s="11"/>
      <c r="J16" s="12"/>
      <c r="K16" s="11"/>
      <c r="L16" s="12"/>
      <c r="M16" s="11"/>
      <c r="N16" s="12"/>
      <c r="O16" s="11"/>
      <c r="P16" s="12"/>
      <c r="Q16" s="11"/>
      <c r="R16" s="12"/>
      <c r="S16" s="11"/>
      <c r="T16" s="12"/>
      <c r="U16" s="11"/>
      <c r="V16" s="12"/>
      <c r="W16" s="11"/>
      <c r="X16" s="12"/>
      <c r="Y16" s="11"/>
      <c r="Z16" s="12"/>
      <c r="AA16" s="11"/>
      <c r="AB16" s="12"/>
      <c r="AC16" s="11"/>
      <c r="AD16" s="12"/>
      <c r="AE16" s="11"/>
      <c r="AF16" s="12"/>
      <c r="AG16" s="11"/>
      <c r="AH16" s="12"/>
      <c r="AI16" s="11"/>
      <c r="AJ16" s="12"/>
      <c r="AK16" s="11"/>
      <c r="AL16" s="12"/>
      <c r="AM16" s="11"/>
      <c r="AN16" s="12"/>
      <c r="AO16" s="111"/>
      <c r="AP16" s="12"/>
      <c r="AQ16" s="11"/>
      <c r="AR16" s="14"/>
      <c r="AS16" s="17"/>
      <c r="AT16" s="12"/>
      <c r="AU16" s="1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97"/>
      <c r="BH16" s="97"/>
      <c r="CA16" s="84" t="str">
        <f t="shared" si="2"/>
        <v/>
      </c>
      <c r="CG16" s="88" t="str">
        <f t="shared" si="3"/>
        <v/>
      </c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</row>
    <row r="17" spans="1:98" ht="14.45" customHeight="1" x14ac:dyDescent="0.2">
      <c r="A17" s="112" t="s">
        <v>39</v>
      </c>
      <c r="B17" s="116">
        <f t="shared" si="0"/>
        <v>0</v>
      </c>
      <c r="C17" s="114">
        <f t="shared" si="1"/>
        <v>0</v>
      </c>
      <c r="D17" s="115">
        <f t="shared" si="1"/>
        <v>0</v>
      </c>
      <c r="E17" s="34"/>
      <c r="F17" s="58"/>
      <c r="G17" s="34"/>
      <c r="H17" s="35"/>
      <c r="I17" s="34"/>
      <c r="J17" s="35"/>
      <c r="K17" s="34"/>
      <c r="L17" s="35"/>
      <c r="M17" s="34"/>
      <c r="N17" s="35"/>
      <c r="O17" s="34"/>
      <c r="P17" s="35"/>
      <c r="Q17" s="34"/>
      <c r="R17" s="35"/>
      <c r="S17" s="34"/>
      <c r="T17" s="35"/>
      <c r="U17" s="34"/>
      <c r="V17" s="35"/>
      <c r="W17" s="34"/>
      <c r="X17" s="35"/>
      <c r="Y17" s="34"/>
      <c r="Z17" s="35"/>
      <c r="AA17" s="34"/>
      <c r="AB17" s="35"/>
      <c r="AC17" s="34"/>
      <c r="AD17" s="35"/>
      <c r="AE17" s="34"/>
      <c r="AF17" s="35"/>
      <c r="AG17" s="34"/>
      <c r="AH17" s="35"/>
      <c r="AI17" s="34"/>
      <c r="AJ17" s="35"/>
      <c r="AK17" s="34"/>
      <c r="AL17" s="35"/>
      <c r="AM17" s="34"/>
      <c r="AN17" s="35"/>
      <c r="AO17" s="117"/>
      <c r="AP17" s="35"/>
      <c r="AQ17" s="34"/>
      <c r="AR17" s="41"/>
      <c r="AS17" s="17"/>
      <c r="AT17" s="35"/>
      <c r="AU17" s="1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97"/>
      <c r="BH17" s="97"/>
      <c r="CA17" s="84" t="str">
        <f t="shared" si="2"/>
        <v/>
      </c>
      <c r="CG17" s="88" t="str">
        <f t="shared" si="3"/>
        <v/>
      </c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</row>
    <row r="18" spans="1:98" ht="14.45" customHeight="1" x14ac:dyDescent="0.2">
      <c r="A18" s="106" t="s">
        <v>40</v>
      </c>
      <c r="B18" s="118">
        <f t="shared" si="0"/>
        <v>0</v>
      </c>
      <c r="C18" s="114">
        <f t="shared" si="1"/>
        <v>0</v>
      </c>
      <c r="D18" s="109">
        <f t="shared" si="1"/>
        <v>0</v>
      </c>
      <c r="E18" s="13"/>
      <c r="F18" s="17"/>
      <c r="G18" s="11"/>
      <c r="H18" s="12"/>
      <c r="I18" s="11"/>
      <c r="J18" s="12"/>
      <c r="K18" s="11"/>
      <c r="L18" s="12"/>
      <c r="M18" s="11"/>
      <c r="N18" s="12"/>
      <c r="O18" s="11"/>
      <c r="P18" s="12"/>
      <c r="Q18" s="11"/>
      <c r="R18" s="12"/>
      <c r="S18" s="11"/>
      <c r="T18" s="12"/>
      <c r="U18" s="11"/>
      <c r="V18" s="12"/>
      <c r="W18" s="11"/>
      <c r="X18" s="12"/>
      <c r="Y18" s="11"/>
      <c r="Z18" s="12"/>
      <c r="AA18" s="11"/>
      <c r="AB18" s="12"/>
      <c r="AC18" s="11"/>
      <c r="AD18" s="12"/>
      <c r="AE18" s="11"/>
      <c r="AF18" s="12"/>
      <c r="AG18" s="11"/>
      <c r="AH18" s="12"/>
      <c r="AI18" s="11"/>
      <c r="AJ18" s="12"/>
      <c r="AK18" s="11"/>
      <c r="AL18" s="12"/>
      <c r="AM18" s="11"/>
      <c r="AN18" s="12"/>
      <c r="AO18" s="111"/>
      <c r="AP18" s="12"/>
      <c r="AQ18" s="11"/>
      <c r="AR18" s="41"/>
      <c r="AS18" s="119"/>
      <c r="AT18" s="120"/>
      <c r="AU18" s="1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97"/>
      <c r="BH18" s="97"/>
      <c r="CA18" s="84" t="str">
        <f t="shared" si="2"/>
        <v/>
      </c>
      <c r="CG18" s="88" t="str">
        <f t="shared" si="3"/>
        <v/>
      </c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</row>
    <row r="19" spans="1:98" ht="14.45" customHeight="1" x14ac:dyDescent="0.2">
      <c r="A19" s="106" t="s">
        <v>41</v>
      </c>
      <c r="B19" s="118">
        <f t="shared" si="0"/>
        <v>0</v>
      </c>
      <c r="C19" s="121">
        <f t="shared" si="1"/>
        <v>0</v>
      </c>
      <c r="D19" s="122">
        <f t="shared" si="1"/>
        <v>0</v>
      </c>
      <c r="E19" s="123"/>
      <c r="F19" s="12"/>
      <c r="G19" s="11"/>
      <c r="H19" s="12"/>
      <c r="I19" s="11"/>
      <c r="J19" s="12"/>
      <c r="K19" s="11"/>
      <c r="L19" s="12"/>
      <c r="M19" s="11"/>
      <c r="N19" s="12"/>
      <c r="O19" s="11"/>
      <c r="P19" s="12"/>
      <c r="Q19" s="11"/>
      <c r="R19" s="12"/>
      <c r="S19" s="11"/>
      <c r="T19" s="12"/>
      <c r="U19" s="11"/>
      <c r="V19" s="12"/>
      <c r="W19" s="11"/>
      <c r="X19" s="12"/>
      <c r="Y19" s="11"/>
      <c r="Z19" s="12"/>
      <c r="AA19" s="11"/>
      <c r="AB19" s="12"/>
      <c r="AC19" s="11"/>
      <c r="AD19" s="12"/>
      <c r="AE19" s="11"/>
      <c r="AF19" s="12"/>
      <c r="AG19" s="11"/>
      <c r="AH19" s="12"/>
      <c r="AI19" s="11"/>
      <c r="AJ19" s="12"/>
      <c r="AK19" s="11"/>
      <c r="AL19" s="12"/>
      <c r="AM19" s="11"/>
      <c r="AN19" s="12"/>
      <c r="AO19" s="111"/>
      <c r="AP19" s="12"/>
      <c r="AQ19" s="11"/>
      <c r="AR19" s="14"/>
      <c r="AS19" s="17"/>
      <c r="AT19" s="120"/>
      <c r="AU19" s="1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97"/>
      <c r="BH19" s="97"/>
      <c r="CA19" s="84" t="str">
        <f t="shared" si="2"/>
        <v/>
      </c>
      <c r="CG19" s="88" t="str">
        <f t="shared" si="3"/>
        <v/>
      </c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</row>
    <row r="20" spans="1:98" ht="14.45" customHeight="1" x14ac:dyDescent="0.2">
      <c r="A20" s="106" t="s">
        <v>42</v>
      </c>
      <c r="B20" s="124">
        <f t="shared" si="0"/>
        <v>0</v>
      </c>
      <c r="C20" s="125">
        <f>SUM(O20+Q20+S20+U20+W20+Y20+AA20+AC20+AE20+AG20+AI20+AK20+AM20+AO20)</f>
        <v>0</v>
      </c>
      <c r="D20" s="126">
        <f>SUM(P20+R20+T20+V20+X20+Z20+AB20+AD20+AF20+AH20+AJ20+AL20+AN20+AP20)</f>
        <v>0</v>
      </c>
      <c r="E20" s="18"/>
      <c r="F20" s="61"/>
      <c r="G20" s="127"/>
      <c r="H20" s="128"/>
      <c r="I20" s="127"/>
      <c r="J20" s="128"/>
      <c r="K20" s="127"/>
      <c r="L20" s="128"/>
      <c r="M20" s="127"/>
      <c r="N20" s="128"/>
      <c r="O20" s="38"/>
      <c r="P20" s="22"/>
      <c r="Q20" s="38"/>
      <c r="R20" s="22"/>
      <c r="S20" s="38"/>
      <c r="T20" s="22"/>
      <c r="U20" s="38"/>
      <c r="V20" s="22"/>
      <c r="W20" s="38"/>
      <c r="X20" s="22"/>
      <c r="Y20" s="38"/>
      <c r="Z20" s="22"/>
      <c r="AA20" s="38"/>
      <c r="AB20" s="22"/>
      <c r="AC20" s="38"/>
      <c r="AD20" s="22"/>
      <c r="AE20" s="38"/>
      <c r="AF20" s="22"/>
      <c r="AG20" s="38"/>
      <c r="AH20" s="22"/>
      <c r="AI20" s="38"/>
      <c r="AJ20" s="22"/>
      <c r="AK20" s="38"/>
      <c r="AL20" s="22"/>
      <c r="AM20" s="38"/>
      <c r="AN20" s="22"/>
      <c r="AO20" s="129"/>
      <c r="AP20" s="22"/>
      <c r="AQ20" s="38"/>
      <c r="AR20" s="54"/>
      <c r="AS20" s="23"/>
      <c r="AT20" s="130"/>
      <c r="AU20" s="1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97"/>
      <c r="BH20" s="97"/>
      <c r="CA20" s="84" t="str">
        <f t="shared" si="2"/>
        <v/>
      </c>
      <c r="CG20" s="88" t="str">
        <f t="shared" si="3"/>
        <v/>
      </c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</row>
    <row r="21" spans="1:98" ht="14.45" customHeight="1" x14ac:dyDescent="0.2">
      <c r="A21" s="62" t="s">
        <v>43</v>
      </c>
      <c r="B21" s="124">
        <f t="shared" si="0"/>
        <v>0</v>
      </c>
      <c r="C21" s="131">
        <f>SUM(C22+C23+C24+C25)</f>
        <v>0</v>
      </c>
      <c r="D21" s="65">
        <f>SUM(D22+D23+D24+D25)</f>
        <v>0</v>
      </c>
      <c r="E21" s="63">
        <f>SUM(E22:E25)</f>
        <v>0</v>
      </c>
      <c r="F21" s="65">
        <f t="shared" ref="F21:AT21" si="4">SUM(F22:F25)</f>
        <v>0</v>
      </c>
      <c r="G21" s="63">
        <f t="shared" si="4"/>
        <v>0</v>
      </c>
      <c r="H21" s="69">
        <f t="shared" si="4"/>
        <v>0</v>
      </c>
      <c r="I21" s="63">
        <f t="shared" si="4"/>
        <v>0</v>
      </c>
      <c r="J21" s="69">
        <f t="shared" si="4"/>
        <v>0</v>
      </c>
      <c r="K21" s="63">
        <f t="shared" si="4"/>
        <v>0</v>
      </c>
      <c r="L21" s="69">
        <f t="shared" si="4"/>
        <v>0</v>
      </c>
      <c r="M21" s="63">
        <f t="shared" si="4"/>
        <v>0</v>
      </c>
      <c r="N21" s="69">
        <f t="shared" si="4"/>
        <v>0</v>
      </c>
      <c r="O21" s="63">
        <f t="shared" si="4"/>
        <v>0</v>
      </c>
      <c r="P21" s="69">
        <f t="shared" si="4"/>
        <v>0</v>
      </c>
      <c r="Q21" s="63">
        <f t="shared" si="4"/>
        <v>0</v>
      </c>
      <c r="R21" s="69">
        <f t="shared" si="4"/>
        <v>0</v>
      </c>
      <c r="S21" s="63">
        <f t="shared" si="4"/>
        <v>0</v>
      </c>
      <c r="T21" s="69">
        <f t="shared" si="4"/>
        <v>0</v>
      </c>
      <c r="U21" s="63">
        <f t="shared" si="4"/>
        <v>0</v>
      </c>
      <c r="V21" s="69">
        <f t="shared" si="4"/>
        <v>0</v>
      </c>
      <c r="W21" s="63">
        <f t="shared" si="4"/>
        <v>0</v>
      </c>
      <c r="X21" s="69">
        <f t="shared" si="4"/>
        <v>0</v>
      </c>
      <c r="Y21" s="63">
        <f t="shared" si="4"/>
        <v>0</v>
      </c>
      <c r="Z21" s="69">
        <f t="shared" si="4"/>
        <v>0</v>
      </c>
      <c r="AA21" s="63">
        <f>SUM(AA22:AA25)</f>
        <v>0</v>
      </c>
      <c r="AB21" s="69">
        <f t="shared" si="4"/>
        <v>0</v>
      </c>
      <c r="AC21" s="63">
        <f t="shared" si="4"/>
        <v>0</v>
      </c>
      <c r="AD21" s="69">
        <f t="shared" si="4"/>
        <v>0</v>
      </c>
      <c r="AE21" s="63">
        <f t="shared" si="4"/>
        <v>0</v>
      </c>
      <c r="AF21" s="69">
        <f t="shared" si="4"/>
        <v>0</v>
      </c>
      <c r="AG21" s="63">
        <f t="shared" si="4"/>
        <v>0</v>
      </c>
      <c r="AH21" s="69">
        <f t="shared" si="4"/>
        <v>0</v>
      </c>
      <c r="AI21" s="63">
        <f t="shared" si="4"/>
        <v>0</v>
      </c>
      <c r="AJ21" s="69">
        <f t="shared" si="4"/>
        <v>0</v>
      </c>
      <c r="AK21" s="63">
        <f t="shared" si="4"/>
        <v>0</v>
      </c>
      <c r="AL21" s="69">
        <f t="shared" si="4"/>
        <v>0</v>
      </c>
      <c r="AM21" s="63">
        <f t="shared" si="4"/>
        <v>0</v>
      </c>
      <c r="AN21" s="69">
        <f t="shared" si="4"/>
        <v>0</v>
      </c>
      <c r="AO21" s="68">
        <f t="shared" si="4"/>
        <v>0</v>
      </c>
      <c r="AP21" s="69">
        <f t="shared" si="4"/>
        <v>0</v>
      </c>
      <c r="AQ21" s="63">
        <f t="shared" si="4"/>
        <v>0</v>
      </c>
      <c r="AR21" s="64">
        <f t="shared" si="4"/>
        <v>0</v>
      </c>
      <c r="AS21" s="65">
        <f t="shared" si="4"/>
        <v>0</v>
      </c>
      <c r="AT21" s="69">
        <f t="shared" si="4"/>
        <v>0</v>
      </c>
      <c r="AU21" s="96"/>
      <c r="AV21" s="96"/>
      <c r="AW21" s="96"/>
      <c r="AX21" s="96"/>
      <c r="AY21" s="96"/>
      <c r="AZ21" s="96"/>
      <c r="BA21" s="97"/>
      <c r="BB21" s="97"/>
      <c r="BC21" s="97"/>
      <c r="BD21" s="97"/>
      <c r="BE21" s="97"/>
      <c r="BF21" s="97"/>
      <c r="BG21" s="97"/>
      <c r="BH21" s="97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</row>
    <row r="22" spans="1:98" ht="14.45" customHeight="1" x14ac:dyDescent="0.2">
      <c r="A22" s="132" t="s">
        <v>44</v>
      </c>
      <c r="B22" s="118">
        <f t="shared" si="0"/>
        <v>0</v>
      </c>
      <c r="C22" s="114">
        <f t="shared" ref="C22:D27" si="5">SUM(E22+G22+I22+K22+M22+O22+Q22+S22+U22+W22+Y22+AA22+AC22+AE22+AG22+AI22+AK22+AM22+AO22)</f>
        <v>0</v>
      </c>
      <c r="D22" s="133">
        <f t="shared" si="5"/>
        <v>0</v>
      </c>
      <c r="E22" s="34"/>
      <c r="F22" s="58"/>
      <c r="G22" s="34"/>
      <c r="H22" s="35"/>
      <c r="I22" s="34"/>
      <c r="J22" s="35"/>
      <c r="K22" s="34"/>
      <c r="L22" s="35"/>
      <c r="M22" s="34"/>
      <c r="N22" s="35"/>
      <c r="O22" s="34"/>
      <c r="P22" s="35"/>
      <c r="Q22" s="34"/>
      <c r="R22" s="35"/>
      <c r="S22" s="34"/>
      <c r="T22" s="35"/>
      <c r="U22" s="34"/>
      <c r="V22" s="35"/>
      <c r="W22" s="34"/>
      <c r="X22" s="35"/>
      <c r="Y22" s="34"/>
      <c r="Z22" s="35"/>
      <c r="AA22" s="34"/>
      <c r="AB22" s="35"/>
      <c r="AC22" s="34"/>
      <c r="AD22" s="35"/>
      <c r="AE22" s="34"/>
      <c r="AF22" s="35"/>
      <c r="AG22" s="34"/>
      <c r="AH22" s="35"/>
      <c r="AI22" s="34"/>
      <c r="AJ22" s="35"/>
      <c r="AK22" s="34"/>
      <c r="AL22" s="35"/>
      <c r="AM22" s="34"/>
      <c r="AN22" s="35"/>
      <c r="AO22" s="117"/>
      <c r="AP22" s="35"/>
      <c r="AQ22" s="34"/>
      <c r="AR22" s="41"/>
      <c r="AS22" s="58"/>
      <c r="AT22" s="134"/>
      <c r="AU22" s="1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97"/>
      <c r="BH22" s="97"/>
      <c r="CA22" s="84" t="str">
        <f t="shared" ref="CA22:CA27" si="6">IF(B22&lt;&gt;(AQ22+ AR22 + AS22 + AT22),"* Total Egresos debe ser igual que Tipo de Estrategia más Otros. ","")</f>
        <v/>
      </c>
      <c r="CG22" s="88" t="str">
        <f t="shared" ref="CG22:CG27" si="7">IF(B22&lt;&gt;(AQ22+ AR22 + AS22 + AT22),1,"")</f>
        <v/>
      </c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</row>
    <row r="23" spans="1:98" ht="14.45" customHeight="1" x14ac:dyDescent="0.2">
      <c r="A23" s="106" t="s">
        <v>45</v>
      </c>
      <c r="B23" s="113">
        <f t="shared" si="0"/>
        <v>0</v>
      </c>
      <c r="C23" s="121">
        <f t="shared" si="5"/>
        <v>0</v>
      </c>
      <c r="D23" s="109">
        <f t="shared" si="5"/>
        <v>0</v>
      </c>
      <c r="E23" s="11"/>
      <c r="F23" s="17"/>
      <c r="G23" s="11"/>
      <c r="H23" s="12"/>
      <c r="I23" s="11"/>
      <c r="J23" s="12"/>
      <c r="K23" s="11"/>
      <c r="L23" s="12"/>
      <c r="M23" s="11"/>
      <c r="N23" s="12"/>
      <c r="O23" s="11"/>
      <c r="P23" s="12"/>
      <c r="Q23" s="11"/>
      <c r="R23" s="12"/>
      <c r="S23" s="11"/>
      <c r="T23" s="12"/>
      <c r="U23" s="11"/>
      <c r="V23" s="12"/>
      <c r="W23" s="11"/>
      <c r="X23" s="12"/>
      <c r="Y23" s="11"/>
      <c r="Z23" s="12"/>
      <c r="AA23" s="11"/>
      <c r="AB23" s="12"/>
      <c r="AC23" s="11"/>
      <c r="AD23" s="12"/>
      <c r="AE23" s="11"/>
      <c r="AF23" s="12"/>
      <c r="AG23" s="11"/>
      <c r="AH23" s="12"/>
      <c r="AI23" s="11"/>
      <c r="AJ23" s="12"/>
      <c r="AK23" s="11"/>
      <c r="AL23" s="12"/>
      <c r="AM23" s="11"/>
      <c r="AN23" s="12"/>
      <c r="AO23" s="111"/>
      <c r="AP23" s="12"/>
      <c r="AQ23" s="11"/>
      <c r="AR23" s="14"/>
      <c r="AS23" s="17"/>
      <c r="AT23" s="135"/>
      <c r="AU23" s="1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97"/>
      <c r="BH23" s="97"/>
      <c r="CA23" s="84" t="str">
        <f t="shared" si="6"/>
        <v/>
      </c>
      <c r="CG23" s="88" t="str">
        <f t="shared" si="7"/>
        <v/>
      </c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</row>
    <row r="24" spans="1:98" ht="14.45" customHeight="1" x14ac:dyDescent="0.2">
      <c r="A24" s="136" t="s">
        <v>46</v>
      </c>
      <c r="B24" s="116">
        <f t="shared" si="0"/>
        <v>0</v>
      </c>
      <c r="C24" s="137">
        <f t="shared" si="5"/>
        <v>0</v>
      </c>
      <c r="D24" s="122">
        <f t="shared" si="5"/>
        <v>0</v>
      </c>
      <c r="E24" s="123"/>
      <c r="F24" s="119"/>
      <c r="G24" s="123"/>
      <c r="H24" s="138"/>
      <c r="I24" s="123"/>
      <c r="J24" s="138"/>
      <c r="K24" s="123"/>
      <c r="L24" s="138"/>
      <c r="M24" s="123"/>
      <c r="N24" s="138"/>
      <c r="O24" s="123"/>
      <c r="P24" s="138"/>
      <c r="Q24" s="123"/>
      <c r="R24" s="138"/>
      <c r="S24" s="123"/>
      <c r="T24" s="138"/>
      <c r="U24" s="123"/>
      <c r="V24" s="138"/>
      <c r="W24" s="123"/>
      <c r="X24" s="138"/>
      <c r="Y24" s="123"/>
      <c r="Z24" s="138"/>
      <c r="AA24" s="123"/>
      <c r="AB24" s="138"/>
      <c r="AC24" s="123"/>
      <c r="AD24" s="138"/>
      <c r="AE24" s="123"/>
      <c r="AF24" s="138"/>
      <c r="AG24" s="123"/>
      <c r="AH24" s="138"/>
      <c r="AI24" s="123"/>
      <c r="AJ24" s="138"/>
      <c r="AK24" s="123"/>
      <c r="AL24" s="138"/>
      <c r="AM24" s="123"/>
      <c r="AN24" s="138"/>
      <c r="AO24" s="139"/>
      <c r="AP24" s="138"/>
      <c r="AQ24" s="123"/>
      <c r="AR24" s="140"/>
      <c r="AS24" s="119"/>
      <c r="AT24" s="141"/>
      <c r="AU24" s="1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97"/>
      <c r="BH24" s="97"/>
      <c r="CA24" s="84" t="str">
        <f t="shared" si="6"/>
        <v/>
      </c>
      <c r="CG24" s="88" t="str">
        <f t="shared" si="7"/>
        <v/>
      </c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</row>
    <row r="25" spans="1:98" ht="14.45" customHeight="1" x14ac:dyDescent="0.2">
      <c r="A25" s="142" t="s">
        <v>47</v>
      </c>
      <c r="B25" s="113">
        <f t="shared" si="0"/>
        <v>0</v>
      </c>
      <c r="C25" s="121">
        <f t="shared" si="5"/>
        <v>0</v>
      </c>
      <c r="D25" s="109">
        <f t="shared" si="5"/>
        <v>0</v>
      </c>
      <c r="E25" s="11"/>
      <c r="F25" s="17"/>
      <c r="G25" s="11"/>
      <c r="H25" s="12"/>
      <c r="I25" s="11"/>
      <c r="J25" s="12"/>
      <c r="K25" s="11"/>
      <c r="L25" s="12"/>
      <c r="M25" s="11"/>
      <c r="N25" s="12"/>
      <c r="O25" s="11"/>
      <c r="P25" s="12"/>
      <c r="Q25" s="11"/>
      <c r="R25" s="12"/>
      <c r="S25" s="11"/>
      <c r="T25" s="12"/>
      <c r="U25" s="11"/>
      <c r="V25" s="12"/>
      <c r="W25" s="11"/>
      <c r="X25" s="12"/>
      <c r="Y25" s="11"/>
      <c r="Z25" s="12"/>
      <c r="AA25" s="11"/>
      <c r="AB25" s="12"/>
      <c r="AC25" s="11"/>
      <c r="AD25" s="12"/>
      <c r="AE25" s="11"/>
      <c r="AF25" s="12"/>
      <c r="AG25" s="11"/>
      <c r="AH25" s="12"/>
      <c r="AI25" s="11"/>
      <c r="AJ25" s="12"/>
      <c r="AK25" s="11"/>
      <c r="AL25" s="12"/>
      <c r="AM25" s="11"/>
      <c r="AN25" s="12"/>
      <c r="AO25" s="111"/>
      <c r="AP25" s="12"/>
      <c r="AQ25" s="11"/>
      <c r="AR25" s="14"/>
      <c r="AS25" s="17"/>
      <c r="AT25" s="135"/>
      <c r="AU25" s="1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97"/>
      <c r="BH25" s="97"/>
      <c r="CA25" s="84" t="str">
        <f t="shared" si="6"/>
        <v/>
      </c>
      <c r="CG25" s="88" t="str">
        <f t="shared" si="7"/>
        <v/>
      </c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</row>
    <row r="26" spans="1:98" ht="14.45" customHeight="1" x14ac:dyDescent="0.2">
      <c r="A26" s="143" t="s">
        <v>48</v>
      </c>
      <c r="B26" s="113">
        <f t="shared" si="0"/>
        <v>0</v>
      </c>
      <c r="C26" s="121">
        <f t="shared" si="5"/>
        <v>0</v>
      </c>
      <c r="D26" s="109">
        <f t="shared" si="5"/>
        <v>0</v>
      </c>
      <c r="E26" s="11"/>
      <c r="F26" s="17"/>
      <c r="G26" s="11"/>
      <c r="H26" s="12"/>
      <c r="I26" s="11"/>
      <c r="J26" s="12"/>
      <c r="K26" s="11"/>
      <c r="L26" s="12"/>
      <c r="M26" s="11"/>
      <c r="N26" s="12"/>
      <c r="O26" s="11"/>
      <c r="P26" s="12"/>
      <c r="Q26" s="11"/>
      <c r="R26" s="12"/>
      <c r="S26" s="11"/>
      <c r="T26" s="12"/>
      <c r="U26" s="11"/>
      <c r="V26" s="12"/>
      <c r="W26" s="11"/>
      <c r="X26" s="12"/>
      <c r="Y26" s="11"/>
      <c r="Z26" s="12"/>
      <c r="AA26" s="11"/>
      <c r="AB26" s="12"/>
      <c r="AC26" s="11"/>
      <c r="AD26" s="12"/>
      <c r="AE26" s="11"/>
      <c r="AF26" s="12"/>
      <c r="AG26" s="11"/>
      <c r="AH26" s="12"/>
      <c r="AI26" s="11"/>
      <c r="AJ26" s="12"/>
      <c r="AK26" s="11"/>
      <c r="AL26" s="12"/>
      <c r="AM26" s="11"/>
      <c r="AN26" s="12"/>
      <c r="AO26" s="111"/>
      <c r="AP26" s="12"/>
      <c r="AQ26" s="11"/>
      <c r="AR26" s="14"/>
      <c r="AS26" s="17"/>
      <c r="AT26" s="135"/>
      <c r="AU26" s="1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97"/>
      <c r="BH26" s="97"/>
      <c r="CA26" s="84" t="str">
        <f t="shared" si="6"/>
        <v/>
      </c>
      <c r="CG26" s="88" t="str">
        <f t="shared" si="7"/>
        <v/>
      </c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</row>
    <row r="27" spans="1:98" ht="14.45" customHeight="1" x14ac:dyDescent="0.2">
      <c r="A27" s="144" t="s">
        <v>49</v>
      </c>
      <c r="B27" s="124">
        <f t="shared" si="0"/>
        <v>0</v>
      </c>
      <c r="C27" s="131">
        <f t="shared" si="5"/>
        <v>0</v>
      </c>
      <c r="D27" s="145">
        <f t="shared" si="5"/>
        <v>0</v>
      </c>
      <c r="E27" s="38"/>
      <c r="F27" s="39"/>
      <c r="G27" s="38"/>
      <c r="H27" s="22"/>
      <c r="I27" s="38"/>
      <c r="J27" s="22"/>
      <c r="K27" s="38"/>
      <c r="L27" s="22"/>
      <c r="M27" s="38"/>
      <c r="N27" s="22"/>
      <c r="O27" s="38"/>
      <c r="P27" s="22"/>
      <c r="Q27" s="38"/>
      <c r="R27" s="22"/>
      <c r="S27" s="38"/>
      <c r="T27" s="22"/>
      <c r="U27" s="38"/>
      <c r="V27" s="22"/>
      <c r="W27" s="38"/>
      <c r="X27" s="22"/>
      <c r="Y27" s="38"/>
      <c r="Z27" s="22"/>
      <c r="AA27" s="38"/>
      <c r="AB27" s="22"/>
      <c r="AC27" s="38"/>
      <c r="AD27" s="22"/>
      <c r="AE27" s="38"/>
      <c r="AF27" s="22"/>
      <c r="AG27" s="38"/>
      <c r="AH27" s="22"/>
      <c r="AI27" s="38"/>
      <c r="AJ27" s="22"/>
      <c r="AK27" s="38"/>
      <c r="AL27" s="22"/>
      <c r="AM27" s="38"/>
      <c r="AN27" s="22"/>
      <c r="AO27" s="129"/>
      <c r="AP27" s="22"/>
      <c r="AQ27" s="38"/>
      <c r="AR27" s="54"/>
      <c r="AS27" s="39"/>
      <c r="AT27" s="22"/>
      <c r="AU27" s="1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97"/>
      <c r="BH27" s="97"/>
      <c r="CA27" s="84" t="str">
        <f t="shared" si="6"/>
        <v/>
      </c>
      <c r="CG27" s="88" t="str">
        <f t="shared" si="7"/>
        <v/>
      </c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</row>
    <row r="28" spans="1:98" ht="31.9" customHeight="1" x14ac:dyDescent="0.2">
      <c r="A28" s="146" t="s">
        <v>50</v>
      </c>
      <c r="B28" s="147"/>
      <c r="C28" s="148"/>
      <c r="D28" s="147"/>
      <c r="E28" s="147"/>
      <c r="F28" s="148"/>
      <c r="G28" s="148"/>
      <c r="H28" s="148"/>
      <c r="I28" s="148"/>
      <c r="J28" s="96"/>
      <c r="K28" s="96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</row>
    <row r="29" spans="1:98" ht="28.9" customHeight="1" x14ac:dyDescent="0.2">
      <c r="A29" s="407" t="s">
        <v>51</v>
      </c>
      <c r="B29" s="483" t="s">
        <v>52</v>
      </c>
      <c r="C29" s="484"/>
      <c r="D29" s="405" t="s">
        <v>1</v>
      </c>
      <c r="E29" s="151" t="s">
        <v>31</v>
      </c>
      <c r="F29" s="152" t="s">
        <v>53</v>
      </c>
      <c r="G29" s="152" t="s">
        <v>33</v>
      </c>
      <c r="H29" s="48" t="s">
        <v>20</v>
      </c>
      <c r="I29" s="403" t="s">
        <v>54</v>
      </c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</row>
    <row r="30" spans="1:98" ht="15.6" customHeight="1" x14ac:dyDescent="0.2">
      <c r="A30" s="505" t="s">
        <v>55</v>
      </c>
      <c r="B30" s="506"/>
      <c r="C30" s="507"/>
      <c r="D30" s="153">
        <f t="shared" ref="D30:D50" si="8">SUM(E30:H30)</f>
        <v>0</v>
      </c>
      <c r="E30" s="154"/>
      <c r="F30" s="155"/>
      <c r="G30" s="155"/>
      <c r="H30" s="156"/>
      <c r="I30" s="157"/>
      <c r="J30" s="1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</row>
    <row r="31" spans="1:98" ht="15.6" customHeight="1" x14ac:dyDescent="0.2">
      <c r="A31" s="487" t="s">
        <v>56</v>
      </c>
      <c r="B31" s="485" t="s">
        <v>57</v>
      </c>
      <c r="C31" s="486"/>
      <c r="D31" s="158">
        <f t="shared" si="8"/>
        <v>0</v>
      </c>
      <c r="E31" s="159"/>
      <c r="F31" s="160"/>
      <c r="G31" s="160"/>
      <c r="H31" s="161"/>
      <c r="I31" s="162"/>
      <c r="J31" s="24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CA31" s="84" t="str">
        <f>IF(D30&lt;&gt;B13,"* EL NÚMERO DE INGRESOS NO DEBE SER DISTINTO AL TOTAL DE INGRESOS DE LA SECCION A.1. ","")</f>
        <v/>
      </c>
      <c r="CG31" s="88" t="str">
        <f>IF(D30&lt;&gt;B13,1,"")</f>
        <v/>
      </c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</row>
    <row r="32" spans="1:98" ht="15.6" customHeight="1" x14ac:dyDescent="0.2">
      <c r="A32" s="488"/>
      <c r="B32" s="489" t="s">
        <v>58</v>
      </c>
      <c r="C32" s="490"/>
      <c r="D32" s="163">
        <f t="shared" si="8"/>
        <v>0</v>
      </c>
      <c r="E32" s="159"/>
      <c r="F32" s="160"/>
      <c r="G32" s="160"/>
      <c r="H32" s="161"/>
      <c r="I32" s="162"/>
      <c r="J32" s="24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</row>
    <row r="33" spans="1:98" ht="15.6" customHeight="1" x14ac:dyDescent="0.2">
      <c r="A33" s="488"/>
      <c r="B33" s="499" t="s">
        <v>59</v>
      </c>
      <c r="C33" s="500"/>
      <c r="D33" s="163">
        <f t="shared" si="8"/>
        <v>0</v>
      </c>
      <c r="E33" s="159"/>
      <c r="F33" s="160"/>
      <c r="G33" s="160"/>
      <c r="H33" s="161"/>
      <c r="I33" s="162"/>
      <c r="J33" s="24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</row>
    <row r="34" spans="1:98" ht="15.6" customHeight="1" x14ac:dyDescent="0.2">
      <c r="A34" s="488"/>
      <c r="B34" s="489" t="s">
        <v>60</v>
      </c>
      <c r="C34" s="490"/>
      <c r="D34" s="163">
        <f t="shared" si="8"/>
        <v>0</v>
      </c>
      <c r="E34" s="159"/>
      <c r="F34" s="160"/>
      <c r="G34" s="160"/>
      <c r="H34" s="161"/>
      <c r="I34" s="162"/>
      <c r="J34" s="24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</row>
    <row r="35" spans="1:98" ht="15.6" customHeight="1" x14ac:dyDescent="0.2">
      <c r="A35" s="488"/>
      <c r="B35" s="489" t="s">
        <v>61</v>
      </c>
      <c r="C35" s="490"/>
      <c r="D35" s="163">
        <f t="shared" si="8"/>
        <v>0</v>
      </c>
      <c r="E35" s="159"/>
      <c r="F35" s="160"/>
      <c r="G35" s="160"/>
      <c r="H35" s="161"/>
      <c r="I35" s="162"/>
      <c r="J35" s="24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</row>
    <row r="36" spans="1:98" ht="15.6" customHeight="1" x14ac:dyDescent="0.2">
      <c r="A36" s="488"/>
      <c r="B36" s="489" t="s">
        <v>62</v>
      </c>
      <c r="C36" s="490"/>
      <c r="D36" s="163">
        <f t="shared" si="8"/>
        <v>0</v>
      </c>
      <c r="E36" s="159"/>
      <c r="F36" s="160"/>
      <c r="G36" s="160"/>
      <c r="H36" s="161"/>
      <c r="I36" s="162"/>
      <c r="J36" s="2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</row>
    <row r="37" spans="1:98" ht="15.6" customHeight="1" x14ac:dyDescent="0.2">
      <c r="A37" s="488"/>
      <c r="B37" s="489" t="s">
        <v>63</v>
      </c>
      <c r="C37" s="490"/>
      <c r="D37" s="163">
        <f t="shared" si="8"/>
        <v>0</v>
      </c>
      <c r="E37" s="159"/>
      <c r="F37" s="160"/>
      <c r="G37" s="160"/>
      <c r="H37" s="161"/>
      <c r="I37" s="162"/>
      <c r="J37" s="2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</row>
    <row r="38" spans="1:98" ht="15.6" customHeight="1" x14ac:dyDescent="0.2">
      <c r="A38" s="488"/>
      <c r="B38" s="489" t="s">
        <v>64</v>
      </c>
      <c r="C38" s="490"/>
      <c r="D38" s="163">
        <f t="shared" si="8"/>
        <v>0</v>
      </c>
      <c r="E38" s="159"/>
      <c r="F38" s="160"/>
      <c r="G38" s="160"/>
      <c r="H38" s="161"/>
      <c r="I38" s="162"/>
      <c r="J38" s="2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</row>
    <row r="39" spans="1:98" ht="26.45" customHeight="1" x14ac:dyDescent="0.2">
      <c r="A39" s="488"/>
      <c r="B39" s="489" t="s">
        <v>65</v>
      </c>
      <c r="C39" s="490"/>
      <c r="D39" s="163">
        <f t="shared" si="8"/>
        <v>0</v>
      </c>
      <c r="E39" s="159"/>
      <c r="F39" s="160"/>
      <c r="G39" s="160"/>
      <c r="H39" s="161"/>
      <c r="I39" s="162"/>
      <c r="J39" s="2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</row>
    <row r="40" spans="1:98" ht="26.45" customHeight="1" x14ac:dyDescent="0.2">
      <c r="A40" s="488"/>
      <c r="B40" s="489" t="s">
        <v>66</v>
      </c>
      <c r="C40" s="490"/>
      <c r="D40" s="163">
        <f t="shared" si="8"/>
        <v>0</v>
      </c>
      <c r="E40" s="159"/>
      <c r="F40" s="160"/>
      <c r="G40" s="160"/>
      <c r="H40" s="161"/>
      <c r="I40" s="162"/>
      <c r="J40" s="2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</row>
    <row r="41" spans="1:98" ht="26.45" customHeight="1" x14ac:dyDescent="0.2">
      <c r="A41" s="488"/>
      <c r="B41" s="489" t="s">
        <v>67</v>
      </c>
      <c r="C41" s="490"/>
      <c r="D41" s="163">
        <f t="shared" si="8"/>
        <v>0</v>
      </c>
      <c r="E41" s="159"/>
      <c r="F41" s="160"/>
      <c r="G41" s="160"/>
      <c r="H41" s="161"/>
      <c r="I41" s="162"/>
      <c r="J41" s="2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</row>
    <row r="42" spans="1:98" ht="15.6" customHeight="1" x14ac:dyDescent="0.2">
      <c r="A42" s="488"/>
      <c r="B42" s="489" t="s">
        <v>68</v>
      </c>
      <c r="C42" s="490"/>
      <c r="D42" s="163">
        <f t="shared" si="8"/>
        <v>0</v>
      </c>
      <c r="E42" s="159"/>
      <c r="F42" s="160"/>
      <c r="G42" s="160"/>
      <c r="H42" s="161"/>
      <c r="I42" s="162"/>
      <c r="J42" s="2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</row>
    <row r="43" spans="1:98" ht="15.6" customHeight="1" x14ac:dyDescent="0.2">
      <c r="A43" s="493"/>
      <c r="B43" s="501" t="s">
        <v>4</v>
      </c>
      <c r="C43" s="502"/>
      <c r="D43" s="163">
        <f t="shared" si="8"/>
        <v>0</v>
      </c>
      <c r="E43" s="164"/>
      <c r="F43" s="165"/>
      <c r="G43" s="165"/>
      <c r="H43" s="166"/>
      <c r="I43" s="167"/>
      <c r="J43" s="2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</row>
    <row r="44" spans="1:98" ht="15.6" customHeight="1" x14ac:dyDescent="0.2">
      <c r="A44" s="487" t="s">
        <v>69</v>
      </c>
      <c r="B44" s="485" t="s">
        <v>70</v>
      </c>
      <c r="C44" s="486"/>
      <c r="D44" s="158">
        <f t="shared" si="8"/>
        <v>0</v>
      </c>
      <c r="E44" s="168"/>
      <c r="F44" s="169"/>
      <c r="G44" s="169"/>
      <c r="H44" s="170"/>
      <c r="I44" s="171"/>
      <c r="J44" s="2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</row>
    <row r="45" spans="1:98" ht="15.6" customHeight="1" x14ac:dyDescent="0.2">
      <c r="A45" s="488"/>
      <c r="B45" s="489" t="s">
        <v>71</v>
      </c>
      <c r="C45" s="490"/>
      <c r="D45" s="163">
        <f t="shared" si="8"/>
        <v>0</v>
      </c>
      <c r="E45" s="159"/>
      <c r="F45" s="160"/>
      <c r="G45" s="160"/>
      <c r="H45" s="161"/>
      <c r="I45" s="162"/>
      <c r="J45" s="2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</row>
    <row r="46" spans="1:98" ht="15.6" customHeight="1" x14ac:dyDescent="0.2">
      <c r="A46" s="488"/>
      <c r="B46" s="491" t="s">
        <v>4</v>
      </c>
      <c r="C46" s="492"/>
      <c r="D46" s="172">
        <f t="shared" si="8"/>
        <v>0</v>
      </c>
      <c r="E46" s="159"/>
      <c r="F46" s="160"/>
      <c r="G46" s="160"/>
      <c r="H46" s="161"/>
      <c r="I46" s="162"/>
      <c r="J46" s="2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</row>
    <row r="47" spans="1:98" ht="15.6" customHeight="1" x14ac:dyDescent="0.2">
      <c r="A47" s="487" t="s">
        <v>72</v>
      </c>
      <c r="B47" s="485" t="s">
        <v>70</v>
      </c>
      <c r="C47" s="486"/>
      <c r="D47" s="158">
        <f t="shared" si="8"/>
        <v>0</v>
      </c>
      <c r="E47" s="168"/>
      <c r="F47" s="169"/>
      <c r="G47" s="169"/>
      <c r="H47" s="170"/>
      <c r="I47" s="171"/>
      <c r="J47" s="2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</row>
    <row r="48" spans="1:98" ht="15.6" customHeight="1" x14ac:dyDescent="0.2">
      <c r="A48" s="488"/>
      <c r="B48" s="489" t="s">
        <v>71</v>
      </c>
      <c r="C48" s="490"/>
      <c r="D48" s="163">
        <f t="shared" si="8"/>
        <v>0</v>
      </c>
      <c r="E48" s="159"/>
      <c r="F48" s="160"/>
      <c r="G48" s="160"/>
      <c r="H48" s="161"/>
      <c r="I48" s="162"/>
      <c r="J48" s="2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</row>
    <row r="49" spans="1:98" ht="15.6" customHeight="1" x14ac:dyDescent="0.2">
      <c r="A49" s="493"/>
      <c r="B49" s="501" t="s">
        <v>4</v>
      </c>
      <c r="C49" s="502"/>
      <c r="D49" s="172">
        <f t="shared" si="8"/>
        <v>0</v>
      </c>
      <c r="E49" s="173"/>
      <c r="F49" s="174"/>
      <c r="G49" s="174"/>
      <c r="H49" s="175"/>
      <c r="I49" s="176"/>
      <c r="J49" s="2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</row>
    <row r="50" spans="1:98" ht="15.6" customHeight="1" x14ac:dyDescent="0.2">
      <c r="A50" s="408" t="s">
        <v>73</v>
      </c>
      <c r="B50" s="503" t="s">
        <v>74</v>
      </c>
      <c r="C50" s="504"/>
      <c r="D50" s="177">
        <f t="shared" si="8"/>
        <v>0</v>
      </c>
      <c r="E50" s="178"/>
      <c r="F50" s="179"/>
      <c r="G50" s="179"/>
      <c r="H50" s="180"/>
      <c r="I50" s="181"/>
      <c r="J50" s="2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</row>
    <row r="51" spans="1:98" ht="31.9" customHeight="1" x14ac:dyDescent="0.2">
      <c r="A51" s="182" t="s">
        <v>75</v>
      </c>
      <c r="B51" s="183"/>
      <c r="C51" s="183"/>
      <c r="D51" s="183"/>
      <c r="E51" s="183"/>
      <c r="F51" s="183"/>
      <c r="G51" s="183"/>
      <c r="H51" s="184"/>
      <c r="I51" s="184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</row>
    <row r="52" spans="1:98" x14ac:dyDescent="0.2">
      <c r="A52" s="487" t="s">
        <v>76</v>
      </c>
      <c r="B52" s="495" t="s">
        <v>77</v>
      </c>
      <c r="C52" s="496"/>
      <c r="D52" s="496"/>
      <c r="E52" s="514" t="s">
        <v>78</v>
      </c>
      <c r="F52" s="515"/>
      <c r="G52" s="515"/>
      <c r="H52" s="515"/>
      <c r="I52" s="515"/>
      <c r="J52" s="515"/>
      <c r="K52" s="515"/>
      <c r="L52" s="515"/>
      <c r="M52" s="515"/>
      <c r="N52" s="515"/>
      <c r="O52" s="515"/>
      <c r="P52" s="515"/>
      <c r="Q52" s="515"/>
      <c r="R52" s="515"/>
      <c r="S52" s="515"/>
      <c r="T52" s="515"/>
      <c r="U52" s="515"/>
      <c r="V52" s="515"/>
      <c r="W52" s="515"/>
      <c r="X52" s="515"/>
      <c r="Y52" s="515"/>
      <c r="Z52" s="515"/>
      <c r="AA52" s="515"/>
      <c r="AB52" s="515"/>
      <c r="AC52" s="515"/>
      <c r="AD52" s="515"/>
      <c r="AE52" s="515"/>
      <c r="AF52" s="515"/>
      <c r="AG52" s="515"/>
      <c r="AH52" s="515"/>
      <c r="AI52" s="515"/>
      <c r="AJ52" s="515"/>
      <c r="AK52" s="515"/>
      <c r="AL52" s="515"/>
      <c r="AM52" s="515"/>
      <c r="AN52" s="515"/>
      <c r="AO52" s="515"/>
      <c r="AP52" s="516"/>
      <c r="AQ52" s="471" t="s">
        <v>79</v>
      </c>
      <c r="AR52" s="480" t="s">
        <v>19</v>
      </c>
      <c r="AS52" s="481"/>
      <c r="AT52" s="482"/>
      <c r="AU52" s="476" t="s">
        <v>20</v>
      </c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7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</row>
    <row r="53" spans="1:98" x14ac:dyDescent="0.2">
      <c r="A53" s="488"/>
      <c r="B53" s="497"/>
      <c r="C53" s="498"/>
      <c r="D53" s="498"/>
      <c r="E53" s="483" t="s">
        <v>21</v>
      </c>
      <c r="F53" s="484"/>
      <c r="G53" s="483" t="s">
        <v>22</v>
      </c>
      <c r="H53" s="484"/>
      <c r="I53" s="483" t="s">
        <v>23</v>
      </c>
      <c r="J53" s="484"/>
      <c r="K53" s="483" t="s">
        <v>24</v>
      </c>
      <c r="L53" s="484"/>
      <c r="M53" s="483" t="s">
        <v>25</v>
      </c>
      <c r="N53" s="484"/>
      <c r="O53" s="483" t="s">
        <v>26</v>
      </c>
      <c r="P53" s="484"/>
      <c r="Q53" s="483" t="s">
        <v>27</v>
      </c>
      <c r="R53" s="484"/>
      <c r="S53" s="483" t="s">
        <v>28</v>
      </c>
      <c r="T53" s="484"/>
      <c r="U53" s="483" t="s">
        <v>29</v>
      </c>
      <c r="V53" s="484"/>
      <c r="W53" s="483" t="s">
        <v>5</v>
      </c>
      <c r="X53" s="484"/>
      <c r="Y53" s="483" t="s">
        <v>6</v>
      </c>
      <c r="Z53" s="484"/>
      <c r="AA53" s="483" t="s">
        <v>30</v>
      </c>
      <c r="AB53" s="518"/>
      <c r="AC53" s="483" t="s">
        <v>7</v>
      </c>
      <c r="AD53" s="484"/>
      <c r="AE53" s="483" t="s">
        <v>8</v>
      </c>
      <c r="AF53" s="484"/>
      <c r="AG53" s="483" t="s">
        <v>9</v>
      </c>
      <c r="AH53" s="484"/>
      <c r="AI53" s="483" t="s">
        <v>10</v>
      </c>
      <c r="AJ53" s="484"/>
      <c r="AK53" s="483" t="s">
        <v>11</v>
      </c>
      <c r="AL53" s="484"/>
      <c r="AM53" s="483" t="s">
        <v>12</v>
      </c>
      <c r="AN53" s="484"/>
      <c r="AO53" s="481" t="s">
        <v>13</v>
      </c>
      <c r="AP53" s="482"/>
      <c r="AQ53" s="472"/>
      <c r="AR53" s="508" t="s">
        <v>31</v>
      </c>
      <c r="AS53" s="510" t="s">
        <v>32</v>
      </c>
      <c r="AT53" s="519" t="s">
        <v>33</v>
      </c>
      <c r="AU53" s="479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7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</row>
    <row r="54" spans="1:98" ht="29.25" customHeight="1" x14ac:dyDescent="0.2">
      <c r="A54" s="494"/>
      <c r="B54" s="185" t="s">
        <v>34</v>
      </c>
      <c r="C54" s="186" t="s">
        <v>2</v>
      </c>
      <c r="D54" s="187" t="s">
        <v>3</v>
      </c>
      <c r="E54" s="400" t="s">
        <v>2</v>
      </c>
      <c r="F54" s="40" t="s">
        <v>3</v>
      </c>
      <c r="G54" s="400" t="s">
        <v>2</v>
      </c>
      <c r="H54" s="40" t="s">
        <v>3</v>
      </c>
      <c r="I54" s="400" t="s">
        <v>2</v>
      </c>
      <c r="J54" s="40" t="s">
        <v>3</v>
      </c>
      <c r="K54" s="400" t="s">
        <v>2</v>
      </c>
      <c r="L54" s="40" t="s">
        <v>3</v>
      </c>
      <c r="M54" s="70" t="s">
        <v>2</v>
      </c>
      <c r="N54" s="401" t="s">
        <v>3</v>
      </c>
      <c r="O54" s="400" t="s">
        <v>2</v>
      </c>
      <c r="P54" s="40" t="s">
        <v>3</v>
      </c>
      <c r="Q54" s="70" t="s">
        <v>2</v>
      </c>
      <c r="R54" s="401" t="s">
        <v>3</v>
      </c>
      <c r="S54" s="70" t="s">
        <v>2</v>
      </c>
      <c r="T54" s="401" t="s">
        <v>3</v>
      </c>
      <c r="U54" s="400" t="s">
        <v>2</v>
      </c>
      <c r="V54" s="401" t="s">
        <v>3</v>
      </c>
      <c r="W54" s="400" t="s">
        <v>2</v>
      </c>
      <c r="X54" s="40" t="s">
        <v>3</v>
      </c>
      <c r="Y54" s="70" t="s">
        <v>2</v>
      </c>
      <c r="Z54" s="401" t="s">
        <v>3</v>
      </c>
      <c r="AA54" s="400" t="s">
        <v>2</v>
      </c>
      <c r="AB54" s="72" t="s">
        <v>3</v>
      </c>
      <c r="AC54" s="400" t="s">
        <v>2</v>
      </c>
      <c r="AD54" s="40" t="s">
        <v>3</v>
      </c>
      <c r="AE54" s="400" t="s">
        <v>2</v>
      </c>
      <c r="AF54" s="40" t="s">
        <v>3</v>
      </c>
      <c r="AG54" s="400" t="s">
        <v>2</v>
      </c>
      <c r="AH54" s="40" t="s">
        <v>3</v>
      </c>
      <c r="AI54" s="70" t="s">
        <v>2</v>
      </c>
      <c r="AJ54" s="401" t="s">
        <v>3</v>
      </c>
      <c r="AK54" s="400" t="s">
        <v>2</v>
      </c>
      <c r="AL54" s="40" t="s">
        <v>3</v>
      </c>
      <c r="AM54" s="70" t="s">
        <v>2</v>
      </c>
      <c r="AN54" s="401" t="s">
        <v>3</v>
      </c>
      <c r="AO54" s="46" t="s">
        <v>2</v>
      </c>
      <c r="AP54" s="401" t="s">
        <v>3</v>
      </c>
      <c r="AQ54" s="473"/>
      <c r="AR54" s="509"/>
      <c r="AS54" s="511"/>
      <c r="AT54" s="520"/>
      <c r="AU54" s="517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7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</row>
    <row r="55" spans="1:98" ht="15" customHeight="1" x14ac:dyDescent="0.2">
      <c r="A55" s="143" t="s">
        <v>80</v>
      </c>
      <c r="B55" s="188">
        <f>SUM(C55+D55)</f>
        <v>0</v>
      </c>
      <c r="C55" s="189">
        <f t="shared" ref="C55:D59" si="9">SUM(E55+G55+I55+K55+M55+O55+Q55+S55+U55+W55+Y55+AA55+AC55+AE55+AG55+AI55+AK55+AM55+AO55)</f>
        <v>0</v>
      </c>
      <c r="D55" s="190">
        <f t="shared" si="9"/>
        <v>0</v>
      </c>
      <c r="E55" s="6"/>
      <c r="F55" s="10"/>
      <c r="G55" s="6"/>
      <c r="H55" s="8"/>
      <c r="I55" s="6"/>
      <c r="J55" s="8"/>
      <c r="K55" s="6"/>
      <c r="L55" s="8"/>
      <c r="M55" s="6"/>
      <c r="N55" s="8"/>
      <c r="O55" s="6"/>
      <c r="P55" s="8"/>
      <c r="Q55" s="6"/>
      <c r="R55" s="8"/>
      <c r="S55" s="6"/>
      <c r="T55" s="8"/>
      <c r="U55" s="6"/>
      <c r="V55" s="8"/>
      <c r="W55" s="6"/>
      <c r="X55" s="8"/>
      <c r="Y55" s="105"/>
      <c r="Z55" s="8"/>
      <c r="AA55" s="105"/>
      <c r="AB55" s="56"/>
      <c r="AC55" s="105"/>
      <c r="AD55" s="8"/>
      <c r="AE55" s="105"/>
      <c r="AF55" s="8"/>
      <c r="AG55" s="105"/>
      <c r="AH55" s="8"/>
      <c r="AI55" s="105"/>
      <c r="AJ55" s="8"/>
      <c r="AK55" s="105"/>
      <c r="AL55" s="8"/>
      <c r="AM55" s="105"/>
      <c r="AN55" s="8"/>
      <c r="AO55" s="191"/>
      <c r="AP55" s="56"/>
      <c r="AQ55" s="192"/>
      <c r="AR55" s="193"/>
      <c r="AS55" s="194"/>
      <c r="AT55" s="195"/>
      <c r="AU55" s="196"/>
      <c r="AV55" s="1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97"/>
      <c r="BI55" s="97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</row>
    <row r="56" spans="1:98" ht="15" customHeight="1" x14ac:dyDescent="0.2">
      <c r="A56" s="143" t="s">
        <v>81</v>
      </c>
      <c r="B56" s="197">
        <f>SUM(C56+D56)</f>
        <v>0</v>
      </c>
      <c r="C56" s="198">
        <f t="shared" si="9"/>
        <v>0</v>
      </c>
      <c r="D56" s="199">
        <f t="shared" si="9"/>
        <v>0</v>
      </c>
      <c r="E56" s="11"/>
      <c r="F56" s="17"/>
      <c r="G56" s="11"/>
      <c r="H56" s="12"/>
      <c r="I56" s="11"/>
      <c r="J56" s="12"/>
      <c r="K56" s="11"/>
      <c r="L56" s="12"/>
      <c r="M56" s="11"/>
      <c r="N56" s="12"/>
      <c r="O56" s="11"/>
      <c r="P56" s="12"/>
      <c r="Q56" s="11"/>
      <c r="R56" s="12"/>
      <c r="S56" s="11"/>
      <c r="T56" s="12"/>
      <c r="U56" s="11"/>
      <c r="V56" s="12"/>
      <c r="W56" s="11"/>
      <c r="X56" s="12"/>
      <c r="Y56" s="111"/>
      <c r="Z56" s="12"/>
      <c r="AA56" s="111"/>
      <c r="AB56" s="43"/>
      <c r="AC56" s="111"/>
      <c r="AD56" s="12"/>
      <c r="AE56" s="111"/>
      <c r="AF56" s="12"/>
      <c r="AG56" s="111"/>
      <c r="AH56" s="12"/>
      <c r="AI56" s="111"/>
      <c r="AJ56" s="12"/>
      <c r="AK56" s="111"/>
      <c r="AL56" s="12"/>
      <c r="AM56" s="111"/>
      <c r="AN56" s="12"/>
      <c r="AO56" s="200"/>
      <c r="AP56" s="43"/>
      <c r="AQ56" s="196"/>
      <c r="AR56" s="193"/>
      <c r="AS56" s="194"/>
      <c r="AT56" s="195"/>
      <c r="AU56" s="196"/>
      <c r="AV56" s="1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97"/>
      <c r="BI56" s="97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</row>
    <row r="57" spans="1:98" ht="15" customHeight="1" x14ac:dyDescent="0.2">
      <c r="A57" s="143" t="s">
        <v>82</v>
      </c>
      <c r="B57" s="197">
        <f>SUM(C57+D57)</f>
        <v>0</v>
      </c>
      <c r="C57" s="198">
        <f t="shared" si="9"/>
        <v>0</v>
      </c>
      <c r="D57" s="199">
        <f t="shared" si="9"/>
        <v>0</v>
      </c>
      <c r="E57" s="11"/>
      <c r="F57" s="17"/>
      <c r="G57" s="11"/>
      <c r="H57" s="12"/>
      <c r="I57" s="11"/>
      <c r="J57" s="12"/>
      <c r="K57" s="11"/>
      <c r="L57" s="12"/>
      <c r="M57" s="11"/>
      <c r="N57" s="12"/>
      <c r="O57" s="11"/>
      <c r="P57" s="12"/>
      <c r="Q57" s="11"/>
      <c r="R57" s="12"/>
      <c r="S57" s="11"/>
      <c r="T57" s="12"/>
      <c r="U57" s="11"/>
      <c r="V57" s="12"/>
      <c r="W57" s="11"/>
      <c r="X57" s="12"/>
      <c r="Y57" s="111"/>
      <c r="Z57" s="12"/>
      <c r="AA57" s="111"/>
      <c r="AB57" s="43"/>
      <c r="AC57" s="111"/>
      <c r="AD57" s="12"/>
      <c r="AE57" s="111"/>
      <c r="AF57" s="12"/>
      <c r="AG57" s="111"/>
      <c r="AH57" s="12"/>
      <c r="AI57" s="111"/>
      <c r="AJ57" s="12"/>
      <c r="AK57" s="111"/>
      <c r="AL57" s="12"/>
      <c r="AM57" s="111"/>
      <c r="AN57" s="12"/>
      <c r="AO57" s="200"/>
      <c r="AP57" s="43"/>
      <c r="AQ57" s="196"/>
      <c r="AR57" s="193"/>
      <c r="AS57" s="194"/>
      <c r="AT57" s="195"/>
      <c r="AU57" s="196"/>
      <c r="AV57" s="1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97"/>
      <c r="BI57" s="97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</row>
    <row r="58" spans="1:98" ht="15" customHeight="1" x14ac:dyDescent="0.2">
      <c r="A58" s="143" t="s">
        <v>83</v>
      </c>
      <c r="B58" s="197">
        <f>SUM(C58+D58)</f>
        <v>0</v>
      </c>
      <c r="C58" s="198">
        <f t="shared" si="9"/>
        <v>0</v>
      </c>
      <c r="D58" s="199">
        <f t="shared" si="9"/>
        <v>0</v>
      </c>
      <c r="E58" s="11"/>
      <c r="F58" s="17"/>
      <c r="G58" s="11"/>
      <c r="H58" s="12"/>
      <c r="I58" s="11"/>
      <c r="J58" s="12"/>
      <c r="K58" s="11"/>
      <c r="L58" s="12"/>
      <c r="M58" s="11"/>
      <c r="N58" s="12"/>
      <c r="O58" s="11"/>
      <c r="P58" s="12"/>
      <c r="Q58" s="11"/>
      <c r="R58" s="12"/>
      <c r="S58" s="11"/>
      <c r="T58" s="12"/>
      <c r="U58" s="11"/>
      <c r="V58" s="12"/>
      <c r="W58" s="11"/>
      <c r="X58" s="12"/>
      <c r="Y58" s="111"/>
      <c r="Z58" s="12"/>
      <c r="AA58" s="111"/>
      <c r="AB58" s="43"/>
      <c r="AC58" s="111"/>
      <c r="AD58" s="12"/>
      <c r="AE58" s="111"/>
      <c r="AF58" s="12"/>
      <c r="AG58" s="111"/>
      <c r="AH58" s="12"/>
      <c r="AI58" s="111"/>
      <c r="AJ58" s="12"/>
      <c r="AK58" s="111"/>
      <c r="AL58" s="12"/>
      <c r="AM58" s="111"/>
      <c r="AN58" s="12"/>
      <c r="AO58" s="200"/>
      <c r="AP58" s="43"/>
      <c r="AQ58" s="196"/>
      <c r="AR58" s="193"/>
      <c r="AS58" s="194"/>
      <c r="AT58" s="195"/>
      <c r="AU58" s="196"/>
      <c r="AV58" s="1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97"/>
      <c r="BI58" s="97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</row>
    <row r="59" spans="1:98" ht="15" customHeight="1" x14ac:dyDescent="0.2">
      <c r="A59" s="201" t="s">
        <v>84</v>
      </c>
      <c r="B59" s="202">
        <f>SUM(C59+D59)</f>
        <v>0</v>
      </c>
      <c r="C59" s="203">
        <f t="shared" si="9"/>
        <v>0</v>
      </c>
      <c r="D59" s="204">
        <f t="shared" si="9"/>
        <v>0</v>
      </c>
      <c r="E59" s="30"/>
      <c r="F59" s="23"/>
      <c r="G59" s="30"/>
      <c r="H59" s="205"/>
      <c r="I59" s="30"/>
      <c r="J59" s="205"/>
      <c r="K59" s="30"/>
      <c r="L59" s="205"/>
      <c r="M59" s="30"/>
      <c r="N59" s="205"/>
      <c r="O59" s="30"/>
      <c r="P59" s="205"/>
      <c r="Q59" s="30"/>
      <c r="R59" s="205"/>
      <c r="S59" s="30"/>
      <c r="T59" s="205"/>
      <c r="U59" s="30"/>
      <c r="V59" s="205"/>
      <c r="W59" s="30"/>
      <c r="X59" s="205"/>
      <c r="Y59" s="206"/>
      <c r="Z59" s="205"/>
      <c r="AA59" s="206"/>
      <c r="AB59" s="60"/>
      <c r="AC59" s="206"/>
      <c r="AD59" s="205"/>
      <c r="AE59" s="206"/>
      <c r="AF59" s="205"/>
      <c r="AG59" s="206"/>
      <c r="AH59" s="205"/>
      <c r="AI59" s="206"/>
      <c r="AJ59" s="205"/>
      <c r="AK59" s="206"/>
      <c r="AL59" s="205"/>
      <c r="AM59" s="206"/>
      <c r="AN59" s="205"/>
      <c r="AO59" s="207"/>
      <c r="AP59" s="60"/>
      <c r="AQ59" s="208"/>
      <c r="AR59" s="209"/>
      <c r="AS59" s="210"/>
      <c r="AT59" s="211"/>
      <c r="AU59" s="208"/>
      <c r="AV59" s="1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97"/>
      <c r="BI59" s="97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</row>
    <row r="60" spans="1:98" ht="15" customHeight="1" x14ac:dyDescent="0.2">
      <c r="A60" s="212" t="s">
        <v>1</v>
      </c>
      <c r="B60" s="213">
        <f t="shared" ref="B60:AU60" si="10">SUM(B55:B59)</f>
        <v>0</v>
      </c>
      <c r="C60" s="214">
        <f t="shared" si="10"/>
        <v>0</v>
      </c>
      <c r="D60" s="215">
        <f t="shared" si="10"/>
        <v>0</v>
      </c>
      <c r="E60" s="216">
        <f t="shared" si="10"/>
        <v>0</v>
      </c>
      <c r="F60" s="126">
        <f t="shared" si="10"/>
        <v>0</v>
      </c>
      <c r="G60" s="216">
        <f t="shared" si="10"/>
        <v>0</v>
      </c>
      <c r="H60" s="217">
        <f t="shared" si="10"/>
        <v>0</v>
      </c>
      <c r="I60" s="216">
        <f t="shared" si="10"/>
        <v>0</v>
      </c>
      <c r="J60" s="217">
        <f t="shared" si="10"/>
        <v>0</v>
      </c>
      <c r="K60" s="216">
        <f t="shared" si="10"/>
        <v>0</v>
      </c>
      <c r="L60" s="217">
        <f t="shared" si="10"/>
        <v>0</v>
      </c>
      <c r="M60" s="216">
        <f t="shared" si="10"/>
        <v>0</v>
      </c>
      <c r="N60" s="217">
        <f t="shared" si="10"/>
        <v>0</v>
      </c>
      <c r="O60" s="216">
        <f t="shared" si="10"/>
        <v>0</v>
      </c>
      <c r="P60" s="217">
        <f t="shared" si="10"/>
        <v>0</v>
      </c>
      <c r="Q60" s="216">
        <f t="shared" si="10"/>
        <v>0</v>
      </c>
      <c r="R60" s="217">
        <f t="shared" si="10"/>
        <v>0</v>
      </c>
      <c r="S60" s="216">
        <f t="shared" si="10"/>
        <v>0</v>
      </c>
      <c r="T60" s="217">
        <f t="shared" si="10"/>
        <v>0</v>
      </c>
      <c r="U60" s="216">
        <f t="shared" si="10"/>
        <v>0</v>
      </c>
      <c r="V60" s="217">
        <f t="shared" si="10"/>
        <v>0</v>
      </c>
      <c r="W60" s="216">
        <f t="shared" si="10"/>
        <v>0</v>
      </c>
      <c r="X60" s="217">
        <f t="shared" si="10"/>
        <v>0</v>
      </c>
      <c r="Y60" s="218">
        <f t="shared" si="10"/>
        <v>0</v>
      </c>
      <c r="Z60" s="217">
        <f t="shared" si="10"/>
        <v>0</v>
      </c>
      <c r="AA60" s="219">
        <f t="shared" si="10"/>
        <v>0</v>
      </c>
      <c r="AB60" s="220">
        <f t="shared" si="10"/>
        <v>0</v>
      </c>
      <c r="AC60" s="218">
        <f t="shared" si="10"/>
        <v>0</v>
      </c>
      <c r="AD60" s="217">
        <f t="shared" si="10"/>
        <v>0</v>
      </c>
      <c r="AE60" s="218">
        <f t="shared" si="10"/>
        <v>0</v>
      </c>
      <c r="AF60" s="217">
        <f t="shared" si="10"/>
        <v>0</v>
      </c>
      <c r="AG60" s="218">
        <f t="shared" si="10"/>
        <v>0</v>
      </c>
      <c r="AH60" s="217">
        <f t="shared" si="10"/>
        <v>0</v>
      </c>
      <c r="AI60" s="218">
        <f t="shared" si="10"/>
        <v>0</v>
      </c>
      <c r="AJ60" s="217">
        <f t="shared" si="10"/>
        <v>0</v>
      </c>
      <c r="AK60" s="218">
        <f t="shared" si="10"/>
        <v>0</v>
      </c>
      <c r="AL60" s="217">
        <f t="shared" si="10"/>
        <v>0</v>
      </c>
      <c r="AM60" s="218">
        <f t="shared" si="10"/>
        <v>0</v>
      </c>
      <c r="AN60" s="217">
        <f t="shared" si="10"/>
        <v>0</v>
      </c>
      <c r="AO60" s="219">
        <f t="shared" si="10"/>
        <v>0</v>
      </c>
      <c r="AP60" s="220">
        <f t="shared" si="10"/>
        <v>0</v>
      </c>
      <c r="AQ60" s="221">
        <f t="shared" si="10"/>
        <v>0</v>
      </c>
      <c r="AR60" s="222">
        <f t="shared" si="10"/>
        <v>0</v>
      </c>
      <c r="AS60" s="223">
        <f t="shared" si="10"/>
        <v>0</v>
      </c>
      <c r="AT60" s="224">
        <f t="shared" si="10"/>
        <v>0</v>
      </c>
      <c r="AU60" s="221">
        <f t="shared" si="10"/>
        <v>0</v>
      </c>
      <c r="AV60" s="24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7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</row>
    <row r="61" spans="1:98" ht="31.9" customHeight="1" x14ac:dyDescent="0.2">
      <c r="A61" s="225" t="s">
        <v>85</v>
      </c>
      <c r="B61" s="92"/>
      <c r="C61" s="183"/>
      <c r="D61" s="183"/>
      <c r="E61" s="183"/>
      <c r="F61" s="183"/>
      <c r="G61" s="183"/>
      <c r="H61" s="183"/>
      <c r="I61" s="183"/>
      <c r="J61" s="183"/>
      <c r="K61" s="183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</row>
    <row r="62" spans="1:98" x14ac:dyDescent="0.2">
      <c r="A62" s="407" t="s">
        <v>76</v>
      </c>
      <c r="B62" s="226" t="s">
        <v>77</v>
      </c>
      <c r="C62" s="227"/>
      <c r="D62" s="227"/>
      <c r="E62" s="227"/>
      <c r="F62" s="227"/>
      <c r="G62" s="227"/>
      <c r="H62" s="227"/>
      <c r="I62" s="227"/>
      <c r="J62" s="227"/>
      <c r="K62" s="22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</row>
    <row r="63" spans="1:98" ht="15" customHeight="1" x14ac:dyDescent="0.2">
      <c r="A63" s="228" t="s">
        <v>81</v>
      </c>
      <c r="B63" s="229"/>
      <c r="C63" s="227"/>
      <c r="D63" s="227"/>
      <c r="E63" s="227"/>
      <c r="F63" s="227"/>
      <c r="G63" s="227"/>
      <c r="H63" s="227"/>
      <c r="I63" s="227"/>
      <c r="J63" s="227"/>
      <c r="K63" s="22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</row>
    <row r="64" spans="1:98" ht="15" customHeight="1" x14ac:dyDescent="0.2">
      <c r="A64" s="143" t="s">
        <v>82</v>
      </c>
      <c r="B64" s="135"/>
      <c r="C64" s="227"/>
      <c r="D64" s="227"/>
      <c r="E64" s="227"/>
      <c r="F64" s="227"/>
      <c r="G64" s="227"/>
      <c r="H64" s="227"/>
      <c r="I64" s="227"/>
      <c r="J64" s="227"/>
      <c r="K64" s="22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</row>
    <row r="65" spans="1:98" ht="15" customHeight="1" x14ac:dyDescent="0.2">
      <c r="A65" s="143" t="s">
        <v>83</v>
      </c>
      <c r="B65" s="135"/>
      <c r="C65" s="227"/>
      <c r="D65" s="227"/>
      <c r="E65" s="227"/>
      <c r="F65" s="227"/>
      <c r="G65" s="227"/>
      <c r="H65" s="227"/>
      <c r="I65" s="227"/>
      <c r="J65" s="227"/>
      <c r="K65" s="22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</row>
    <row r="66" spans="1:98" ht="15" customHeight="1" x14ac:dyDescent="0.2">
      <c r="A66" s="201" t="s">
        <v>84</v>
      </c>
      <c r="B66" s="130"/>
      <c r="C66" s="227"/>
      <c r="D66" s="227"/>
      <c r="E66" s="227"/>
      <c r="F66" s="227"/>
      <c r="G66" s="227"/>
      <c r="H66" s="227"/>
      <c r="I66" s="227"/>
      <c r="J66" s="227"/>
      <c r="K66" s="227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</row>
    <row r="67" spans="1:98" ht="15" customHeight="1" x14ac:dyDescent="0.2">
      <c r="A67" s="212" t="s">
        <v>1</v>
      </c>
      <c r="B67" s="230">
        <f>SUM(B63:B66)</f>
        <v>0</v>
      </c>
      <c r="C67" s="227"/>
      <c r="D67" s="227"/>
      <c r="E67" s="227"/>
      <c r="F67" s="227"/>
      <c r="G67" s="227"/>
      <c r="H67" s="227"/>
      <c r="I67" s="227"/>
      <c r="J67" s="227"/>
      <c r="K67" s="227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</row>
    <row r="68" spans="1:98" ht="31.9" customHeight="1" x14ac:dyDescent="0.2">
      <c r="A68" s="225" t="s">
        <v>86</v>
      </c>
      <c r="B68" s="225"/>
      <c r="C68" s="227"/>
      <c r="D68" s="227"/>
      <c r="E68" s="227"/>
      <c r="F68" s="227"/>
      <c r="G68" s="227"/>
      <c r="H68" s="227"/>
      <c r="I68" s="227"/>
      <c r="J68" s="227"/>
      <c r="K68" s="227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</row>
    <row r="69" spans="1:98" x14ac:dyDescent="0.2">
      <c r="A69" s="407" t="s">
        <v>76</v>
      </c>
      <c r="B69" s="226" t="s">
        <v>77</v>
      </c>
      <c r="C69" s="227"/>
      <c r="D69" s="227"/>
      <c r="E69" s="227"/>
      <c r="F69" s="227"/>
      <c r="G69" s="227"/>
      <c r="H69" s="227"/>
      <c r="I69" s="227"/>
      <c r="J69" s="227"/>
      <c r="K69" s="227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</row>
    <row r="70" spans="1:98" ht="15.6" customHeight="1" x14ac:dyDescent="0.2">
      <c r="A70" s="228" t="s">
        <v>81</v>
      </c>
      <c r="B70" s="229"/>
      <c r="C70" s="227"/>
      <c r="D70" s="227"/>
      <c r="E70" s="227"/>
      <c r="F70" s="227"/>
      <c r="G70" s="227"/>
      <c r="H70" s="227"/>
      <c r="I70" s="227"/>
      <c r="J70" s="227"/>
      <c r="K70" s="227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</row>
    <row r="71" spans="1:98" ht="15.6" customHeight="1" x14ac:dyDescent="0.2">
      <c r="A71" s="143" t="s">
        <v>82</v>
      </c>
      <c r="B71" s="135"/>
      <c r="C71" s="227"/>
      <c r="D71" s="227"/>
      <c r="E71" s="227"/>
      <c r="F71" s="227"/>
      <c r="G71" s="227"/>
      <c r="H71" s="227"/>
      <c r="I71" s="227"/>
      <c r="J71" s="227"/>
      <c r="K71" s="227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</row>
    <row r="72" spans="1:98" ht="15.6" customHeight="1" x14ac:dyDescent="0.2">
      <c r="A72" s="143" t="s">
        <v>83</v>
      </c>
      <c r="B72" s="135"/>
      <c r="C72" s="227"/>
      <c r="D72" s="227"/>
      <c r="E72" s="227"/>
      <c r="F72" s="227"/>
      <c r="G72" s="227"/>
      <c r="H72" s="227"/>
      <c r="I72" s="227"/>
      <c r="J72" s="227"/>
      <c r="K72" s="227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</row>
    <row r="73" spans="1:98" ht="15.6" customHeight="1" x14ac:dyDescent="0.2">
      <c r="A73" s="201" t="s">
        <v>84</v>
      </c>
      <c r="B73" s="130"/>
      <c r="C73" s="227"/>
      <c r="D73" s="227"/>
      <c r="E73" s="227"/>
      <c r="F73" s="227"/>
      <c r="G73" s="227"/>
      <c r="H73" s="227"/>
      <c r="I73" s="227"/>
      <c r="J73" s="227"/>
      <c r="K73" s="227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</row>
    <row r="74" spans="1:98" ht="15.6" customHeight="1" x14ac:dyDescent="0.2">
      <c r="A74" s="212" t="s">
        <v>1</v>
      </c>
      <c r="B74" s="230">
        <f>SUM(B70:B73)</f>
        <v>0</v>
      </c>
      <c r="C74" s="227"/>
      <c r="D74" s="227"/>
      <c r="E74" s="227"/>
      <c r="F74" s="227"/>
      <c r="G74" s="227"/>
      <c r="H74" s="227"/>
      <c r="I74" s="227"/>
      <c r="J74" s="227"/>
      <c r="K74" s="227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</row>
    <row r="75" spans="1:98" ht="31.9" customHeight="1" x14ac:dyDescent="0.2">
      <c r="A75" s="231" t="s">
        <v>87</v>
      </c>
      <c r="B75" s="232"/>
      <c r="C75" s="45"/>
      <c r="D75" s="233"/>
      <c r="E75" s="149"/>
      <c r="F75" s="149"/>
      <c r="G75" s="149"/>
      <c r="H75" s="149"/>
      <c r="I75" s="149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</row>
    <row r="76" spans="1:98" ht="28.9" customHeight="1" x14ac:dyDescent="0.2">
      <c r="A76" s="402" t="s">
        <v>88</v>
      </c>
      <c r="B76" s="234" t="s">
        <v>89</v>
      </c>
      <c r="C76" s="235" t="s">
        <v>90</v>
      </c>
      <c r="D76" s="235" t="s">
        <v>91</v>
      </c>
      <c r="E76" s="236" t="s">
        <v>20</v>
      </c>
      <c r="F76" s="149"/>
      <c r="G76" s="149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</row>
    <row r="77" spans="1:98" ht="15.6" customHeight="1" x14ac:dyDescent="0.2">
      <c r="A77" s="237" t="s">
        <v>92</v>
      </c>
      <c r="B77" s="6"/>
      <c r="C77" s="9"/>
      <c r="D77" s="9"/>
      <c r="E77" s="10"/>
      <c r="F77" s="149"/>
      <c r="G77" s="149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</row>
    <row r="78" spans="1:98" ht="15.6" customHeight="1" x14ac:dyDescent="0.2">
      <c r="A78" s="238" t="s">
        <v>93</v>
      </c>
      <c r="B78" s="11"/>
      <c r="C78" s="14"/>
      <c r="D78" s="14"/>
      <c r="E78" s="17"/>
      <c r="F78" s="149"/>
      <c r="G78" s="149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</row>
    <row r="79" spans="1:98" ht="15.6" customHeight="1" x14ac:dyDescent="0.2">
      <c r="A79" s="238" t="s">
        <v>94</v>
      </c>
      <c r="B79" s="11"/>
      <c r="C79" s="14"/>
      <c r="D79" s="14"/>
      <c r="E79" s="17"/>
      <c r="F79" s="149"/>
      <c r="G79" s="149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</row>
    <row r="80" spans="1:98" ht="15.6" customHeight="1" x14ac:dyDescent="0.2">
      <c r="A80" s="238" t="s">
        <v>95</v>
      </c>
      <c r="B80" s="11"/>
      <c r="C80" s="14"/>
      <c r="D80" s="14"/>
      <c r="E80" s="17"/>
      <c r="F80" s="149"/>
      <c r="G80" s="149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</row>
    <row r="81" spans="1:98" ht="15.6" customHeight="1" x14ac:dyDescent="0.2">
      <c r="A81" s="238" t="s">
        <v>96</v>
      </c>
      <c r="B81" s="11"/>
      <c r="C81" s="14"/>
      <c r="D81" s="14"/>
      <c r="E81" s="17"/>
      <c r="F81" s="149"/>
      <c r="G81" s="149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</row>
    <row r="82" spans="1:98" ht="15.6" customHeight="1" x14ac:dyDescent="0.2">
      <c r="A82" s="239" t="s">
        <v>97</v>
      </c>
      <c r="B82" s="11"/>
      <c r="C82" s="14"/>
      <c r="D82" s="14"/>
      <c r="E82" s="17"/>
      <c r="F82" s="149"/>
      <c r="G82" s="149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</row>
    <row r="83" spans="1:98" ht="15.6" customHeight="1" x14ac:dyDescent="0.2">
      <c r="A83" s="238" t="s">
        <v>98</v>
      </c>
      <c r="B83" s="11"/>
      <c r="C83" s="14"/>
      <c r="D83" s="14"/>
      <c r="E83" s="17"/>
      <c r="F83" s="149"/>
      <c r="G83" s="149"/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</row>
    <row r="84" spans="1:98" ht="15.6" customHeight="1" x14ac:dyDescent="0.2">
      <c r="A84" s="238" t="s">
        <v>99</v>
      </c>
      <c r="B84" s="11"/>
      <c r="C84" s="14"/>
      <c r="D84" s="14"/>
      <c r="E84" s="17"/>
      <c r="F84" s="149"/>
      <c r="G84" s="149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</row>
    <row r="85" spans="1:98" ht="15.6" customHeight="1" x14ac:dyDescent="0.2">
      <c r="A85" s="238" t="s">
        <v>100</v>
      </c>
      <c r="B85" s="11"/>
      <c r="C85" s="14"/>
      <c r="D85" s="14"/>
      <c r="E85" s="17"/>
      <c r="F85" s="149"/>
      <c r="G85" s="149"/>
      <c r="CG85" s="88"/>
      <c r="CH85" s="88"/>
      <c r="CI85" s="88"/>
      <c r="CJ85" s="88"/>
      <c r="CK85" s="88"/>
      <c r="CL85" s="88"/>
      <c r="CM85" s="88"/>
      <c r="CN85" s="88"/>
      <c r="CO85" s="88"/>
      <c r="CP85" s="88"/>
      <c r="CQ85" s="88"/>
      <c r="CR85" s="88"/>
      <c r="CS85" s="88"/>
      <c r="CT85" s="88"/>
    </row>
    <row r="86" spans="1:98" ht="15.6" customHeight="1" x14ac:dyDescent="0.2">
      <c r="A86" s="238" t="s">
        <v>101</v>
      </c>
      <c r="B86" s="11"/>
      <c r="C86" s="14"/>
      <c r="D86" s="14"/>
      <c r="E86" s="17"/>
      <c r="F86" s="149"/>
      <c r="G86" s="149"/>
      <c r="CG86" s="88"/>
      <c r="CH86" s="88"/>
      <c r="CI86" s="88"/>
      <c r="CJ86" s="88"/>
      <c r="CK86" s="88"/>
      <c r="CL86" s="88"/>
      <c r="CM86" s="88"/>
      <c r="CN86" s="88"/>
      <c r="CO86" s="88"/>
      <c r="CP86" s="88"/>
      <c r="CQ86" s="88"/>
      <c r="CR86" s="88"/>
      <c r="CS86" s="88"/>
      <c r="CT86" s="88"/>
    </row>
    <row r="87" spans="1:98" ht="15.6" customHeight="1" x14ac:dyDescent="0.2">
      <c r="A87" s="240" t="s">
        <v>102</v>
      </c>
      <c r="B87" s="11"/>
      <c r="C87" s="41"/>
      <c r="D87" s="41"/>
      <c r="E87" s="58"/>
      <c r="F87" s="149"/>
      <c r="G87" s="149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</row>
    <row r="88" spans="1:98" ht="15.6" customHeight="1" x14ac:dyDescent="0.2">
      <c r="A88" s="241" t="s">
        <v>103</v>
      </c>
      <c r="B88" s="11"/>
      <c r="C88" s="41"/>
      <c r="D88" s="41"/>
      <c r="E88" s="58"/>
      <c r="F88" s="149"/>
      <c r="G88" s="149"/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88"/>
      <c r="CT88" s="88"/>
    </row>
    <row r="89" spans="1:98" ht="15.6" customHeight="1" x14ac:dyDescent="0.2">
      <c r="A89" s="242" t="s">
        <v>104</v>
      </c>
      <c r="B89" s="123"/>
      <c r="C89" s="41"/>
      <c r="D89" s="41"/>
      <c r="E89" s="58"/>
      <c r="F89" s="149"/>
      <c r="G89" s="149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</row>
    <row r="90" spans="1:98" ht="15.6" customHeight="1" x14ac:dyDescent="0.2">
      <c r="A90" s="242" t="s">
        <v>105</v>
      </c>
      <c r="B90" s="11"/>
      <c r="C90" s="41"/>
      <c r="D90" s="41"/>
      <c r="E90" s="58"/>
      <c r="F90" s="149"/>
      <c r="G90" s="149"/>
      <c r="CG90" s="88"/>
      <c r="CH90" s="88"/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88"/>
      <c r="CT90" s="88"/>
    </row>
    <row r="91" spans="1:98" ht="15.6" customHeight="1" x14ac:dyDescent="0.2">
      <c r="A91" s="243" t="s">
        <v>106</v>
      </c>
      <c r="B91" s="38"/>
      <c r="C91" s="31"/>
      <c r="D91" s="31"/>
      <c r="E91" s="23"/>
      <c r="F91" s="149"/>
      <c r="G91" s="149"/>
      <c r="H91" s="149"/>
      <c r="I91" s="149"/>
      <c r="J91" s="149"/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</row>
    <row r="92" spans="1:98" ht="15.6" customHeight="1" x14ac:dyDescent="0.2">
      <c r="A92" s="409" t="s">
        <v>1</v>
      </c>
      <c r="B92" s="245">
        <f>SUM(B77:B91)</f>
        <v>0</v>
      </c>
      <c r="C92" s="246">
        <f>SUM(C77:C91)</f>
        <v>0</v>
      </c>
      <c r="D92" s="246">
        <f>SUM(D77:D91)</f>
        <v>0</v>
      </c>
      <c r="E92" s="247">
        <f>SUM(E77:E91)</f>
        <v>0</v>
      </c>
      <c r="F92" s="149"/>
      <c r="G92" s="149"/>
      <c r="H92" s="149"/>
      <c r="I92" s="149"/>
      <c r="J92" s="149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</row>
    <row r="93" spans="1:98" ht="31.9" customHeight="1" x14ac:dyDescent="0.2">
      <c r="A93" s="248" t="s">
        <v>107</v>
      </c>
      <c r="B93" s="249"/>
      <c r="C93" s="249"/>
      <c r="D93" s="89"/>
      <c r="E93" s="89"/>
      <c r="F93" s="32"/>
      <c r="G93" s="32"/>
      <c r="H93" s="32"/>
      <c r="I93" s="32"/>
      <c r="J93" s="32"/>
      <c r="K93" s="89"/>
      <c r="L93" s="89"/>
      <c r="M93" s="89"/>
      <c r="N93" s="89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7"/>
      <c r="AT93" s="87"/>
      <c r="AU93" s="87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</row>
    <row r="94" spans="1:98" ht="26.45" customHeight="1" x14ac:dyDescent="0.3">
      <c r="A94" s="250" t="s">
        <v>76</v>
      </c>
      <c r="B94" s="234" t="s">
        <v>89</v>
      </c>
      <c r="C94" s="235" t="s">
        <v>90</v>
      </c>
      <c r="D94" s="235" t="s">
        <v>91</v>
      </c>
      <c r="E94" s="236" t="s">
        <v>20</v>
      </c>
      <c r="F94" s="251"/>
      <c r="G94" s="251"/>
      <c r="H94" s="32"/>
      <c r="I94" s="32"/>
      <c r="J94" s="32"/>
      <c r="K94" s="32"/>
      <c r="L94" s="32"/>
      <c r="M94" s="32"/>
      <c r="N94" s="32"/>
      <c r="O94" s="252"/>
      <c r="P94" s="252"/>
      <c r="Q94" s="252"/>
      <c r="R94" s="252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7"/>
      <c r="AT94" s="87"/>
      <c r="AU94" s="87"/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8"/>
    </row>
    <row r="95" spans="1:98" ht="15" customHeight="1" x14ac:dyDescent="0.2">
      <c r="A95" s="253" t="s">
        <v>81</v>
      </c>
      <c r="B95" s="11"/>
      <c r="C95" s="14"/>
      <c r="D95" s="14"/>
      <c r="E95" s="17"/>
      <c r="F95" s="32"/>
      <c r="G95" s="32"/>
      <c r="H95" s="32"/>
      <c r="I95" s="32"/>
      <c r="J95" s="32"/>
      <c r="K95" s="32"/>
      <c r="L95" s="32"/>
      <c r="M95" s="32"/>
      <c r="N95" s="32"/>
      <c r="O95" s="252"/>
      <c r="P95" s="252"/>
      <c r="Q95" s="252"/>
      <c r="R95" s="252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7"/>
      <c r="AT95" s="87"/>
      <c r="AU95" s="87"/>
      <c r="CG95" s="88"/>
      <c r="CH95" s="88"/>
      <c r="CI95" s="88"/>
      <c r="CJ95" s="88"/>
      <c r="CK95" s="88"/>
      <c r="CL95" s="88"/>
      <c r="CM95" s="88"/>
      <c r="CN95" s="88"/>
      <c r="CO95" s="88"/>
      <c r="CP95" s="88"/>
      <c r="CQ95" s="88"/>
      <c r="CR95" s="88"/>
      <c r="CS95" s="88"/>
      <c r="CT95" s="88"/>
    </row>
    <row r="96" spans="1:98" ht="15" customHeight="1" x14ac:dyDescent="0.2">
      <c r="A96" s="254" t="s">
        <v>82</v>
      </c>
      <c r="B96" s="11"/>
      <c r="C96" s="14"/>
      <c r="D96" s="14"/>
      <c r="E96" s="17"/>
      <c r="F96" s="32"/>
      <c r="G96" s="32"/>
      <c r="H96" s="32"/>
      <c r="I96" s="32"/>
      <c r="J96" s="32"/>
      <c r="K96" s="32"/>
      <c r="L96" s="32"/>
      <c r="M96" s="32"/>
      <c r="N96" s="32"/>
      <c r="O96" s="252"/>
      <c r="P96" s="252"/>
      <c r="Q96" s="252"/>
      <c r="R96" s="252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7"/>
      <c r="AT96" s="87"/>
      <c r="AU96" s="87"/>
      <c r="CG96" s="88"/>
      <c r="CH96" s="88"/>
      <c r="CI96" s="88"/>
      <c r="CJ96" s="88"/>
      <c r="CK96" s="88"/>
      <c r="CL96" s="88"/>
      <c r="CM96" s="88"/>
      <c r="CN96" s="88"/>
      <c r="CO96" s="88"/>
      <c r="CP96" s="88"/>
      <c r="CQ96" s="88"/>
      <c r="CR96" s="88"/>
      <c r="CS96" s="88"/>
      <c r="CT96" s="88"/>
    </row>
    <row r="97" spans="1:98" ht="15" customHeight="1" x14ac:dyDescent="0.2">
      <c r="A97" s="254" t="s">
        <v>83</v>
      </c>
      <c r="B97" s="11"/>
      <c r="C97" s="14"/>
      <c r="D97" s="14"/>
      <c r="E97" s="17"/>
      <c r="F97" s="32"/>
      <c r="G97" s="32"/>
      <c r="H97" s="32"/>
      <c r="I97" s="32"/>
      <c r="J97" s="32"/>
      <c r="K97" s="32"/>
      <c r="L97" s="32"/>
      <c r="M97" s="32"/>
      <c r="N97" s="32"/>
      <c r="O97" s="252"/>
      <c r="P97" s="252"/>
      <c r="Q97" s="252"/>
      <c r="R97" s="252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7"/>
      <c r="AT97" s="87"/>
      <c r="AU97" s="87"/>
      <c r="CG97" s="88"/>
      <c r="CH97" s="88"/>
      <c r="CI97" s="88"/>
      <c r="CJ97" s="88"/>
      <c r="CK97" s="88"/>
      <c r="CL97" s="88"/>
      <c r="CM97" s="88"/>
      <c r="CN97" s="88"/>
      <c r="CO97" s="88"/>
      <c r="CP97" s="88"/>
      <c r="CQ97" s="88"/>
      <c r="CR97" s="88"/>
      <c r="CS97" s="88"/>
      <c r="CT97" s="88"/>
    </row>
    <row r="98" spans="1:98" ht="15" customHeight="1" x14ac:dyDescent="0.2">
      <c r="A98" s="254" t="s">
        <v>84</v>
      </c>
      <c r="B98" s="11"/>
      <c r="C98" s="14"/>
      <c r="D98" s="14"/>
      <c r="E98" s="17"/>
      <c r="F98" s="32"/>
      <c r="G98" s="32"/>
      <c r="H98" s="32"/>
      <c r="I98" s="32"/>
      <c r="J98" s="32"/>
      <c r="K98" s="32"/>
      <c r="L98" s="32"/>
      <c r="M98" s="32"/>
      <c r="N98" s="32"/>
      <c r="O98" s="252"/>
      <c r="P98" s="252"/>
      <c r="Q98" s="252"/>
      <c r="R98" s="252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7"/>
      <c r="AT98" s="87"/>
      <c r="AU98" s="87"/>
      <c r="CG98" s="88"/>
      <c r="CH98" s="88"/>
      <c r="CI98" s="88"/>
      <c r="CJ98" s="88"/>
      <c r="CK98" s="88"/>
      <c r="CL98" s="88"/>
      <c r="CM98" s="88"/>
      <c r="CN98" s="88"/>
      <c r="CO98" s="88"/>
      <c r="CP98" s="88"/>
      <c r="CQ98" s="88"/>
      <c r="CR98" s="88"/>
      <c r="CS98" s="88"/>
      <c r="CT98" s="88"/>
    </row>
    <row r="99" spans="1:98" ht="15" customHeight="1" x14ac:dyDescent="0.2">
      <c r="A99" s="255" t="s">
        <v>108</v>
      </c>
      <c r="B99" s="30"/>
      <c r="C99" s="31"/>
      <c r="D99" s="31"/>
      <c r="E99" s="23"/>
      <c r="F99" s="32"/>
      <c r="G99" s="32"/>
      <c r="H99" s="32"/>
      <c r="I99" s="32"/>
      <c r="J99" s="32"/>
      <c r="K99" s="32"/>
      <c r="L99" s="32"/>
      <c r="M99" s="32"/>
      <c r="N99" s="32"/>
      <c r="O99" s="252"/>
      <c r="P99" s="252"/>
      <c r="Q99" s="252"/>
      <c r="R99" s="252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7"/>
      <c r="AT99" s="87"/>
      <c r="AU99" s="87"/>
      <c r="CG99" s="88"/>
      <c r="CH99" s="88"/>
      <c r="CI99" s="88"/>
      <c r="CJ99" s="88"/>
      <c r="CK99" s="88"/>
      <c r="CL99" s="88"/>
      <c r="CM99" s="88"/>
      <c r="CN99" s="88"/>
      <c r="CO99" s="88"/>
      <c r="CP99" s="88"/>
      <c r="CQ99" s="88"/>
      <c r="CR99" s="88"/>
      <c r="CS99" s="88"/>
      <c r="CT99" s="88"/>
    </row>
    <row r="100" spans="1:98" ht="15" customHeight="1" x14ac:dyDescent="0.2">
      <c r="A100" s="212" t="s">
        <v>1</v>
      </c>
      <c r="B100" s="230">
        <f>SUM(B95:B99)</f>
        <v>0</v>
      </c>
      <c r="C100" s="230">
        <f>SUM(C95:C99)</f>
        <v>0</v>
      </c>
      <c r="D100" s="230">
        <f>SUM(D95:D99)</f>
        <v>0</v>
      </c>
      <c r="E100" s="230">
        <f>SUM(E95:E99)</f>
        <v>0</v>
      </c>
      <c r="F100" s="32"/>
      <c r="G100" s="32"/>
      <c r="H100" s="32"/>
      <c r="I100" s="32"/>
      <c r="J100" s="32"/>
      <c r="K100" s="32"/>
      <c r="L100" s="32"/>
      <c r="M100" s="32"/>
      <c r="N100" s="32"/>
      <c r="O100" s="252"/>
      <c r="P100" s="252"/>
      <c r="Q100" s="252"/>
      <c r="R100" s="252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7"/>
      <c r="AT100" s="87"/>
      <c r="AU100" s="87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88"/>
      <c r="CR100" s="88"/>
      <c r="CS100" s="88"/>
      <c r="CT100" s="88"/>
    </row>
    <row r="101" spans="1:98" ht="31.9" customHeight="1" x14ac:dyDescent="0.2">
      <c r="A101" s="248" t="s">
        <v>109</v>
      </c>
      <c r="B101" s="256"/>
      <c r="C101" s="257"/>
      <c r="D101" s="89"/>
      <c r="E101" s="89"/>
      <c r="F101" s="32"/>
      <c r="G101" s="32"/>
      <c r="H101" s="32"/>
      <c r="I101" s="32"/>
      <c r="J101" s="32"/>
      <c r="K101" s="32"/>
      <c r="L101" s="32"/>
      <c r="M101" s="32"/>
      <c r="N101" s="32"/>
      <c r="O101" s="252"/>
      <c r="P101" s="252"/>
      <c r="Q101" s="252"/>
      <c r="R101" s="252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7"/>
      <c r="AT101" s="87"/>
      <c r="AU101" s="87"/>
      <c r="CG101" s="88"/>
      <c r="CH101" s="88"/>
      <c r="CI101" s="88"/>
      <c r="CJ101" s="88"/>
      <c r="CK101" s="88"/>
      <c r="CL101" s="88"/>
      <c r="CM101" s="88"/>
      <c r="CN101" s="88"/>
      <c r="CO101" s="88"/>
      <c r="CP101" s="88"/>
      <c r="CQ101" s="88"/>
      <c r="CR101" s="88"/>
      <c r="CS101" s="88"/>
      <c r="CT101" s="88"/>
    </row>
    <row r="102" spans="1:98" ht="26.45" customHeight="1" x14ac:dyDescent="0.2">
      <c r="A102" s="250" t="s">
        <v>76</v>
      </c>
      <c r="B102" s="234" t="s">
        <v>89</v>
      </c>
      <c r="C102" s="235" t="s">
        <v>90</v>
      </c>
      <c r="D102" s="235" t="s">
        <v>91</v>
      </c>
      <c r="E102" s="236" t="s">
        <v>20</v>
      </c>
      <c r="F102" s="32"/>
      <c r="G102" s="32"/>
      <c r="H102" s="32"/>
      <c r="I102" s="32"/>
      <c r="J102" s="32"/>
      <c r="K102" s="32"/>
      <c r="L102" s="32"/>
      <c r="M102" s="32"/>
      <c r="N102" s="32"/>
      <c r="O102" s="252"/>
      <c r="P102" s="252"/>
      <c r="Q102" s="252"/>
      <c r="R102" s="252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7"/>
      <c r="AT102" s="87"/>
      <c r="AU102" s="87"/>
      <c r="CG102" s="88"/>
      <c r="CH102" s="88"/>
      <c r="CI102" s="88"/>
      <c r="CJ102" s="88"/>
      <c r="CK102" s="88"/>
      <c r="CL102" s="88"/>
      <c r="CM102" s="88"/>
      <c r="CN102" s="88"/>
      <c r="CO102" s="88"/>
      <c r="CP102" s="88"/>
      <c r="CQ102" s="88"/>
      <c r="CR102" s="88"/>
      <c r="CS102" s="88"/>
      <c r="CT102" s="88"/>
    </row>
    <row r="103" spans="1:98" x14ac:dyDescent="0.2">
      <c r="A103" s="253" t="s">
        <v>81</v>
      </c>
      <c r="B103" s="11"/>
      <c r="C103" s="14"/>
      <c r="D103" s="14"/>
      <c r="E103" s="17"/>
      <c r="F103" s="32"/>
      <c r="G103" s="32"/>
      <c r="H103" s="32"/>
      <c r="I103" s="32"/>
      <c r="J103" s="32"/>
      <c r="K103" s="32"/>
      <c r="L103" s="32"/>
      <c r="M103" s="32"/>
      <c r="N103" s="32"/>
      <c r="O103" s="252"/>
      <c r="P103" s="252"/>
      <c r="Q103" s="252"/>
      <c r="R103" s="252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7"/>
      <c r="AT103" s="87"/>
      <c r="AU103" s="87"/>
      <c r="CG103" s="88"/>
      <c r="CH103" s="88"/>
      <c r="CI103" s="88"/>
      <c r="CJ103" s="88"/>
      <c r="CK103" s="88"/>
      <c r="CL103" s="88"/>
      <c r="CM103" s="88"/>
      <c r="CN103" s="88"/>
      <c r="CO103" s="88"/>
      <c r="CP103" s="88"/>
      <c r="CQ103" s="88"/>
      <c r="CR103" s="88"/>
      <c r="CS103" s="88"/>
      <c r="CT103" s="88"/>
    </row>
    <row r="104" spans="1:98" x14ac:dyDescent="0.2">
      <c r="A104" s="254" t="s">
        <v>82</v>
      </c>
      <c r="B104" s="11"/>
      <c r="C104" s="14"/>
      <c r="D104" s="14"/>
      <c r="E104" s="17"/>
      <c r="F104" s="32"/>
      <c r="G104" s="32"/>
      <c r="H104" s="32"/>
      <c r="I104" s="32"/>
      <c r="J104" s="32"/>
      <c r="K104" s="32"/>
      <c r="L104" s="32"/>
      <c r="M104" s="32"/>
      <c r="N104" s="32"/>
      <c r="O104" s="252"/>
      <c r="P104" s="252"/>
      <c r="Q104" s="252"/>
      <c r="R104" s="252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7"/>
      <c r="AT104" s="87"/>
      <c r="AU104" s="87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</row>
    <row r="105" spans="1:98" x14ac:dyDescent="0.2">
      <c r="A105" s="254" t="s">
        <v>83</v>
      </c>
      <c r="B105" s="11"/>
      <c r="C105" s="14"/>
      <c r="D105" s="14"/>
      <c r="E105" s="17"/>
      <c r="F105" s="32"/>
      <c r="G105" s="32"/>
      <c r="H105" s="32"/>
      <c r="I105" s="32"/>
      <c r="J105" s="32"/>
      <c r="K105" s="32"/>
      <c r="L105" s="32"/>
      <c r="M105" s="32"/>
      <c r="N105" s="32"/>
      <c r="O105" s="252"/>
      <c r="P105" s="252"/>
      <c r="Q105" s="252"/>
      <c r="R105" s="252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7"/>
      <c r="AT105" s="87"/>
      <c r="AU105" s="87"/>
      <c r="CG105" s="88"/>
      <c r="CH105" s="88"/>
      <c r="CI105" s="88"/>
      <c r="CJ105" s="88"/>
      <c r="CK105" s="88"/>
      <c r="CL105" s="88"/>
      <c r="CM105" s="88"/>
      <c r="CN105" s="88"/>
      <c r="CO105" s="88"/>
      <c r="CP105" s="88"/>
      <c r="CQ105" s="88"/>
      <c r="CR105" s="88"/>
      <c r="CS105" s="88"/>
      <c r="CT105" s="88"/>
    </row>
    <row r="106" spans="1:98" x14ac:dyDescent="0.2">
      <c r="A106" s="254" t="s">
        <v>84</v>
      </c>
      <c r="B106" s="11"/>
      <c r="C106" s="14"/>
      <c r="D106" s="14"/>
      <c r="E106" s="17"/>
      <c r="F106" s="32"/>
      <c r="G106" s="32"/>
      <c r="H106" s="32"/>
      <c r="I106" s="32"/>
      <c r="J106" s="32"/>
      <c r="K106" s="32"/>
      <c r="L106" s="32"/>
      <c r="M106" s="32"/>
      <c r="N106" s="32"/>
      <c r="O106" s="252"/>
      <c r="P106" s="252"/>
      <c r="Q106" s="252"/>
      <c r="R106" s="252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7"/>
      <c r="AT106" s="87"/>
      <c r="AU106" s="87"/>
      <c r="CG106" s="88"/>
      <c r="CH106" s="88"/>
      <c r="CI106" s="88"/>
      <c r="CJ106" s="88"/>
      <c r="CK106" s="88"/>
      <c r="CL106" s="88"/>
      <c r="CM106" s="88"/>
      <c r="CN106" s="88"/>
      <c r="CO106" s="88"/>
      <c r="CP106" s="88"/>
      <c r="CQ106" s="88"/>
      <c r="CR106" s="88"/>
      <c r="CS106" s="88"/>
      <c r="CT106" s="88"/>
    </row>
    <row r="107" spans="1:98" x14ac:dyDescent="0.2">
      <c r="A107" s="255" t="s">
        <v>108</v>
      </c>
      <c r="B107" s="30"/>
      <c r="C107" s="31"/>
      <c r="D107" s="31"/>
      <c r="E107" s="23"/>
      <c r="F107" s="32"/>
      <c r="G107" s="32"/>
      <c r="H107" s="32"/>
      <c r="I107" s="32"/>
      <c r="J107" s="32"/>
      <c r="K107" s="32"/>
      <c r="L107" s="32"/>
      <c r="M107" s="32"/>
      <c r="N107" s="32"/>
      <c r="O107" s="252"/>
      <c r="P107" s="252"/>
      <c r="Q107" s="252"/>
      <c r="R107" s="252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7"/>
      <c r="AT107" s="87"/>
      <c r="AU107" s="87"/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88"/>
      <c r="CR107" s="88"/>
      <c r="CS107" s="88"/>
      <c r="CT107" s="88"/>
    </row>
    <row r="108" spans="1:98" x14ac:dyDescent="0.2">
      <c r="A108" s="212" t="s">
        <v>1</v>
      </c>
      <c r="B108" s="245">
        <f>SUM(B103:B107)</f>
        <v>0</v>
      </c>
      <c r="C108" s="246">
        <f>SUM(C103:C107)</f>
        <v>0</v>
      </c>
      <c r="D108" s="246">
        <f>SUM(D103:D107)</f>
        <v>0</v>
      </c>
      <c r="E108" s="247">
        <f>SUM(E103:E107)</f>
        <v>0</v>
      </c>
      <c r="F108" s="32"/>
      <c r="G108" s="32"/>
      <c r="H108" s="32"/>
      <c r="I108" s="32"/>
      <c r="J108" s="32"/>
      <c r="K108" s="32"/>
      <c r="L108" s="32"/>
      <c r="M108" s="32"/>
      <c r="N108" s="32"/>
      <c r="O108" s="252"/>
      <c r="P108" s="252"/>
      <c r="Q108" s="252"/>
      <c r="R108" s="252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7"/>
      <c r="AT108" s="87"/>
      <c r="AU108" s="87"/>
      <c r="CG108" s="88"/>
      <c r="CH108" s="88"/>
      <c r="CI108" s="88"/>
      <c r="CJ108" s="88"/>
      <c r="CK108" s="88"/>
      <c r="CL108" s="88"/>
      <c r="CM108" s="88"/>
      <c r="CN108" s="88"/>
      <c r="CO108" s="88"/>
      <c r="CP108" s="88"/>
      <c r="CQ108" s="88"/>
      <c r="CR108" s="88"/>
      <c r="CS108" s="88"/>
      <c r="CT108" s="88"/>
    </row>
    <row r="109" spans="1:98" ht="31.9" customHeight="1" x14ac:dyDescent="0.2">
      <c r="A109" s="248" t="s">
        <v>110</v>
      </c>
      <c r="B109" s="256"/>
      <c r="C109" s="257"/>
      <c r="D109" s="89"/>
      <c r="E109" s="89"/>
      <c r="F109" s="32"/>
      <c r="G109" s="252"/>
      <c r="H109" s="252"/>
      <c r="I109" s="252"/>
      <c r="J109" s="252"/>
      <c r="K109" s="32"/>
      <c r="L109" s="32"/>
      <c r="M109" s="32"/>
      <c r="N109" s="32"/>
      <c r="O109" s="252"/>
      <c r="P109" s="252"/>
      <c r="Q109" s="252"/>
      <c r="R109" s="252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7"/>
      <c r="AT109" s="87"/>
      <c r="AU109" s="87"/>
      <c r="CG109" s="88"/>
      <c r="CH109" s="88"/>
      <c r="CI109" s="88"/>
      <c r="CJ109" s="88"/>
      <c r="CK109" s="88"/>
      <c r="CL109" s="88"/>
      <c r="CM109" s="88"/>
      <c r="CN109" s="88"/>
      <c r="CO109" s="88"/>
      <c r="CP109" s="88"/>
      <c r="CQ109" s="88"/>
      <c r="CR109" s="88"/>
      <c r="CS109" s="88"/>
      <c r="CT109" s="88"/>
    </row>
    <row r="110" spans="1:98" x14ac:dyDescent="0.2">
      <c r="A110" s="523" t="s">
        <v>111</v>
      </c>
      <c r="B110" s="525"/>
      <c r="C110" s="529" t="s">
        <v>1</v>
      </c>
      <c r="D110" s="480" t="s">
        <v>19</v>
      </c>
      <c r="E110" s="481"/>
      <c r="F110" s="481"/>
      <c r="G110" s="471" t="s">
        <v>20</v>
      </c>
      <c r="H110" s="252"/>
      <c r="I110" s="252"/>
      <c r="J110" s="252"/>
      <c r="K110" s="32"/>
      <c r="L110" s="32"/>
      <c r="M110" s="32"/>
      <c r="N110" s="32"/>
      <c r="O110" s="252"/>
      <c r="P110" s="252"/>
      <c r="Q110" s="252"/>
      <c r="R110" s="252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7"/>
      <c r="AT110" s="87"/>
      <c r="AU110" s="87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88"/>
      <c r="CR110" s="88"/>
      <c r="CS110" s="88"/>
      <c r="CT110" s="88"/>
    </row>
    <row r="111" spans="1:98" ht="27" customHeight="1" x14ac:dyDescent="0.2">
      <c r="A111" s="526"/>
      <c r="B111" s="528"/>
      <c r="C111" s="530"/>
      <c r="D111" s="70" t="s">
        <v>31</v>
      </c>
      <c r="E111" s="46" t="s">
        <v>32</v>
      </c>
      <c r="F111" s="401" t="s">
        <v>33</v>
      </c>
      <c r="G111" s="473"/>
      <c r="H111" s="32"/>
      <c r="I111" s="32"/>
      <c r="J111" s="32"/>
      <c r="K111" s="32"/>
      <c r="L111" s="32"/>
      <c r="M111" s="32"/>
      <c r="N111" s="32"/>
      <c r="O111" s="252"/>
      <c r="P111" s="252"/>
      <c r="Q111" s="252"/>
      <c r="R111" s="252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7"/>
      <c r="AT111" s="87"/>
      <c r="AU111" s="87"/>
      <c r="CG111" s="88"/>
      <c r="CH111" s="88"/>
      <c r="CI111" s="88"/>
      <c r="CJ111" s="88"/>
      <c r="CK111" s="88"/>
      <c r="CL111" s="88"/>
      <c r="CM111" s="88"/>
      <c r="CN111" s="88"/>
      <c r="CO111" s="88"/>
      <c r="CP111" s="88"/>
      <c r="CQ111" s="88"/>
      <c r="CR111" s="88"/>
      <c r="CS111" s="88"/>
      <c r="CT111" s="88"/>
    </row>
    <row r="112" spans="1:98" ht="16.149999999999999" customHeight="1" x14ac:dyDescent="0.2">
      <c r="A112" s="531" t="s">
        <v>112</v>
      </c>
      <c r="B112" s="532"/>
      <c r="C112" s="258">
        <f>SUM(D112:G112)</f>
        <v>0</v>
      </c>
      <c r="D112" s="19"/>
      <c r="E112" s="20"/>
      <c r="F112" s="7"/>
      <c r="G112" s="7"/>
      <c r="H112" s="32"/>
      <c r="I112" s="32"/>
      <c r="J112" s="32"/>
      <c r="K112" s="32"/>
      <c r="L112" s="32"/>
      <c r="M112" s="32"/>
      <c r="N112" s="32"/>
      <c r="O112" s="252"/>
      <c r="P112" s="252"/>
      <c r="Q112" s="252"/>
      <c r="R112" s="252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7"/>
      <c r="AT112" s="87"/>
      <c r="AU112" s="87"/>
      <c r="CG112" s="88"/>
      <c r="CH112" s="88"/>
      <c r="CI112" s="88"/>
      <c r="CJ112" s="88"/>
      <c r="CK112" s="88"/>
      <c r="CL112" s="88"/>
      <c r="CM112" s="88"/>
      <c r="CN112" s="88"/>
      <c r="CO112" s="88"/>
      <c r="CP112" s="88"/>
      <c r="CQ112" s="88"/>
      <c r="CR112" s="88"/>
      <c r="CS112" s="88"/>
      <c r="CT112" s="88"/>
    </row>
    <row r="113" spans="1:98" ht="16.149999999999999" customHeight="1" x14ac:dyDescent="0.2">
      <c r="A113" s="521" t="s">
        <v>113</v>
      </c>
      <c r="B113" s="522"/>
      <c r="C113" s="53">
        <f>SUM(D113:G113)</f>
        <v>0</v>
      </c>
      <c r="D113" s="38"/>
      <c r="E113" s="54"/>
      <c r="F113" s="22"/>
      <c r="G113" s="22"/>
      <c r="H113" s="32"/>
      <c r="I113" s="32"/>
      <c r="J113" s="32"/>
      <c r="K113" s="32"/>
      <c r="L113" s="32"/>
      <c r="M113" s="32"/>
      <c r="N113" s="32"/>
      <c r="O113" s="252"/>
      <c r="P113" s="252"/>
      <c r="Q113" s="252"/>
      <c r="R113" s="252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7"/>
      <c r="AT113" s="87"/>
      <c r="AU113" s="87"/>
      <c r="CG113" s="88"/>
      <c r="CH113" s="88"/>
      <c r="CI113" s="88"/>
      <c r="CJ113" s="88"/>
      <c r="CK113" s="88"/>
      <c r="CL113" s="88"/>
      <c r="CM113" s="88"/>
      <c r="CN113" s="88"/>
      <c r="CO113" s="88"/>
      <c r="CP113" s="88"/>
      <c r="CQ113" s="88"/>
      <c r="CR113" s="88"/>
      <c r="CS113" s="88"/>
      <c r="CT113" s="88"/>
    </row>
    <row r="114" spans="1:98" ht="31.9" customHeight="1" x14ac:dyDescent="0.2">
      <c r="A114" s="231" t="s">
        <v>114</v>
      </c>
      <c r="B114" s="3"/>
      <c r="C114" s="3"/>
      <c r="D114" s="3"/>
      <c r="E114" s="89"/>
      <c r="F114" s="89"/>
      <c r="G114" s="89"/>
      <c r="H114" s="32"/>
      <c r="I114" s="32"/>
      <c r="J114" s="32"/>
      <c r="K114" s="32"/>
      <c r="L114" s="32"/>
      <c r="M114" s="32"/>
      <c r="N114" s="32"/>
      <c r="O114" s="252"/>
      <c r="P114" s="252"/>
      <c r="Q114" s="252"/>
      <c r="R114" s="252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7"/>
      <c r="AT114" s="87"/>
      <c r="AU114" s="87"/>
      <c r="CG114" s="88"/>
      <c r="CH114" s="88"/>
      <c r="CI114" s="88"/>
      <c r="CJ114" s="88"/>
      <c r="CK114" s="88"/>
      <c r="CL114" s="88"/>
      <c r="CM114" s="88"/>
      <c r="CN114" s="88"/>
      <c r="CO114" s="88"/>
      <c r="CP114" s="88"/>
      <c r="CQ114" s="88"/>
      <c r="CR114" s="88"/>
      <c r="CS114" s="88"/>
      <c r="CT114" s="88"/>
    </row>
    <row r="115" spans="1:98" x14ac:dyDescent="0.2">
      <c r="A115" s="523" t="s">
        <v>115</v>
      </c>
      <c r="B115" s="524"/>
      <c r="C115" s="525"/>
      <c r="D115" s="529" t="s">
        <v>1</v>
      </c>
      <c r="E115" s="480" t="s">
        <v>19</v>
      </c>
      <c r="F115" s="481"/>
      <c r="G115" s="481"/>
      <c r="H115" s="471" t="s">
        <v>20</v>
      </c>
      <c r="I115" s="32"/>
      <c r="J115" s="32"/>
      <c r="K115" s="32"/>
      <c r="L115" s="32"/>
      <c r="M115" s="32"/>
      <c r="N115" s="32"/>
      <c r="O115" s="252"/>
      <c r="P115" s="252"/>
      <c r="Q115" s="252"/>
      <c r="R115" s="252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7"/>
      <c r="AT115" s="87"/>
      <c r="AU115" s="87"/>
      <c r="CG115" s="88"/>
      <c r="CH115" s="88"/>
      <c r="CI115" s="88"/>
      <c r="CJ115" s="88"/>
      <c r="CK115" s="88"/>
      <c r="CL115" s="88"/>
      <c r="CM115" s="88"/>
      <c r="CN115" s="88"/>
      <c r="CO115" s="88"/>
      <c r="CP115" s="88"/>
      <c r="CQ115" s="88"/>
      <c r="CR115" s="88"/>
      <c r="CS115" s="88"/>
      <c r="CT115" s="88"/>
    </row>
    <row r="116" spans="1:98" ht="36" customHeight="1" x14ac:dyDescent="0.2">
      <c r="A116" s="526"/>
      <c r="B116" s="527"/>
      <c r="C116" s="528"/>
      <c r="D116" s="530"/>
      <c r="E116" s="70" t="s">
        <v>31</v>
      </c>
      <c r="F116" s="71" t="s">
        <v>32</v>
      </c>
      <c r="G116" s="401" t="s">
        <v>33</v>
      </c>
      <c r="H116" s="473"/>
      <c r="I116" s="32"/>
      <c r="J116" s="32"/>
      <c r="K116" s="32"/>
      <c r="L116" s="32"/>
      <c r="M116" s="32"/>
      <c r="N116" s="32"/>
      <c r="O116" s="252"/>
      <c r="P116" s="252"/>
      <c r="Q116" s="252"/>
      <c r="R116" s="252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7"/>
      <c r="AT116" s="87"/>
      <c r="AU116" s="87"/>
      <c r="CG116" s="88"/>
      <c r="CH116" s="88"/>
      <c r="CI116" s="88"/>
      <c r="CJ116" s="88"/>
      <c r="CK116" s="88"/>
      <c r="CL116" s="88"/>
      <c r="CM116" s="88"/>
      <c r="CN116" s="88"/>
      <c r="CO116" s="88"/>
      <c r="CP116" s="88"/>
      <c r="CQ116" s="88"/>
      <c r="CR116" s="88"/>
      <c r="CS116" s="88"/>
      <c r="CT116" s="88"/>
    </row>
    <row r="117" spans="1:98" ht="15.6" customHeight="1" x14ac:dyDescent="0.2">
      <c r="A117" s="259" t="s">
        <v>116</v>
      </c>
      <c r="B117" s="260"/>
      <c r="C117" s="261"/>
      <c r="D117" s="258">
        <f>SUM(E117:H117)</f>
        <v>0</v>
      </c>
      <c r="E117" s="19"/>
      <c r="F117" s="20"/>
      <c r="G117" s="7"/>
      <c r="H117" s="7"/>
      <c r="I117" s="32"/>
      <c r="J117" s="32"/>
      <c r="K117" s="32"/>
      <c r="L117" s="32"/>
      <c r="M117" s="32"/>
      <c r="N117" s="32"/>
      <c r="O117" s="252"/>
      <c r="P117" s="252"/>
      <c r="Q117" s="252"/>
      <c r="R117" s="252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7"/>
      <c r="AT117" s="87"/>
      <c r="AU117" s="87"/>
      <c r="CG117" s="88"/>
      <c r="CH117" s="88"/>
      <c r="CI117" s="88"/>
      <c r="CJ117" s="88"/>
      <c r="CK117" s="88"/>
      <c r="CL117" s="88"/>
      <c r="CM117" s="88"/>
      <c r="CN117" s="88"/>
      <c r="CO117" s="88"/>
      <c r="CP117" s="88"/>
      <c r="CQ117" s="88"/>
      <c r="CR117" s="88"/>
      <c r="CS117" s="88"/>
      <c r="CT117" s="88"/>
    </row>
    <row r="118" spans="1:98" ht="15.6" customHeight="1" x14ac:dyDescent="0.2">
      <c r="A118" s="262" t="s">
        <v>117</v>
      </c>
      <c r="B118" s="263"/>
      <c r="C118" s="264"/>
      <c r="D118" s="265">
        <f>SUM(E118:H118)</f>
        <v>0</v>
      </c>
      <c r="E118" s="38"/>
      <c r="F118" s="54"/>
      <c r="G118" s="22"/>
      <c r="H118" s="22"/>
      <c r="I118" s="32"/>
      <c r="J118" s="32"/>
      <c r="K118" s="32"/>
      <c r="L118" s="32"/>
      <c r="M118" s="266"/>
      <c r="N118" s="266"/>
      <c r="O118" s="267"/>
      <c r="P118" s="267"/>
      <c r="Q118" s="267"/>
      <c r="R118" s="267"/>
      <c r="S118" s="268"/>
      <c r="T118" s="268"/>
      <c r="U118" s="268"/>
      <c r="V118" s="268"/>
      <c r="W118" s="268"/>
      <c r="X118" s="268"/>
      <c r="Y118" s="268"/>
      <c r="Z118" s="268"/>
      <c r="AA118" s="268"/>
      <c r="AB118" s="268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7"/>
      <c r="AT118" s="87"/>
      <c r="AU118" s="87"/>
      <c r="CG118" s="88"/>
      <c r="CH118" s="88"/>
      <c r="CI118" s="88"/>
      <c r="CJ118" s="88"/>
      <c r="CK118" s="88"/>
      <c r="CL118" s="88"/>
      <c r="CM118" s="88"/>
      <c r="CN118" s="88"/>
      <c r="CO118" s="88"/>
      <c r="CP118" s="88"/>
      <c r="CQ118" s="88"/>
      <c r="CR118" s="88"/>
      <c r="CS118" s="88"/>
      <c r="CT118" s="88"/>
    </row>
    <row r="119" spans="1:98" ht="31.9" customHeight="1" x14ac:dyDescent="0.2">
      <c r="A119" s="91" t="s">
        <v>118</v>
      </c>
      <c r="B119" s="269"/>
      <c r="C119" s="270"/>
      <c r="D119" s="271"/>
      <c r="E119" s="272"/>
      <c r="F119" s="273"/>
      <c r="G119" s="274"/>
      <c r="H119" s="275"/>
      <c r="I119" s="276"/>
      <c r="J119" s="276"/>
      <c r="K119" s="276"/>
      <c r="L119" s="277"/>
      <c r="M119" s="96"/>
      <c r="N119" s="96"/>
      <c r="O119" s="96"/>
      <c r="P119" s="96"/>
      <c r="Q119" s="96"/>
      <c r="R119" s="96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CG119" s="88"/>
      <c r="CH119" s="88"/>
      <c r="CI119" s="88"/>
      <c r="CJ119" s="88"/>
      <c r="CK119" s="88"/>
      <c r="CL119" s="88"/>
      <c r="CM119" s="88"/>
      <c r="CN119" s="88"/>
      <c r="CO119" s="88"/>
      <c r="CP119" s="88"/>
      <c r="CQ119" s="88"/>
      <c r="CR119" s="88"/>
      <c r="CS119" s="88"/>
      <c r="CT119" s="88"/>
    </row>
    <row r="120" spans="1:98" ht="16.899999999999999" customHeight="1" x14ac:dyDescent="0.2">
      <c r="A120" s="487" t="s">
        <v>119</v>
      </c>
      <c r="B120" s="471" t="s">
        <v>1</v>
      </c>
      <c r="C120" s="534" t="s">
        <v>120</v>
      </c>
      <c r="D120" s="534"/>
      <c r="E120" s="534"/>
      <c r="F120" s="534" t="s">
        <v>121</v>
      </c>
      <c r="G120" s="537" t="s">
        <v>122</v>
      </c>
      <c r="H120" s="482" t="s">
        <v>19</v>
      </c>
      <c r="I120" s="533"/>
      <c r="J120" s="533"/>
      <c r="K120" s="534" t="s">
        <v>20</v>
      </c>
      <c r="L120" s="535" t="s">
        <v>123</v>
      </c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CG120" s="88"/>
      <c r="CH120" s="88"/>
      <c r="CI120" s="88"/>
      <c r="CJ120" s="88"/>
      <c r="CK120" s="88"/>
      <c r="CL120" s="88"/>
      <c r="CM120" s="88"/>
      <c r="CN120" s="88"/>
      <c r="CO120" s="88"/>
      <c r="CP120" s="88"/>
      <c r="CQ120" s="88"/>
      <c r="CR120" s="88"/>
      <c r="CS120" s="88"/>
      <c r="CT120" s="88"/>
    </row>
    <row r="121" spans="1:98" ht="60.75" customHeight="1" x14ac:dyDescent="0.2">
      <c r="A121" s="493"/>
      <c r="B121" s="473"/>
      <c r="C121" s="234" t="s">
        <v>124</v>
      </c>
      <c r="D121" s="279" t="s">
        <v>125</v>
      </c>
      <c r="E121" s="401" t="s">
        <v>126</v>
      </c>
      <c r="F121" s="534"/>
      <c r="G121" s="537"/>
      <c r="H121" s="401" t="s">
        <v>31</v>
      </c>
      <c r="I121" s="406" t="s">
        <v>32</v>
      </c>
      <c r="J121" s="406" t="s">
        <v>33</v>
      </c>
      <c r="K121" s="534"/>
      <c r="L121" s="536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CG121" s="88"/>
      <c r="CH121" s="88"/>
      <c r="CI121" s="88"/>
      <c r="CJ121" s="88"/>
      <c r="CK121" s="88"/>
      <c r="CL121" s="88"/>
      <c r="CM121" s="88"/>
      <c r="CN121" s="88"/>
      <c r="CO121" s="88"/>
      <c r="CP121" s="88"/>
      <c r="CQ121" s="88"/>
      <c r="CR121" s="88"/>
      <c r="CS121" s="88"/>
      <c r="CT121" s="88"/>
    </row>
    <row r="122" spans="1:98" ht="15.6" customHeight="1" x14ac:dyDescent="0.2">
      <c r="A122" s="280" t="s">
        <v>56</v>
      </c>
      <c r="B122" s="28">
        <f>SUM(C122:G122)</f>
        <v>0</v>
      </c>
      <c r="C122" s="19"/>
      <c r="D122" s="281"/>
      <c r="E122" s="21"/>
      <c r="F122" s="281"/>
      <c r="G122" s="282"/>
      <c r="H122" s="21"/>
      <c r="I122" s="281"/>
      <c r="J122" s="281"/>
      <c r="K122" s="281"/>
      <c r="L122" s="21"/>
      <c r="M122" s="1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97"/>
      <c r="Z122" s="97"/>
      <c r="AA122" s="97"/>
      <c r="AB122" s="97"/>
      <c r="CG122" s="88"/>
      <c r="CH122" s="88"/>
      <c r="CI122" s="88"/>
      <c r="CJ122" s="88"/>
      <c r="CK122" s="88"/>
      <c r="CL122" s="88"/>
      <c r="CM122" s="88"/>
      <c r="CN122" s="88"/>
      <c r="CO122" s="88"/>
      <c r="CP122" s="88"/>
      <c r="CQ122" s="88"/>
      <c r="CR122" s="88"/>
      <c r="CS122" s="88"/>
      <c r="CT122" s="88"/>
    </row>
    <row r="123" spans="1:98" ht="15.6" customHeight="1" x14ac:dyDescent="0.2">
      <c r="A123" s="283" t="s">
        <v>69</v>
      </c>
      <c r="B123" s="50">
        <f>SUM(C123:G123)</f>
        <v>0</v>
      </c>
      <c r="C123" s="11"/>
      <c r="D123" s="135"/>
      <c r="E123" s="17"/>
      <c r="F123" s="135"/>
      <c r="G123" s="284"/>
      <c r="H123" s="17"/>
      <c r="I123" s="135"/>
      <c r="J123" s="135"/>
      <c r="K123" s="135"/>
      <c r="L123" s="17"/>
      <c r="M123" s="1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97"/>
      <c r="Z123" s="97"/>
      <c r="AA123" s="97"/>
      <c r="AB123" s="97"/>
      <c r="CG123" s="88"/>
      <c r="CH123" s="88"/>
      <c r="CI123" s="88"/>
      <c r="CJ123" s="88"/>
      <c r="CK123" s="88"/>
      <c r="CL123" s="88"/>
      <c r="CM123" s="88"/>
      <c r="CN123" s="88"/>
      <c r="CO123" s="88"/>
      <c r="CP123" s="88"/>
      <c r="CQ123" s="88"/>
      <c r="CR123" s="88"/>
      <c r="CS123" s="88"/>
      <c r="CT123" s="88"/>
    </row>
    <row r="124" spans="1:98" ht="15.6" customHeight="1" x14ac:dyDescent="0.2">
      <c r="A124" s="285" t="s">
        <v>72</v>
      </c>
      <c r="B124" s="29">
        <f>SUM(C124:G124)</f>
        <v>0</v>
      </c>
      <c r="C124" s="30"/>
      <c r="D124" s="130"/>
      <c r="E124" s="23"/>
      <c r="F124" s="130"/>
      <c r="G124" s="286"/>
      <c r="H124" s="23"/>
      <c r="I124" s="130"/>
      <c r="J124" s="130"/>
      <c r="K124" s="130"/>
      <c r="L124" s="23"/>
      <c r="M124" s="1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97"/>
      <c r="Z124" s="97"/>
      <c r="AA124" s="97"/>
      <c r="AB124" s="97"/>
      <c r="CG124" s="88"/>
      <c r="CH124" s="88"/>
      <c r="CI124" s="88"/>
      <c r="CJ124" s="88"/>
      <c r="CK124" s="88"/>
      <c r="CL124" s="88"/>
      <c r="CM124" s="88"/>
      <c r="CN124" s="88"/>
      <c r="CO124" s="88"/>
      <c r="CP124" s="88"/>
      <c r="CQ124" s="88"/>
      <c r="CR124" s="88"/>
      <c r="CS124" s="88"/>
      <c r="CT124" s="88"/>
    </row>
    <row r="125" spans="1:98" ht="31.9" customHeight="1" x14ac:dyDescent="0.2">
      <c r="A125" s="248" t="s">
        <v>127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CG125" s="88"/>
      <c r="CH125" s="88"/>
      <c r="CI125" s="88"/>
      <c r="CJ125" s="88"/>
      <c r="CK125" s="88"/>
      <c r="CL125" s="88"/>
      <c r="CM125" s="88"/>
      <c r="CN125" s="88"/>
      <c r="CO125" s="88"/>
      <c r="CP125" s="88"/>
      <c r="CQ125" s="88"/>
      <c r="CR125" s="88"/>
      <c r="CS125" s="88"/>
      <c r="CT125" s="88"/>
    </row>
    <row r="126" spans="1:98" ht="15" x14ac:dyDescent="0.2">
      <c r="A126" s="487" t="s">
        <v>128</v>
      </c>
      <c r="B126" s="471" t="s">
        <v>129</v>
      </c>
      <c r="C126" s="483" t="s">
        <v>130</v>
      </c>
      <c r="D126" s="484"/>
      <c r="E126" s="518" t="s">
        <v>131</v>
      </c>
      <c r="F126" s="484"/>
      <c r="G126" s="518" t="s">
        <v>132</v>
      </c>
      <c r="H126" s="484"/>
      <c r="I126" s="483" t="s">
        <v>133</v>
      </c>
      <c r="J126" s="484"/>
      <c r="K126" s="3"/>
      <c r="L126" s="3"/>
      <c r="M126" s="287"/>
      <c r="N126" s="288"/>
      <c r="O126" s="268"/>
      <c r="P126" s="268"/>
      <c r="Q126" s="268"/>
      <c r="R126" s="268"/>
      <c r="S126" s="268"/>
      <c r="T126" s="268"/>
      <c r="U126" s="268"/>
      <c r="V126" s="268"/>
      <c r="W126" s="268"/>
      <c r="X126" s="268"/>
      <c r="Y126" s="268"/>
      <c r="Z126" s="268"/>
      <c r="AA126" s="268"/>
      <c r="AB126" s="268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7"/>
      <c r="AT126" s="87"/>
      <c r="AU126" s="87"/>
      <c r="CG126" s="88"/>
      <c r="CH126" s="88"/>
      <c r="CI126" s="88"/>
      <c r="CJ126" s="88"/>
      <c r="CK126" s="88"/>
      <c r="CL126" s="88"/>
      <c r="CM126" s="88"/>
      <c r="CN126" s="88"/>
      <c r="CO126" s="88"/>
      <c r="CP126" s="88"/>
      <c r="CQ126" s="88"/>
      <c r="CR126" s="88"/>
      <c r="CS126" s="88"/>
      <c r="CT126" s="88"/>
    </row>
    <row r="127" spans="1:98" ht="15" x14ac:dyDescent="0.2">
      <c r="A127" s="493"/>
      <c r="B127" s="473"/>
      <c r="C127" s="70" t="s">
        <v>134</v>
      </c>
      <c r="D127" s="401" t="s">
        <v>135</v>
      </c>
      <c r="E127" s="70" t="s">
        <v>134</v>
      </c>
      <c r="F127" s="403" t="s">
        <v>135</v>
      </c>
      <c r="G127" s="70" t="s">
        <v>134</v>
      </c>
      <c r="H127" s="401" t="s">
        <v>135</v>
      </c>
      <c r="I127" s="70" t="s">
        <v>134</v>
      </c>
      <c r="J127" s="401" t="s">
        <v>135</v>
      </c>
      <c r="K127" s="3"/>
      <c r="L127" s="3"/>
      <c r="M127" s="3"/>
      <c r="N127" s="32"/>
      <c r="O127" s="252"/>
      <c r="P127" s="252"/>
      <c r="Q127" s="252"/>
      <c r="R127" s="252"/>
      <c r="S127" s="252"/>
      <c r="T127" s="252"/>
      <c r="U127" s="252"/>
      <c r="V127" s="252"/>
      <c r="W127" s="252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7"/>
      <c r="AT127" s="87"/>
      <c r="AU127" s="87"/>
      <c r="CG127" s="88"/>
      <c r="CH127" s="88"/>
      <c r="CI127" s="88"/>
      <c r="CJ127" s="88"/>
      <c r="CK127" s="88"/>
      <c r="CL127" s="88"/>
      <c r="CM127" s="88"/>
      <c r="CN127" s="88"/>
      <c r="CO127" s="88"/>
      <c r="CP127" s="88"/>
      <c r="CQ127" s="88"/>
      <c r="CR127" s="88"/>
      <c r="CS127" s="88"/>
      <c r="CT127" s="88"/>
    </row>
    <row r="128" spans="1:98" ht="18.75" customHeight="1" x14ac:dyDescent="0.2">
      <c r="A128" s="471" t="s">
        <v>136</v>
      </c>
      <c r="B128" s="280" t="s">
        <v>137</v>
      </c>
      <c r="C128" s="19"/>
      <c r="D128" s="21"/>
      <c r="E128" s="19"/>
      <c r="F128" s="21"/>
      <c r="G128" s="19"/>
      <c r="H128" s="21"/>
      <c r="I128" s="19"/>
      <c r="J128" s="21"/>
      <c r="K128" s="3"/>
      <c r="L128" s="3"/>
      <c r="M128" s="3"/>
      <c r="N128" s="32"/>
      <c r="O128" s="252"/>
      <c r="P128" s="252"/>
      <c r="Q128" s="252"/>
      <c r="R128" s="252"/>
      <c r="S128" s="252"/>
      <c r="T128" s="252"/>
      <c r="U128" s="252"/>
      <c r="V128" s="252"/>
      <c r="W128" s="252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7"/>
      <c r="AT128" s="87"/>
      <c r="AU128" s="87"/>
      <c r="CG128" s="88"/>
      <c r="CH128" s="88"/>
      <c r="CI128" s="88"/>
      <c r="CJ128" s="88"/>
      <c r="CK128" s="88"/>
      <c r="CL128" s="88"/>
      <c r="CM128" s="88"/>
      <c r="CN128" s="88"/>
      <c r="CO128" s="88"/>
      <c r="CP128" s="88"/>
      <c r="CQ128" s="88"/>
      <c r="CR128" s="88"/>
      <c r="CS128" s="88"/>
      <c r="CT128" s="88"/>
    </row>
    <row r="129" spans="1:98" ht="24" customHeight="1" x14ac:dyDescent="0.2">
      <c r="A129" s="472"/>
      <c r="B129" s="283" t="s">
        <v>138</v>
      </c>
      <c r="C129" s="11"/>
      <c r="D129" s="17"/>
      <c r="E129" s="11"/>
      <c r="F129" s="17"/>
      <c r="G129" s="11"/>
      <c r="H129" s="17"/>
      <c r="I129" s="11"/>
      <c r="J129" s="17"/>
      <c r="K129" s="3"/>
      <c r="L129" s="3"/>
      <c r="M129" s="3"/>
      <c r="N129" s="32"/>
      <c r="O129" s="252"/>
      <c r="P129" s="252"/>
      <c r="Q129" s="252"/>
      <c r="R129" s="252"/>
      <c r="S129" s="252"/>
      <c r="T129" s="252"/>
      <c r="U129" s="252"/>
      <c r="V129" s="252"/>
      <c r="W129" s="252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7"/>
      <c r="AT129" s="87"/>
      <c r="AU129" s="87"/>
      <c r="CG129" s="88"/>
      <c r="CH129" s="88"/>
      <c r="CI129" s="88"/>
      <c r="CJ129" s="88"/>
      <c r="CK129" s="88"/>
      <c r="CL129" s="88"/>
      <c r="CM129" s="88"/>
      <c r="CN129" s="88"/>
      <c r="CO129" s="88"/>
      <c r="CP129" s="88"/>
      <c r="CQ129" s="88"/>
      <c r="CR129" s="88"/>
      <c r="CS129" s="88"/>
      <c r="CT129" s="88"/>
    </row>
    <row r="130" spans="1:98" ht="18.75" customHeight="1" x14ac:dyDescent="0.2">
      <c r="A130" s="472"/>
      <c r="B130" s="283" t="s">
        <v>139</v>
      </c>
      <c r="C130" s="11"/>
      <c r="D130" s="17"/>
      <c r="E130" s="11"/>
      <c r="F130" s="17"/>
      <c r="G130" s="11"/>
      <c r="H130" s="17"/>
      <c r="I130" s="11"/>
      <c r="J130" s="17"/>
      <c r="K130" s="3"/>
      <c r="L130" s="3"/>
      <c r="M130" s="3"/>
      <c r="N130" s="32"/>
      <c r="O130" s="252"/>
      <c r="P130" s="252"/>
      <c r="Q130" s="252"/>
      <c r="R130" s="252"/>
      <c r="S130" s="252"/>
      <c r="T130" s="252"/>
      <c r="U130" s="252"/>
      <c r="V130" s="252"/>
      <c r="W130" s="252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7"/>
      <c r="AT130" s="87"/>
      <c r="AU130" s="87"/>
      <c r="CG130" s="88"/>
      <c r="CH130" s="88"/>
      <c r="CI130" s="88"/>
      <c r="CJ130" s="88"/>
      <c r="CK130" s="88"/>
      <c r="CL130" s="88"/>
      <c r="CM130" s="88"/>
      <c r="CN130" s="88"/>
      <c r="CO130" s="88"/>
      <c r="CP130" s="88"/>
      <c r="CQ130" s="88"/>
      <c r="CR130" s="88"/>
      <c r="CS130" s="88"/>
      <c r="CT130" s="88"/>
    </row>
    <row r="131" spans="1:98" ht="18.75" customHeight="1" x14ac:dyDescent="0.2">
      <c r="A131" s="473"/>
      <c r="B131" s="283" t="s">
        <v>140</v>
      </c>
      <c r="C131" s="30"/>
      <c r="D131" s="23"/>
      <c r="E131" s="30"/>
      <c r="F131" s="23"/>
      <c r="G131" s="30"/>
      <c r="H131" s="23"/>
      <c r="I131" s="30"/>
      <c r="J131" s="23"/>
      <c r="K131" s="3"/>
      <c r="L131" s="3"/>
      <c r="M131" s="3"/>
      <c r="N131" s="32"/>
      <c r="O131" s="252"/>
      <c r="P131" s="252"/>
      <c r="Q131" s="252"/>
      <c r="R131" s="252"/>
      <c r="S131" s="252"/>
      <c r="T131" s="252"/>
      <c r="U131" s="252"/>
      <c r="V131" s="252"/>
      <c r="W131" s="252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7"/>
      <c r="AT131" s="87"/>
      <c r="AU131" s="87"/>
      <c r="CG131" s="88"/>
      <c r="CH131" s="88"/>
      <c r="CI131" s="88"/>
      <c r="CJ131" s="88"/>
      <c r="CK131" s="88"/>
      <c r="CL131" s="88"/>
      <c r="CM131" s="88"/>
      <c r="CN131" s="88"/>
      <c r="CO131" s="88"/>
      <c r="CP131" s="88"/>
      <c r="CQ131" s="88"/>
      <c r="CR131" s="88"/>
      <c r="CS131" s="88"/>
      <c r="CT131" s="88"/>
    </row>
    <row r="132" spans="1:98" ht="15" x14ac:dyDescent="0.2">
      <c r="A132" s="534" t="s">
        <v>141</v>
      </c>
      <c r="B132" s="280" t="s">
        <v>142</v>
      </c>
      <c r="C132" s="19"/>
      <c r="D132" s="21"/>
      <c r="E132" s="19"/>
      <c r="F132" s="21"/>
      <c r="G132" s="19"/>
      <c r="H132" s="21"/>
      <c r="I132" s="19"/>
      <c r="J132" s="21"/>
      <c r="K132" s="3"/>
      <c r="L132" s="3"/>
      <c r="M132" s="3"/>
      <c r="N132" s="32"/>
      <c r="O132" s="252"/>
      <c r="P132" s="252"/>
      <c r="Q132" s="252"/>
      <c r="R132" s="252"/>
      <c r="S132" s="252"/>
      <c r="T132" s="252"/>
      <c r="U132" s="252"/>
      <c r="V132" s="252"/>
      <c r="W132" s="252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7"/>
      <c r="AT132" s="87"/>
      <c r="AU132" s="87"/>
      <c r="CG132" s="88"/>
      <c r="CH132" s="88"/>
      <c r="CI132" s="88"/>
      <c r="CJ132" s="88"/>
      <c r="CK132" s="88"/>
      <c r="CL132" s="88"/>
      <c r="CM132" s="88"/>
      <c r="CN132" s="88"/>
      <c r="CO132" s="88"/>
      <c r="CP132" s="88"/>
      <c r="CQ132" s="88"/>
      <c r="CR132" s="88"/>
      <c r="CS132" s="88"/>
      <c r="CT132" s="88"/>
    </row>
    <row r="133" spans="1:98" ht="27" customHeight="1" x14ac:dyDescent="0.2">
      <c r="A133" s="533"/>
      <c r="B133" s="283" t="s">
        <v>143</v>
      </c>
      <c r="C133" s="11"/>
      <c r="D133" s="17"/>
      <c r="E133" s="11"/>
      <c r="F133" s="17"/>
      <c r="G133" s="11"/>
      <c r="H133" s="17"/>
      <c r="I133" s="11"/>
      <c r="J133" s="17"/>
      <c r="K133" s="3"/>
      <c r="L133" s="3"/>
      <c r="M133" s="3"/>
      <c r="N133" s="32"/>
      <c r="O133" s="252"/>
      <c r="P133" s="252"/>
      <c r="Q133" s="252"/>
      <c r="R133" s="252"/>
      <c r="S133" s="252"/>
      <c r="T133" s="252"/>
      <c r="U133" s="252"/>
      <c r="V133" s="252"/>
      <c r="W133" s="252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7"/>
      <c r="AT133" s="87"/>
      <c r="AU133" s="87"/>
      <c r="CG133" s="88"/>
      <c r="CH133" s="88"/>
      <c r="CI133" s="88"/>
      <c r="CJ133" s="88"/>
      <c r="CK133" s="88"/>
      <c r="CL133" s="88"/>
      <c r="CM133" s="88"/>
      <c r="CN133" s="88"/>
      <c r="CO133" s="88"/>
      <c r="CP133" s="88"/>
      <c r="CQ133" s="88"/>
      <c r="CR133" s="88"/>
      <c r="CS133" s="88"/>
      <c r="CT133" s="88"/>
    </row>
    <row r="134" spans="1:98" ht="15" x14ac:dyDescent="0.2">
      <c r="A134" s="533"/>
      <c r="B134" s="283" t="s">
        <v>140</v>
      </c>
      <c r="C134" s="11"/>
      <c r="D134" s="17"/>
      <c r="E134" s="11"/>
      <c r="F134" s="17"/>
      <c r="G134" s="11"/>
      <c r="H134" s="17"/>
      <c r="I134" s="11"/>
      <c r="J134" s="17"/>
      <c r="K134" s="3"/>
      <c r="L134" s="3"/>
      <c r="M134" s="3"/>
      <c r="N134" s="32"/>
      <c r="O134" s="252"/>
      <c r="P134" s="252"/>
      <c r="Q134" s="252"/>
      <c r="R134" s="252"/>
      <c r="S134" s="252"/>
      <c r="T134" s="252"/>
      <c r="U134" s="252"/>
      <c r="V134" s="252"/>
      <c r="W134" s="252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7"/>
      <c r="AT134" s="87"/>
      <c r="AU134" s="87"/>
      <c r="CG134" s="88"/>
      <c r="CH134" s="88"/>
      <c r="CI134" s="88"/>
      <c r="CJ134" s="88"/>
      <c r="CK134" s="88"/>
      <c r="CL134" s="88"/>
      <c r="CM134" s="88"/>
      <c r="CN134" s="88"/>
      <c r="CO134" s="88"/>
      <c r="CP134" s="88"/>
      <c r="CQ134" s="88"/>
      <c r="CR134" s="88"/>
      <c r="CS134" s="88"/>
      <c r="CT134" s="88"/>
    </row>
    <row r="135" spans="1:98" ht="15" x14ac:dyDescent="0.2">
      <c r="A135" s="533"/>
      <c r="B135" s="289" t="s">
        <v>144</v>
      </c>
      <c r="C135" s="34"/>
      <c r="D135" s="58"/>
      <c r="E135" s="34"/>
      <c r="F135" s="58"/>
      <c r="G135" s="34"/>
      <c r="H135" s="58"/>
      <c r="I135" s="34"/>
      <c r="J135" s="58"/>
      <c r="K135" s="3"/>
      <c r="L135" s="3"/>
      <c r="M135" s="3"/>
      <c r="N135" s="32"/>
      <c r="O135" s="252"/>
      <c r="P135" s="252"/>
      <c r="Q135" s="252"/>
      <c r="R135" s="252"/>
      <c r="S135" s="252"/>
      <c r="T135" s="252"/>
      <c r="U135" s="252"/>
      <c r="V135" s="252"/>
      <c r="W135" s="252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7"/>
      <c r="AT135" s="87"/>
      <c r="AU135" s="87"/>
      <c r="CG135" s="88"/>
      <c r="CH135" s="88"/>
      <c r="CI135" s="88"/>
      <c r="CJ135" s="88"/>
      <c r="CK135" s="88"/>
      <c r="CL135" s="88"/>
      <c r="CM135" s="88"/>
      <c r="CN135" s="88"/>
      <c r="CO135" s="88"/>
      <c r="CP135" s="88"/>
      <c r="CQ135" s="88"/>
      <c r="CR135" s="88"/>
      <c r="CS135" s="88"/>
      <c r="CT135" s="88"/>
    </row>
    <row r="136" spans="1:98" ht="15" x14ac:dyDescent="0.2">
      <c r="A136" s="533"/>
      <c r="B136" s="285" t="s">
        <v>74</v>
      </c>
      <c r="C136" s="30"/>
      <c r="D136" s="23"/>
      <c r="E136" s="30"/>
      <c r="F136" s="23"/>
      <c r="G136" s="30"/>
      <c r="H136" s="23"/>
      <c r="I136" s="30"/>
      <c r="J136" s="23"/>
      <c r="K136" s="3"/>
      <c r="L136" s="3"/>
      <c r="M136" s="3"/>
      <c r="N136" s="32"/>
      <c r="O136" s="252"/>
      <c r="P136" s="252"/>
      <c r="Q136" s="252"/>
      <c r="R136" s="252"/>
      <c r="S136" s="252"/>
      <c r="T136" s="252"/>
      <c r="U136" s="252"/>
      <c r="V136" s="252"/>
      <c r="W136" s="252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7"/>
      <c r="AT136" s="87"/>
      <c r="AU136" s="87"/>
      <c r="CG136" s="88"/>
      <c r="CH136" s="88"/>
      <c r="CI136" s="88"/>
      <c r="CJ136" s="88"/>
      <c r="CK136" s="88"/>
      <c r="CL136" s="88"/>
      <c r="CM136" s="88"/>
      <c r="CN136" s="88"/>
      <c r="CO136" s="88"/>
      <c r="CP136" s="88"/>
      <c r="CQ136" s="88"/>
      <c r="CR136" s="88"/>
      <c r="CS136" s="88"/>
      <c r="CT136" s="88"/>
    </row>
    <row r="137" spans="1:98" ht="15" x14ac:dyDescent="0.2">
      <c r="A137" s="471" t="s">
        <v>145</v>
      </c>
      <c r="B137" s="280" t="s">
        <v>146</v>
      </c>
      <c r="C137" s="19"/>
      <c r="D137" s="21"/>
      <c r="E137" s="19"/>
      <c r="F137" s="21"/>
      <c r="G137" s="19"/>
      <c r="H137" s="21"/>
      <c r="I137" s="19"/>
      <c r="J137" s="21"/>
      <c r="K137" s="3"/>
      <c r="L137" s="3"/>
      <c r="M137" s="3"/>
      <c r="N137" s="32"/>
      <c r="O137" s="252"/>
      <c r="P137" s="252"/>
      <c r="Q137" s="252"/>
      <c r="R137" s="252"/>
      <c r="S137" s="252"/>
      <c r="T137" s="252"/>
      <c r="U137" s="252"/>
      <c r="V137" s="252"/>
      <c r="W137" s="252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7"/>
      <c r="AT137" s="87"/>
      <c r="AU137" s="87"/>
      <c r="CG137" s="88"/>
      <c r="CH137" s="88"/>
      <c r="CI137" s="88"/>
      <c r="CJ137" s="88"/>
      <c r="CK137" s="88"/>
      <c r="CL137" s="88"/>
      <c r="CM137" s="88"/>
      <c r="CN137" s="88"/>
      <c r="CO137" s="88"/>
      <c r="CP137" s="88"/>
      <c r="CQ137" s="88"/>
      <c r="CR137" s="88"/>
      <c r="CS137" s="88"/>
      <c r="CT137" s="88"/>
    </row>
    <row r="138" spans="1:98" ht="27.6" customHeight="1" x14ac:dyDescent="0.2">
      <c r="A138" s="472"/>
      <c r="B138" s="283" t="s">
        <v>143</v>
      </c>
      <c r="C138" s="11"/>
      <c r="D138" s="17"/>
      <c r="E138" s="11"/>
      <c r="F138" s="17"/>
      <c r="G138" s="11"/>
      <c r="H138" s="17"/>
      <c r="I138" s="11"/>
      <c r="J138" s="17"/>
      <c r="K138" s="3"/>
      <c r="L138" s="3"/>
      <c r="M138" s="3"/>
      <c r="N138" s="32"/>
      <c r="O138" s="252"/>
      <c r="P138" s="252"/>
      <c r="Q138" s="252"/>
      <c r="R138" s="252"/>
      <c r="S138" s="252"/>
      <c r="T138" s="252"/>
      <c r="U138" s="252"/>
      <c r="V138" s="252"/>
      <c r="W138" s="252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7"/>
      <c r="AT138" s="87"/>
      <c r="AU138" s="87"/>
      <c r="CG138" s="88"/>
      <c r="CH138" s="88"/>
      <c r="CI138" s="88"/>
      <c r="CJ138" s="88"/>
      <c r="CK138" s="88"/>
      <c r="CL138" s="88"/>
      <c r="CM138" s="88"/>
      <c r="CN138" s="88"/>
      <c r="CO138" s="88"/>
      <c r="CP138" s="88"/>
      <c r="CQ138" s="88"/>
      <c r="CR138" s="88"/>
      <c r="CS138" s="88"/>
      <c r="CT138" s="88"/>
    </row>
    <row r="139" spans="1:98" x14ac:dyDescent="0.2">
      <c r="A139" s="472"/>
      <c r="B139" s="283" t="s">
        <v>140</v>
      </c>
      <c r="C139" s="11"/>
      <c r="D139" s="17"/>
      <c r="E139" s="11"/>
      <c r="F139" s="17"/>
      <c r="G139" s="11"/>
      <c r="H139" s="17"/>
      <c r="I139" s="11"/>
      <c r="J139" s="17"/>
      <c r="K139" s="32"/>
      <c r="L139" s="32"/>
      <c r="M139" s="32"/>
      <c r="N139" s="32"/>
      <c r="O139" s="252"/>
      <c r="P139" s="252"/>
      <c r="Q139" s="252"/>
      <c r="R139" s="252"/>
      <c r="S139" s="252"/>
      <c r="T139" s="252"/>
      <c r="U139" s="252"/>
      <c r="V139" s="252"/>
      <c r="W139" s="252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7"/>
      <c r="AT139" s="87"/>
      <c r="AU139" s="87"/>
      <c r="CG139" s="88"/>
      <c r="CH139" s="88"/>
      <c r="CI139" s="88"/>
      <c r="CJ139" s="88"/>
      <c r="CK139" s="88"/>
      <c r="CL139" s="88"/>
      <c r="CM139" s="88"/>
      <c r="CN139" s="88"/>
      <c r="CO139" s="88"/>
      <c r="CP139" s="88"/>
      <c r="CQ139" s="88"/>
      <c r="CR139" s="88"/>
      <c r="CS139" s="88"/>
      <c r="CT139" s="88"/>
    </row>
    <row r="140" spans="1:98" ht="15.6" customHeight="1" x14ac:dyDescent="0.2">
      <c r="A140" s="472"/>
      <c r="B140" s="289" t="s">
        <v>147</v>
      </c>
      <c r="C140" s="11"/>
      <c r="D140" s="17"/>
      <c r="E140" s="11"/>
      <c r="F140" s="17"/>
      <c r="G140" s="11"/>
      <c r="H140" s="17"/>
      <c r="I140" s="11"/>
      <c r="J140" s="17"/>
      <c r="K140" s="32"/>
      <c r="L140" s="32"/>
      <c r="M140" s="32"/>
      <c r="N140" s="32"/>
      <c r="O140" s="252"/>
      <c r="P140" s="252"/>
      <c r="Q140" s="252"/>
      <c r="R140" s="252"/>
      <c r="S140" s="252"/>
      <c r="T140" s="252"/>
      <c r="U140" s="252"/>
      <c r="V140" s="252"/>
      <c r="W140" s="252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7"/>
      <c r="AT140" s="87"/>
      <c r="AU140" s="87"/>
      <c r="CG140" s="88"/>
      <c r="CH140" s="88"/>
      <c r="CI140" s="88"/>
      <c r="CJ140" s="88"/>
      <c r="CK140" s="88"/>
      <c r="CL140" s="88"/>
      <c r="CM140" s="88"/>
      <c r="CN140" s="88"/>
      <c r="CO140" s="88"/>
      <c r="CP140" s="88"/>
      <c r="CQ140" s="88"/>
      <c r="CR140" s="88"/>
      <c r="CS140" s="88"/>
      <c r="CT140" s="88"/>
    </row>
    <row r="141" spans="1:98" ht="15.6" customHeight="1" x14ac:dyDescent="0.2">
      <c r="A141" s="472"/>
      <c r="B141" s="289" t="s">
        <v>144</v>
      </c>
      <c r="C141" s="11"/>
      <c r="D141" s="17"/>
      <c r="E141" s="11"/>
      <c r="F141" s="17"/>
      <c r="G141" s="11"/>
      <c r="H141" s="17"/>
      <c r="I141" s="11"/>
      <c r="J141" s="17"/>
      <c r="K141" s="32"/>
      <c r="L141" s="32"/>
      <c r="M141" s="32"/>
      <c r="N141" s="32"/>
      <c r="O141" s="252"/>
      <c r="P141" s="252"/>
      <c r="Q141" s="252"/>
      <c r="R141" s="252"/>
      <c r="S141" s="252"/>
      <c r="T141" s="252"/>
      <c r="U141" s="252"/>
      <c r="V141" s="252"/>
      <c r="W141" s="252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7"/>
      <c r="AT141" s="87"/>
      <c r="AU141" s="87"/>
      <c r="CG141" s="88"/>
      <c r="CH141" s="88"/>
      <c r="CI141" s="88"/>
      <c r="CJ141" s="88"/>
      <c r="CK141" s="88"/>
      <c r="CL141" s="88"/>
      <c r="CM141" s="88"/>
      <c r="CN141" s="88"/>
      <c r="CO141" s="88"/>
      <c r="CP141" s="88"/>
      <c r="CQ141" s="88"/>
      <c r="CR141" s="88"/>
      <c r="CS141" s="88"/>
      <c r="CT141" s="88"/>
    </row>
    <row r="142" spans="1:98" ht="15.6" customHeight="1" x14ac:dyDescent="0.2">
      <c r="A142" s="473"/>
      <c r="B142" s="285" t="s">
        <v>74</v>
      </c>
      <c r="C142" s="123"/>
      <c r="D142" s="119"/>
      <c r="E142" s="123"/>
      <c r="F142" s="119"/>
      <c r="G142" s="123"/>
      <c r="H142" s="119"/>
      <c r="I142" s="123"/>
      <c r="J142" s="119"/>
      <c r="K142" s="32"/>
      <c r="L142" s="32"/>
      <c r="M142" s="32"/>
      <c r="N142" s="32"/>
      <c r="O142" s="252"/>
      <c r="P142" s="252"/>
      <c r="Q142" s="252"/>
      <c r="R142" s="252"/>
      <c r="S142" s="252"/>
      <c r="T142" s="252"/>
      <c r="U142" s="252"/>
      <c r="V142" s="252"/>
      <c r="W142" s="252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7"/>
      <c r="AT142" s="87"/>
      <c r="AU142" s="87"/>
      <c r="CG142" s="88"/>
      <c r="CH142" s="88"/>
      <c r="CI142" s="88"/>
      <c r="CJ142" s="88"/>
      <c r="CK142" s="88"/>
      <c r="CL142" s="88"/>
      <c r="CM142" s="88"/>
      <c r="CN142" s="88"/>
      <c r="CO142" s="88"/>
      <c r="CP142" s="88"/>
      <c r="CQ142" s="88"/>
      <c r="CR142" s="88"/>
      <c r="CS142" s="88"/>
      <c r="CT142" s="88"/>
    </row>
    <row r="143" spans="1:98" ht="15.6" customHeight="1" x14ac:dyDescent="0.2">
      <c r="A143" s="534" t="s">
        <v>148</v>
      </c>
      <c r="B143" s="280" t="s">
        <v>149</v>
      </c>
      <c r="C143" s="19"/>
      <c r="D143" s="21"/>
      <c r="E143" s="19"/>
      <c r="F143" s="21"/>
      <c r="G143" s="19"/>
      <c r="H143" s="21"/>
      <c r="I143" s="19"/>
      <c r="J143" s="21"/>
      <c r="K143" s="32"/>
      <c r="L143" s="32"/>
      <c r="M143" s="32"/>
      <c r="N143" s="32"/>
      <c r="O143" s="252"/>
      <c r="P143" s="252"/>
      <c r="Q143" s="252"/>
      <c r="R143" s="252"/>
      <c r="S143" s="252"/>
      <c r="T143" s="252"/>
      <c r="U143" s="252"/>
      <c r="V143" s="252"/>
      <c r="W143" s="252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7"/>
      <c r="AT143" s="87"/>
      <c r="AU143" s="87"/>
      <c r="CG143" s="88"/>
      <c r="CH143" s="88"/>
      <c r="CI143" s="88"/>
      <c r="CJ143" s="88"/>
      <c r="CK143" s="88"/>
      <c r="CL143" s="88"/>
      <c r="CM143" s="88"/>
      <c r="CN143" s="88"/>
      <c r="CO143" s="88"/>
      <c r="CP143" s="88"/>
      <c r="CQ143" s="88"/>
      <c r="CR143" s="88"/>
      <c r="CS143" s="88"/>
      <c r="CT143" s="88"/>
    </row>
    <row r="144" spans="1:98" ht="15.6" customHeight="1" x14ac:dyDescent="0.2">
      <c r="A144" s="533"/>
      <c r="B144" s="285" t="s">
        <v>150</v>
      </c>
      <c r="C144" s="30"/>
      <c r="D144" s="23"/>
      <c r="E144" s="30"/>
      <c r="F144" s="23"/>
      <c r="G144" s="30"/>
      <c r="H144" s="23"/>
      <c r="I144" s="30"/>
      <c r="J144" s="23"/>
      <c r="K144" s="32"/>
      <c r="L144" s="32"/>
      <c r="M144" s="32"/>
      <c r="N144" s="32"/>
      <c r="O144" s="252"/>
      <c r="P144" s="252"/>
      <c r="Q144" s="252"/>
      <c r="R144" s="252"/>
      <c r="S144" s="252"/>
      <c r="T144" s="252"/>
      <c r="U144" s="252"/>
      <c r="V144" s="252"/>
      <c r="W144" s="252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7"/>
      <c r="AT144" s="87"/>
      <c r="AU144" s="87"/>
      <c r="CG144" s="88"/>
      <c r="CH144" s="88"/>
      <c r="CI144" s="88"/>
      <c r="CJ144" s="88"/>
      <c r="CK144" s="88"/>
      <c r="CL144" s="88"/>
      <c r="CM144" s="88"/>
      <c r="CN144" s="88"/>
      <c r="CO144" s="88"/>
      <c r="CP144" s="88"/>
      <c r="CQ144" s="88"/>
      <c r="CR144" s="88"/>
      <c r="CS144" s="88"/>
      <c r="CT144" s="88"/>
    </row>
    <row r="145" spans="1:104" ht="31.9" customHeight="1" x14ac:dyDescent="0.2">
      <c r="A145" s="290" t="s">
        <v>151</v>
      </c>
      <c r="B145" s="291"/>
      <c r="C145" s="292"/>
      <c r="D145" s="292"/>
      <c r="E145" s="292"/>
      <c r="F145" s="292"/>
      <c r="G145" s="292"/>
      <c r="H145" s="292"/>
      <c r="I145" s="292"/>
      <c r="J145" s="292"/>
      <c r="K145" s="293"/>
      <c r="L145" s="293"/>
      <c r="M145" s="293"/>
      <c r="N145" s="293"/>
      <c r="O145" s="294"/>
      <c r="P145" s="294"/>
      <c r="Q145" s="294"/>
      <c r="R145" s="294"/>
      <c r="S145" s="294"/>
      <c r="T145" s="294"/>
      <c r="U145" s="294"/>
      <c r="V145" s="294"/>
      <c r="W145" s="294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BY145" s="82"/>
      <c r="BZ145" s="82"/>
      <c r="CG145" s="88"/>
      <c r="CH145" s="88"/>
      <c r="CI145" s="88"/>
      <c r="CJ145" s="88"/>
      <c r="CK145" s="88"/>
      <c r="CL145" s="88"/>
      <c r="CM145" s="88"/>
      <c r="CN145" s="88"/>
      <c r="CO145" s="88"/>
      <c r="CP145" s="88"/>
      <c r="CQ145" s="88"/>
      <c r="CR145" s="88"/>
      <c r="CS145" s="88"/>
      <c r="CT145" s="88"/>
    </row>
    <row r="146" spans="1:104" s="309" customFormat="1" ht="31.9" customHeight="1" x14ac:dyDescent="0.2">
      <c r="A146" s="91" t="s">
        <v>152</v>
      </c>
      <c r="B146" s="295"/>
      <c r="C146" s="296"/>
      <c r="D146" s="296"/>
      <c r="E146" s="297"/>
      <c r="F146" s="296"/>
      <c r="G146" s="297"/>
      <c r="H146" s="297"/>
      <c r="I146" s="296"/>
      <c r="J146" s="298"/>
      <c r="K146" s="299"/>
      <c r="L146" s="299"/>
      <c r="M146" s="299"/>
      <c r="N146" s="299"/>
      <c r="O146" s="300"/>
      <c r="P146" s="300"/>
      <c r="Q146" s="300"/>
      <c r="R146" s="301"/>
      <c r="S146" s="302"/>
      <c r="T146" s="300"/>
      <c r="U146" s="300"/>
      <c r="V146" s="301"/>
      <c r="W146" s="301"/>
      <c r="X146" s="303"/>
      <c r="Y146" s="304"/>
      <c r="Z146" s="305"/>
      <c r="AA146" s="305"/>
      <c r="AB146" s="303"/>
      <c r="AC146" s="304"/>
      <c r="AD146" s="304"/>
      <c r="AE146" s="304"/>
      <c r="AF146" s="304"/>
      <c r="AG146" s="305"/>
      <c r="AH146" s="306"/>
      <c r="AI146" s="303"/>
      <c r="AJ146" s="305"/>
      <c r="AK146" s="305"/>
      <c r="AL146" s="305"/>
      <c r="AM146" s="305"/>
      <c r="AN146" s="305"/>
      <c r="AO146" s="306"/>
      <c r="AP146" s="303"/>
      <c r="AQ146" s="305"/>
      <c r="AR146" s="305"/>
      <c r="AS146" s="305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82"/>
      <c r="BI146" s="82"/>
      <c r="BJ146" s="82"/>
      <c r="BK146" s="82"/>
      <c r="BL146" s="82"/>
      <c r="BM146" s="82"/>
      <c r="BN146" s="8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4"/>
      <c r="CB146" s="84"/>
      <c r="CC146" s="84"/>
      <c r="CD146" s="84"/>
      <c r="CE146" s="84"/>
      <c r="CF146" s="84"/>
      <c r="CG146" s="88"/>
      <c r="CH146" s="307"/>
      <c r="CI146" s="307"/>
      <c r="CJ146" s="307"/>
      <c r="CK146" s="307"/>
      <c r="CL146" s="307"/>
      <c r="CM146" s="307"/>
      <c r="CN146" s="307"/>
      <c r="CO146" s="307"/>
      <c r="CP146" s="307"/>
      <c r="CQ146" s="307"/>
      <c r="CR146" s="307"/>
      <c r="CS146" s="307"/>
      <c r="CT146" s="307"/>
      <c r="CU146" s="308"/>
      <c r="CV146" s="308"/>
      <c r="CW146" s="308"/>
      <c r="CX146" s="308"/>
      <c r="CY146" s="308"/>
      <c r="CZ146" s="308"/>
    </row>
    <row r="147" spans="1:104" x14ac:dyDescent="0.2">
      <c r="A147" s="538" t="s">
        <v>35</v>
      </c>
      <c r="B147" s="474" t="s">
        <v>1</v>
      </c>
      <c r="C147" s="475"/>
      <c r="D147" s="476"/>
      <c r="E147" s="514" t="s">
        <v>78</v>
      </c>
      <c r="F147" s="515"/>
      <c r="G147" s="515"/>
      <c r="H147" s="515"/>
      <c r="I147" s="515"/>
      <c r="J147" s="515"/>
      <c r="K147" s="515"/>
      <c r="L147" s="515"/>
      <c r="M147" s="515"/>
      <c r="N147" s="515"/>
      <c r="O147" s="515"/>
      <c r="P147" s="515"/>
      <c r="Q147" s="515"/>
      <c r="R147" s="515"/>
      <c r="S147" s="515"/>
      <c r="T147" s="515"/>
      <c r="U147" s="515"/>
      <c r="V147" s="515"/>
      <c r="W147" s="515"/>
      <c r="X147" s="515"/>
      <c r="Y147" s="515"/>
      <c r="Z147" s="515"/>
      <c r="AA147" s="515"/>
      <c r="AB147" s="515"/>
      <c r="AC147" s="515"/>
      <c r="AD147" s="515"/>
      <c r="AE147" s="515"/>
      <c r="AF147" s="515"/>
      <c r="AG147" s="515"/>
      <c r="AH147" s="515"/>
      <c r="AI147" s="515"/>
      <c r="AJ147" s="515"/>
      <c r="AK147" s="515"/>
      <c r="AL147" s="515"/>
      <c r="AM147" s="515"/>
      <c r="AN147" s="515"/>
      <c r="AO147" s="515"/>
      <c r="AP147" s="551"/>
      <c r="AQ147" s="552" t="s">
        <v>153</v>
      </c>
      <c r="AR147" s="552"/>
      <c r="AS147" s="553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Y147" s="82"/>
      <c r="BZ147" s="82"/>
      <c r="CG147" s="88"/>
      <c r="CH147" s="88"/>
      <c r="CI147" s="88"/>
      <c r="CJ147" s="88"/>
      <c r="CK147" s="88"/>
      <c r="CL147" s="88"/>
      <c r="CM147" s="88"/>
      <c r="CN147" s="88"/>
      <c r="CO147" s="88"/>
      <c r="CP147" s="88"/>
      <c r="CQ147" s="88"/>
      <c r="CR147" s="88"/>
      <c r="CS147" s="88"/>
      <c r="CT147" s="88"/>
    </row>
    <row r="148" spans="1:104" x14ac:dyDescent="0.2">
      <c r="A148" s="539"/>
      <c r="B148" s="549"/>
      <c r="C148" s="550"/>
      <c r="D148" s="517"/>
      <c r="E148" s="483" t="s">
        <v>21</v>
      </c>
      <c r="F148" s="484"/>
      <c r="G148" s="483" t="s">
        <v>22</v>
      </c>
      <c r="H148" s="484"/>
      <c r="I148" s="483" t="s">
        <v>23</v>
      </c>
      <c r="J148" s="484"/>
      <c r="K148" s="483" t="s">
        <v>24</v>
      </c>
      <c r="L148" s="484"/>
      <c r="M148" s="483" t="s">
        <v>25</v>
      </c>
      <c r="N148" s="484"/>
      <c r="O148" s="483" t="s">
        <v>26</v>
      </c>
      <c r="P148" s="484"/>
      <c r="Q148" s="483" t="s">
        <v>27</v>
      </c>
      <c r="R148" s="484"/>
      <c r="S148" s="483" t="s">
        <v>28</v>
      </c>
      <c r="T148" s="484"/>
      <c r="U148" s="483" t="s">
        <v>29</v>
      </c>
      <c r="V148" s="484"/>
      <c r="W148" s="483" t="s">
        <v>5</v>
      </c>
      <c r="X148" s="484"/>
      <c r="Y148" s="483" t="s">
        <v>6</v>
      </c>
      <c r="Z148" s="484"/>
      <c r="AA148" s="483" t="s">
        <v>30</v>
      </c>
      <c r="AB148" s="484"/>
      <c r="AC148" s="483" t="s">
        <v>7</v>
      </c>
      <c r="AD148" s="484"/>
      <c r="AE148" s="483" t="s">
        <v>8</v>
      </c>
      <c r="AF148" s="484"/>
      <c r="AG148" s="483" t="s">
        <v>9</v>
      </c>
      <c r="AH148" s="484"/>
      <c r="AI148" s="483" t="s">
        <v>10</v>
      </c>
      <c r="AJ148" s="484"/>
      <c r="AK148" s="483" t="s">
        <v>11</v>
      </c>
      <c r="AL148" s="484"/>
      <c r="AM148" s="483" t="s">
        <v>12</v>
      </c>
      <c r="AN148" s="484"/>
      <c r="AO148" s="480" t="s">
        <v>13</v>
      </c>
      <c r="AP148" s="541"/>
      <c r="AQ148" s="542" t="s">
        <v>154</v>
      </c>
      <c r="AR148" s="480" t="s">
        <v>155</v>
      </c>
      <c r="AS148" s="481"/>
      <c r="AT148" s="310"/>
      <c r="AU148" s="311"/>
      <c r="AV148" s="97"/>
      <c r="AW148" s="97"/>
      <c r="AX148" s="97"/>
      <c r="AY148" s="97"/>
      <c r="AZ148" s="97"/>
      <c r="BA148" s="97"/>
      <c r="BB148" s="97"/>
      <c r="BC148" s="97"/>
      <c r="BD148" s="97"/>
      <c r="BE148" s="97"/>
      <c r="BF148" s="97"/>
      <c r="BG148" s="97"/>
      <c r="CG148" s="88"/>
      <c r="CH148" s="88"/>
      <c r="CI148" s="88"/>
      <c r="CJ148" s="88"/>
      <c r="CK148" s="88"/>
      <c r="CL148" s="88"/>
      <c r="CM148" s="88"/>
      <c r="CN148" s="88"/>
      <c r="CO148" s="88"/>
      <c r="CP148" s="88"/>
      <c r="CQ148" s="88"/>
      <c r="CR148" s="88"/>
      <c r="CS148" s="88"/>
      <c r="CT148" s="88"/>
    </row>
    <row r="149" spans="1:104" ht="31.5" x14ac:dyDescent="0.2">
      <c r="A149" s="540"/>
      <c r="B149" s="312" t="s">
        <v>34</v>
      </c>
      <c r="C149" s="313" t="s">
        <v>2</v>
      </c>
      <c r="D149" s="404" t="s">
        <v>3</v>
      </c>
      <c r="E149" s="36" t="s">
        <v>2</v>
      </c>
      <c r="F149" s="403" t="s">
        <v>3</v>
      </c>
      <c r="G149" s="36" t="s">
        <v>2</v>
      </c>
      <c r="H149" s="403" t="s">
        <v>3</v>
      </c>
      <c r="I149" s="36" t="s">
        <v>2</v>
      </c>
      <c r="J149" s="403" t="s">
        <v>3</v>
      </c>
      <c r="K149" s="36" t="s">
        <v>2</v>
      </c>
      <c r="L149" s="403" t="s">
        <v>3</v>
      </c>
      <c r="M149" s="36" t="s">
        <v>2</v>
      </c>
      <c r="N149" s="403" t="s">
        <v>3</v>
      </c>
      <c r="O149" s="36" t="s">
        <v>2</v>
      </c>
      <c r="P149" s="403" t="s">
        <v>3</v>
      </c>
      <c r="Q149" s="36" t="s">
        <v>2</v>
      </c>
      <c r="R149" s="403" t="s">
        <v>3</v>
      </c>
      <c r="S149" s="36" t="s">
        <v>2</v>
      </c>
      <c r="T149" s="403" t="s">
        <v>3</v>
      </c>
      <c r="U149" s="36" t="s">
        <v>2</v>
      </c>
      <c r="V149" s="403" t="s">
        <v>3</v>
      </c>
      <c r="W149" s="36" t="s">
        <v>2</v>
      </c>
      <c r="X149" s="403" t="s">
        <v>3</v>
      </c>
      <c r="Y149" s="36" t="s">
        <v>2</v>
      </c>
      <c r="Z149" s="403" t="s">
        <v>3</v>
      </c>
      <c r="AA149" s="36" t="s">
        <v>2</v>
      </c>
      <c r="AB149" s="403" t="s">
        <v>3</v>
      </c>
      <c r="AC149" s="36" t="s">
        <v>2</v>
      </c>
      <c r="AD149" s="403" t="s">
        <v>3</v>
      </c>
      <c r="AE149" s="36" t="s">
        <v>2</v>
      </c>
      <c r="AF149" s="403" t="s">
        <v>3</v>
      </c>
      <c r="AG149" s="36" t="s">
        <v>2</v>
      </c>
      <c r="AH149" s="403" t="s">
        <v>3</v>
      </c>
      <c r="AI149" s="36" t="s">
        <v>2</v>
      </c>
      <c r="AJ149" s="403" t="s">
        <v>3</v>
      </c>
      <c r="AK149" s="36" t="s">
        <v>2</v>
      </c>
      <c r="AL149" s="403" t="s">
        <v>3</v>
      </c>
      <c r="AM149" s="36" t="s">
        <v>2</v>
      </c>
      <c r="AN149" s="403" t="s">
        <v>3</v>
      </c>
      <c r="AO149" s="36" t="s">
        <v>2</v>
      </c>
      <c r="AP149" s="315" t="s">
        <v>3</v>
      </c>
      <c r="AQ149" s="543"/>
      <c r="AR149" s="406" t="s">
        <v>156</v>
      </c>
      <c r="AS149" s="401" t="s">
        <v>157</v>
      </c>
      <c r="AT149" s="148"/>
      <c r="AU149" s="148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CG149" s="88"/>
      <c r="CH149" s="88"/>
      <c r="CI149" s="88"/>
      <c r="CJ149" s="88"/>
      <c r="CK149" s="88"/>
      <c r="CL149" s="88"/>
      <c r="CM149" s="88"/>
      <c r="CN149" s="88"/>
      <c r="CO149" s="88"/>
      <c r="CP149" s="88"/>
      <c r="CQ149" s="88"/>
      <c r="CR149" s="88"/>
      <c r="CS149" s="88"/>
      <c r="CT149" s="88"/>
    </row>
    <row r="150" spans="1:104" ht="15" customHeight="1" x14ac:dyDescent="0.2">
      <c r="A150" s="316" t="s">
        <v>55</v>
      </c>
      <c r="B150" s="213">
        <f t="shared" ref="B150:B168" si="11">SUM(C150+D150)</f>
        <v>267</v>
      </c>
      <c r="C150" s="214">
        <f t="shared" ref="C150:D168" si="12">SUM(E150+G150+I150+K150+M150+O150+Q150+S150+U150+W150+Y150+AA150+AC150+AE150+AG150+AI150+AK150+AM150+AO150)</f>
        <v>124</v>
      </c>
      <c r="D150" s="317">
        <f t="shared" si="12"/>
        <v>143</v>
      </c>
      <c r="E150" s="26">
        <v>10</v>
      </c>
      <c r="F150" s="98">
        <v>10</v>
      </c>
      <c r="G150" s="26">
        <v>7</v>
      </c>
      <c r="H150" s="99">
        <v>2</v>
      </c>
      <c r="I150" s="26">
        <v>7</v>
      </c>
      <c r="J150" s="99">
        <v>2</v>
      </c>
      <c r="K150" s="26">
        <v>1</v>
      </c>
      <c r="L150" s="99">
        <v>1</v>
      </c>
      <c r="M150" s="26">
        <v>3</v>
      </c>
      <c r="N150" s="99">
        <v>6</v>
      </c>
      <c r="O150" s="26">
        <v>2</v>
      </c>
      <c r="P150" s="99">
        <v>2</v>
      </c>
      <c r="Q150" s="26">
        <v>2</v>
      </c>
      <c r="R150" s="99">
        <v>0</v>
      </c>
      <c r="S150" s="26">
        <v>2</v>
      </c>
      <c r="T150" s="99">
        <v>0</v>
      </c>
      <c r="U150" s="26">
        <v>0</v>
      </c>
      <c r="V150" s="99">
        <v>2</v>
      </c>
      <c r="W150" s="26">
        <v>4</v>
      </c>
      <c r="X150" s="99">
        <v>3</v>
      </c>
      <c r="Y150" s="26">
        <v>5</v>
      </c>
      <c r="Z150" s="99">
        <v>4</v>
      </c>
      <c r="AA150" s="26">
        <v>6</v>
      </c>
      <c r="AB150" s="99">
        <v>9</v>
      </c>
      <c r="AC150" s="26">
        <v>6</v>
      </c>
      <c r="AD150" s="99">
        <v>8</v>
      </c>
      <c r="AE150" s="26">
        <v>4</v>
      </c>
      <c r="AF150" s="99">
        <v>9</v>
      </c>
      <c r="AG150" s="26">
        <v>5</v>
      </c>
      <c r="AH150" s="99">
        <v>8</v>
      </c>
      <c r="AI150" s="26">
        <v>8</v>
      </c>
      <c r="AJ150" s="99">
        <v>19</v>
      </c>
      <c r="AK150" s="26">
        <v>19</v>
      </c>
      <c r="AL150" s="99">
        <v>10</v>
      </c>
      <c r="AM150" s="26">
        <v>9</v>
      </c>
      <c r="AN150" s="99">
        <v>14</v>
      </c>
      <c r="AO150" s="100">
        <v>24</v>
      </c>
      <c r="AP150" s="318">
        <v>34</v>
      </c>
      <c r="AQ150" s="319">
        <v>101</v>
      </c>
      <c r="AR150" s="320">
        <v>19</v>
      </c>
      <c r="AS150" s="98">
        <v>147</v>
      </c>
      <c r="AT150" s="1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97"/>
      <c r="BG150" s="97"/>
      <c r="CA150" s="84" t="str">
        <f t="shared" ref="CA150:CA168" si="13">IF(B150&lt;&gt;SUM(AQ150+AR150+AS150),"* El número de consultas según tipo atención NO DEBE ser diferente al Total. ","")</f>
        <v/>
      </c>
      <c r="CB150" s="84" t="str">
        <f>IF(AND(E150&lt;=SUM(E152:E168),F150&lt;=SUM(F152:F168),G150&lt;=SUM(G152:G168),H150&lt;=SUM(H152:H168),I150&lt;=SUM(I152:I168),J150&lt;=SUM(J152:J168),K150&lt;=SUM(K152:K168),L150&lt;=SUM(L152:L168),M150&lt;=SUM(M152:M168),N150&lt;=SUM(N152:N168),O150&lt;=SUM(O152:O168),P150&lt;=SUM(P152:P168),W150&lt;=SUM(W152:W168),X150&lt;=SUM(X152:X168),Y150&lt;=SUM(Y152:Y168),Z150&lt;=SUM(Z152:Z168),AA150&lt;=SUM(AA152:AA168),AB150&lt;=SUM(AB152:AB168),AC150&lt;=SUM(AC152:AC168),AD150&lt;=SUM(AD152:AD168),AE150&lt;=SUM(AE152:AE168),AF150&lt;=SUM(AF152:AF168),AG150&lt;=SUM(AG152:AG168),AH150&lt;=SUM(AH152:AH168),AI150&lt;=SUM(AI152:AI168),AJ150&lt;=SUM(AJ152:AJ168),AK150&lt;=SUM(AK152:AK168),AL150&lt;=SUM(AL152:AL168),AM150&lt;=SUM(AM152:AM168),AN150&lt;=SUM(AN152:AN168),AO150&lt;=SUM(AO152:AO168),AP150&lt;=SUM(AP152:AP168)),"","Total de ingreso debe ser igual o menor al desagregado por condición")</f>
        <v/>
      </c>
      <c r="CG150" s="88">
        <f t="shared" ref="CG150:CG168" si="14">IF(B150&lt;&gt;SUM(AQ150+AR150+AS150),1,0)</f>
        <v>0</v>
      </c>
      <c r="CH150" s="88"/>
      <c r="CI150" s="88"/>
      <c r="CJ150" s="88"/>
      <c r="CK150" s="88"/>
      <c r="CL150" s="88"/>
      <c r="CM150" s="88"/>
      <c r="CN150" s="88"/>
      <c r="CO150" s="88"/>
      <c r="CP150" s="88"/>
      <c r="CQ150" s="88"/>
      <c r="CR150" s="88"/>
      <c r="CS150" s="88"/>
      <c r="CT150" s="88"/>
    </row>
    <row r="151" spans="1:104" ht="15" customHeight="1" x14ac:dyDescent="0.2">
      <c r="A151" s="321" t="s">
        <v>36</v>
      </c>
      <c r="B151" s="322">
        <f t="shared" si="11"/>
        <v>0</v>
      </c>
      <c r="C151" s="323">
        <f t="shared" si="12"/>
        <v>0</v>
      </c>
      <c r="D151" s="324">
        <f t="shared" si="12"/>
        <v>0</v>
      </c>
      <c r="E151" s="38">
        <v>0</v>
      </c>
      <c r="F151" s="39">
        <v>0</v>
      </c>
      <c r="G151" s="38">
        <v>0</v>
      </c>
      <c r="H151" s="22">
        <v>0</v>
      </c>
      <c r="I151" s="38">
        <v>0</v>
      </c>
      <c r="J151" s="22">
        <v>0</v>
      </c>
      <c r="K151" s="38">
        <v>0</v>
      </c>
      <c r="L151" s="22">
        <v>0</v>
      </c>
      <c r="M151" s="38">
        <v>0</v>
      </c>
      <c r="N151" s="22">
        <v>0</v>
      </c>
      <c r="O151" s="38">
        <v>0</v>
      </c>
      <c r="P151" s="22">
        <v>0</v>
      </c>
      <c r="Q151" s="38">
        <v>0</v>
      </c>
      <c r="R151" s="22">
        <v>0</v>
      </c>
      <c r="S151" s="38">
        <v>0</v>
      </c>
      <c r="T151" s="22">
        <v>0</v>
      </c>
      <c r="U151" s="38">
        <v>0</v>
      </c>
      <c r="V151" s="22">
        <v>0</v>
      </c>
      <c r="W151" s="38">
        <v>0</v>
      </c>
      <c r="X151" s="22">
        <v>0</v>
      </c>
      <c r="Y151" s="38">
        <v>0</v>
      </c>
      <c r="Z151" s="22">
        <v>0</v>
      </c>
      <c r="AA151" s="38">
        <v>0</v>
      </c>
      <c r="AB151" s="22">
        <v>0</v>
      </c>
      <c r="AC151" s="38">
        <v>0</v>
      </c>
      <c r="AD151" s="22">
        <v>0</v>
      </c>
      <c r="AE151" s="38">
        <v>0</v>
      </c>
      <c r="AF151" s="22">
        <v>0</v>
      </c>
      <c r="AG151" s="38">
        <v>0</v>
      </c>
      <c r="AH151" s="22">
        <v>0</v>
      </c>
      <c r="AI151" s="38">
        <v>0</v>
      </c>
      <c r="AJ151" s="22">
        <v>0</v>
      </c>
      <c r="AK151" s="38">
        <v>0</v>
      </c>
      <c r="AL151" s="22">
        <v>0</v>
      </c>
      <c r="AM151" s="38">
        <v>0</v>
      </c>
      <c r="AN151" s="22">
        <v>0</v>
      </c>
      <c r="AO151" s="129">
        <v>0</v>
      </c>
      <c r="AP151" s="55">
        <v>0</v>
      </c>
      <c r="AQ151" s="325">
        <v>0</v>
      </c>
      <c r="AR151" s="326">
        <v>0</v>
      </c>
      <c r="AS151" s="39">
        <v>0</v>
      </c>
      <c r="AT151" s="1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97"/>
      <c r="BG151" s="97"/>
      <c r="CA151" s="84" t="str">
        <f t="shared" si="13"/>
        <v/>
      </c>
      <c r="CG151" s="88">
        <f t="shared" si="14"/>
        <v>0</v>
      </c>
      <c r="CH151" s="88"/>
      <c r="CI151" s="88"/>
      <c r="CJ151" s="88"/>
      <c r="CK151" s="88"/>
      <c r="CL151" s="88"/>
      <c r="CM151" s="88"/>
      <c r="CN151" s="88"/>
      <c r="CO151" s="88"/>
      <c r="CP151" s="88"/>
      <c r="CQ151" s="88"/>
      <c r="CR151" s="88"/>
      <c r="CS151" s="88"/>
      <c r="CT151" s="88"/>
    </row>
    <row r="152" spans="1:104" ht="15" customHeight="1" x14ac:dyDescent="0.2">
      <c r="A152" s="327" t="s">
        <v>158</v>
      </c>
      <c r="B152" s="328">
        <f t="shared" si="11"/>
        <v>2</v>
      </c>
      <c r="C152" s="329">
        <f t="shared" si="12"/>
        <v>1</v>
      </c>
      <c r="D152" s="330">
        <f t="shared" si="12"/>
        <v>1</v>
      </c>
      <c r="E152" s="6">
        <v>0</v>
      </c>
      <c r="F152" s="10">
        <v>0</v>
      </c>
      <c r="G152" s="6">
        <v>0</v>
      </c>
      <c r="H152" s="8">
        <v>0</v>
      </c>
      <c r="I152" s="6">
        <v>0</v>
      </c>
      <c r="J152" s="8">
        <v>0</v>
      </c>
      <c r="K152" s="6">
        <v>0</v>
      </c>
      <c r="L152" s="8">
        <v>0</v>
      </c>
      <c r="M152" s="6">
        <v>0</v>
      </c>
      <c r="N152" s="8">
        <v>0</v>
      </c>
      <c r="O152" s="6">
        <v>0</v>
      </c>
      <c r="P152" s="8">
        <v>0</v>
      </c>
      <c r="Q152" s="6">
        <v>0</v>
      </c>
      <c r="R152" s="8">
        <v>0</v>
      </c>
      <c r="S152" s="6">
        <v>0</v>
      </c>
      <c r="T152" s="8">
        <v>0</v>
      </c>
      <c r="U152" s="6">
        <v>0</v>
      </c>
      <c r="V152" s="8">
        <v>0</v>
      </c>
      <c r="W152" s="6">
        <v>0</v>
      </c>
      <c r="X152" s="8">
        <v>0</v>
      </c>
      <c r="Y152" s="6">
        <v>0</v>
      </c>
      <c r="Z152" s="8">
        <v>0</v>
      </c>
      <c r="AA152" s="6">
        <v>0</v>
      </c>
      <c r="AB152" s="8">
        <v>0</v>
      </c>
      <c r="AC152" s="6">
        <v>0</v>
      </c>
      <c r="AD152" s="8">
        <v>0</v>
      </c>
      <c r="AE152" s="6">
        <v>0</v>
      </c>
      <c r="AF152" s="8">
        <v>0</v>
      </c>
      <c r="AG152" s="6">
        <v>0</v>
      </c>
      <c r="AH152" s="8">
        <v>0</v>
      </c>
      <c r="AI152" s="6">
        <v>0</v>
      </c>
      <c r="AJ152" s="8">
        <v>0</v>
      </c>
      <c r="AK152" s="6">
        <v>0</v>
      </c>
      <c r="AL152" s="8">
        <v>0</v>
      </c>
      <c r="AM152" s="6">
        <v>0</v>
      </c>
      <c r="AN152" s="8">
        <v>1</v>
      </c>
      <c r="AO152" s="105">
        <v>1</v>
      </c>
      <c r="AP152" s="57">
        <v>0</v>
      </c>
      <c r="AQ152" s="191">
        <v>0</v>
      </c>
      <c r="AR152" s="229">
        <v>0</v>
      </c>
      <c r="AS152" s="10">
        <v>2</v>
      </c>
      <c r="AT152" s="1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97"/>
      <c r="BG152" s="97"/>
      <c r="CA152" s="84" t="str">
        <f t="shared" si="13"/>
        <v/>
      </c>
      <c r="CG152" s="88">
        <f t="shared" si="14"/>
        <v>0</v>
      </c>
      <c r="CH152" s="88"/>
      <c r="CI152" s="88"/>
      <c r="CJ152" s="88"/>
      <c r="CK152" s="88"/>
      <c r="CL152" s="88"/>
      <c r="CM152" s="88"/>
      <c r="CN152" s="88"/>
      <c r="CO152" s="88"/>
      <c r="CP152" s="88"/>
      <c r="CQ152" s="88"/>
      <c r="CR152" s="88"/>
      <c r="CS152" s="88"/>
      <c r="CT152" s="88"/>
    </row>
    <row r="153" spans="1:104" ht="15" customHeight="1" x14ac:dyDescent="0.2">
      <c r="A153" s="331" t="s">
        <v>159</v>
      </c>
      <c r="B153" s="332">
        <f t="shared" si="11"/>
        <v>0</v>
      </c>
      <c r="C153" s="333">
        <f t="shared" si="12"/>
        <v>0</v>
      </c>
      <c r="D153" s="334">
        <f t="shared" si="12"/>
        <v>0</v>
      </c>
      <c r="E153" s="11">
        <v>0</v>
      </c>
      <c r="F153" s="17">
        <v>0</v>
      </c>
      <c r="G153" s="11">
        <v>0</v>
      </c>
      <c r="H153" s="17">
        <v>0</v>
      </c>
      <c r="I153" s="11">
        <v>0</v>
      </c>
      <c r="J153" s="17">
        <v>0</v>
      </c>
      <c r="K153" s="11">
        <v>0</v>
      </c>
      <c r="L153" s="12">
        <v>0</v>
      </c>
      <c r="M153" s="11">
        <v>0</v>
      </c>
      <c r="N153" s="12">
        <v>0</v>
      </c>
      <c r="O153" s="11">
        <v>0</v>
      </c>
      <c r="P153" s="12">
        <v>0</v>
      </c>
      <c r="Q153" s="11">
        <v>0</v>
      </c>
      <c r="R153" s="12">
        <v>0</v>
      </c>
      <c r="S153" s="11">
        <v>0</v>
      </c>
      <c r="T153" s="12">
        <v>0</v>
      </c>
      <c r="U153" s="11">
        <v>0</v>
      </c>
      <c r="V153" s="12">
        <v>0</v>
      </c>
      <c r="W153" s="11">
        <v>0</v>
      </c>
      <c r="X153" s="12">
        <v>0</v>
      </c>
      <c r="Y153" s="11">
        <v>0</v>
      </c>
      <c r="Z153" s="12">
        <v>0</v>
      </c>
      <c r="AA153" s="11">
        <v>0</v>
      </c>
      <c r="AB153" s="17">
        <v>0</v>
      </c>
      <c r="AC153" s="11">
        <v>0</v>
      </c>
      <c r="AD153" s="17">
        <v>0</v>
      </c>
      <c r="AE153" s="11">
        <v>0</v>
      </c>
      <c r="AF153" s="12">
        <v>0</v>
      </c>
      <c r="AG153" s="11">
        <v>0</v>
      </c>
      <c r="AH153" s="12">
        <v>0</v>
      </c>
      <c r="AI153" s="11">
        <v>0</v>
      </c>
      <c r="AJ153" s="12">
        <v>0</v>
      </c>
      <c r="AK153" s="11">
        <v>0</v>
      </c>
      <c r="AL153" s="12">
        <v>0</v>
      </c>
      <c r="AM153" s="11">
        <v>0</v>
      </c>
      <c r="AN153" s="12">
        <v>0</v>
      </c>
      <c r="AO153" s="111">
        <v>0</v>
      </c>
      <c r="AP153" s="51">
        <v>0</v>
      </c>
      <c r="AQ153" s="200">
        <v>0</v>
      </c>
      <c r="AR153" s="135">
        <v>0</v>
      </c>
      <c r="AS153" s="17">
        <v>0</v>
      </c>
      <c r="AT153" s="1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97"/>
      <c r="BG153" s="97"/>
      <c r="CA153" s="84" t="str">
        <f t="shared" si="13"/>
        <v/>
      </c>
      <c r="CG153" s="88">
        <f t="shared" si="14"/>
        <v>0</v>
      </c>
      <c r="CH153" s="88"/>
      <c r="CI153" s="88"/>
      <c r="CJ153" s="88"/>
      <c r="CK153" s="88"/>
      <c r="CL153" s="88"/>
      <c r="CM153" s="88"/>
      <c r="CN153" s="88"/>
      <c r="CO153" s="88"/>
      <c r="CP153" s="88"/>
      <c r="CQ153" s="88"/>
      <c r="CR153" s="88"/>
      <c r="CS153" s="88"/>
      <c r="CT153" s="88"/>
    </row>
    <row r="154" spans="1:104" ht="15" customHeight="1" x14ac:dyDescent="0.2">
      <c r="A154" s="331" t="s">
        <v>160</v>
      </c>
      <c r="B154" s="332">
        <f t="shared" si="11"/>
        <v>41</v>
      </c>
      <c r="C154" s="333">
        <f t="shared" si="12"/>
        <v>15</v>
      </c>
      <c r="D154" s="334">
        <f t="shared" si="12"/>
        <v>26</v>
      </c>
      <c r="E154" s="11">
        <v>0</v>
      </c>
      <c r="F154" s="17">
        <v>0</v>
      </c>
      <c r="G154" s="11">
        <v>0</v>
      </c>
      <c r="H154" s="17">
        <v>0</v>
      </c>
      <c r="I154" s="11">
        <v>0</v>
      </c>
      <c r="J154" s="17">
        <v>0</v>
      </c>
      <c r="K154" s="11">
        <v>0</v>
      </c>
      <c r="L154" s="12">
        <v>0</v>
      </c>
      <c r="M154" s="11">
        <v>0</v>
      </c>
      <c r="N154" s="12">
        <v>0</v>
      </c>
      <c r="O154" s="11">
        <v>0</v>
      </c>
      <c r="P154" s="12">
        <v>0</v>
      </c>
      <c r="Q154" s="11">
        <v>0</v>
      </c>
      <c r="R154" s="12">
        <v>0</v>
      </c>
      <c r="S154" s="11">
        <v>1</v>
      </c>
      <c r="T154" s="12">
        <v>0</v>
      </c>
      <c r="U154" s="11">
        <v>0</v>
      </c>
      <c r="V154" s="12">
        <v>0</v>
      </c>
      <c r="W154" s="11">
        <v>0</v>
      </c>
      <c r="X154" s="12">
        <v>0</v>
      </c>
      <c r="Y154" s="11">
        <v>0</v>
      </c>
      <c r="Z154" s="12">
        <v>0</v>
      </c>
      <c r="AA154" s="11">
        <v>1</v>
      </c>
      <c r="AB154" s="17">
        <v>4</v>
      </c>
      <c r="AC154" s="11">
        <v>2</v>
      </c>
      <c r="AD154" s="17">
        <v>0</v>
      </c>
      <c r="AE154" s="11">
        <v>0</v>
      </c>
      <c r="AF154" s="12">
        <v>1</v>
      </c>
      <c r="AG154" s="11">
        <v>1</v>
      </c>
      <c r="AH154" s="12">
        <v>2</v>
      </c>
      <c r="AI154" s="11">
        <v>1</v>
      </c>
      <c r="AJ154" s="12">
        <v>2</v>
      </c>
      <c r="AK154" s="11">
        <v>2</v>
      </c>
      <c r="AL154" s="12">
        <v>3</v>
      </c>
      <c r="AM154" s="11">
        <v>1</v>
      </c>
      <c r="AN154" s="12">
        <v>3</v>
      </c>
      <c r="AO154" s="111">
        <v>6</v>
      </c>
      <c r="AP154" s="51">
        <v>11</v>
      </c>
      <c r="AQ154" s="200">
        <v>13</v>
      </c>
      <c r="AR154" s="135">
        <v>1</v>
      </c>
      <c r="AS154" s="17">
        <v>27</v>
      </c>
      <c r="AT154" s="1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97"/>
      <c r="BG154" s="97"/>
      <c r="CA154" s="84" t="str">
        <f t="shared" si="13"/>
        <v/>
      </c>
      <c r="CG154" s="88">
        <f t="shared" si="14"/>
        <v>0</v>
      </c>
      <c r="CH154" s="88"/>
      <c r="CI154" s="88"/>
      <c r="CJ154" s="88"/>
      <c r="CK154" s="88"/>
      <c r="CL154" s="88"/>
      <c r="CM154" s="88"/>
      <c r="CN154" s="88"/>
      <c r="CO154" s="88"/>
      <c r="CP154" s="88"/>
      <c r="CQ154" s="88"/>
      <c r="CR154" s="88"/>
      <c r="CS154" s="88"/>
      <c r="CT154" s="88"/>
    </row>
    <row r="155" spans="1:104" ht="15" customHeight="1" x14ac:dyDescent="0.2">
      <c r="A155" s="331" t="s">
        <v>161</v>
      </c>
      <c r="B155" s="332">
        <f t="shared" si="11"/>
        <v>0</v>
      </c>
      <c r="C155" s="333">
        <f t="shared" si="12"/>
        <v>0</v>
      </c>
      <c r="D155" s="334">
        <f t="shared" si="12"/>
        <v>0</v>
      </c>
      <c r="E155" s="11">
        <v>0</v>
      </c>
      <c r="F155" s="17">
        <v>0</v>
      </c>
      <c r="G155" s="11">
        <v>0</v>
      </c>
      <c r="H155" s="17">
        <v>0</v>
      </c>
      <c r="I155" s="11">
        <v>0</v>
      </c>
      <c r="J155" s="17">
        <v>0</v>
      </c>
      <c r="K155" s="11">
        <v>0</v>
      </c>
      <c r="L155" s="12">
        <v>0</v>
      </c>
      <c r="M155" s="11">
        <v>0</v>
      </c>
      <c r="N155" s="12">
        <v>0</v>
      </c>
      <c r="O155" s="11">
        <v>0</v>
      </c>
      <c r="P155" s="12">
        <v>0</v>
      </c>
      <c r="Q155" s="11">
        <v>0</v>
      </c>
      <c r="R155" s="12">
        <v>0</v>
      </c>
      <c r="S155" s="11">
        <v>0</v>
      </c>
      <c r="T155" s="12">
        <v>0</v>
      </c>
      <c r="U155" s="11">
        <v>0</v>
      </c>
      <c r="V155" s="12">
        <v>0</v>
      </c>
      <c r="W155" s="11">
        <v>0</v>
      </c>
      <c r="X155" s="12">
        <v>0</v>
      </c>
      <c r="Y155" s="11">
        <v>0</v>
      </c>
      <c r="Z155" s="12">
        <v>0</v>
      </c>
      <c r="AA155" s="11">
        <v>0</v>
      </c>
      <c r="AB155" s="17">
        <v>0</v>
      </c>
      <c r="AC155" s="11">
        <v>0</v>
      </c>
      <c r="AD155" s="17">
        <v>0</v>
      </c>
      <c r="AE155" s="11">
        <v>0</v>
      </c>
      <c r="AF155" s="12">
        <v>0</v>
      </c>
      <c r="AG155" s="11">
        <v>0</v>
      </c>
      <c r="AH155" s="12">
        <v>0</v>
      </c>
      <c r="AI155" s="11">
        <v>0</v>
      </c>
      <c r="AJ155" s="12">
        <v>0</v>
      </c>
      <c r="AK155" s="11">
        <v>0</v>
      </c>
      <c r="AL155" s="12">
        <v>0</v>
      </c>
      <c r="AM155" s="11">
        <v>0</v>
      </c>
      <c r="AN155" s="12">
        <v>0</v>
      </c>
      <c r="AO155" s="111">
        <v>0</v>
      </c>
      <c r="AP155" s="51">
        <v>0</v>
      </c>
      <c r="AQ155" s="200">
        <v>0</v>
      </c>
      <c r="AR155" s="135">
        <v>0</v>
      </c>
      <c r="AS155" s="17">
        <v>0</v>
      </c>
      <c r="AT155" s="1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97"/>
      <c r="BG155" s="97"/>
      <c r="CA155" s="84" t="str">
        <f t="shared" si="13"/>
        <v/>
      </c>
      <c r="CG155" s="88">
        <f t="shared" si="14"/>
        <v>0</v>
      </c>
      <c r="CH155" s="88"/>
      <c r="CI155" s="88"/>
      <c r="CJ155" s="88"/>
      <c r="CK155" s="88"/>
      <c r="CL155" s="88"/>
      <c r="CM155" s="88"/>
      <c r="CN155" s="88"/>
      <c r="CO155" s="88"/>
      <c r="CP155" s="88"/>
      <c r="CQ155" s="88"/>
      <c r="CR155" s="88"/>
      <c r="CS155" s="88"/>
      <c r="CT155" s="88"/>
    </row>
    <row r="156" spans="1:104" ht="15" customHeight="1" x14ac:dyDescent="0.2">
      <c r="A156" s="331" t="s">
        <v>162</v>
      </c>
      <c r="B156" s="332">
        <f t="shared" si="11"/>
        <v>0</v>
      </c>
      <c r="C156" s="333">
        <f t="shared" si="12"/>
        <v>0</v>
      </c>
      <c r="D156" s="334">
        <f t="shared" si="12"/>
        <v>0</v>
      </c>
      <c r="E156" s="11">
        <v>0</v>
      </c>
      <c r="F156" s="17">
        <v>0</v>
      </c>
      <c r="G156" s="11">
        <v>0</v>
      </c>
      <c r="H156" s="17">
        <v>0</v>
      </c>
      <c r="I156" s="11">
        <v>0</v>
      </c>
      <c r="J156" s="17">
        <v>0</v>
      </c>
      <c r="K156" s="11">
        <v>0</v>
      </c>
      <c r="L156" s="12">
        <v>0</v>
      </c>
      <c r="M156" s="11">
        <v>0</v>
      </c>
      <c r="N156" s="12">
        <v>0</v>
      </c>
      <c r="O156" s="11">
        <v>0</v>
      </c>
      <c r="P156" s="12">
        <v>0</v>
      </c>
      <c r="Q156" s="11">
        <v>0</v>
      </c>
      <c r="R156" s="12">
        <v>0</v>
      </c>
      <c r="S156" s="11">
        <v>0</v>
      </c>
      <c r="T156" s="12">
        <v>0</v>
      </c>
      <c r="U156" s="11">
        <v>0</v>
      </c>
      <c r="V156" s="12">
        <v>0</v>
      </c>
      <c r="W156" s="11">
        <v>0</v>
      </c>
      <c r="X156" s="12">
        <v>0</v>
      </c>
      <c r="Y156" s="11">
        <v>0</v>
      </c>
      <c r="Z156" s="12">
        <v>0</v>
      </c>
      <c r="AA156" s="11">
        <v>0</v>
      </c>
      <c r="AB156" s="17">
        <v>0</v>
      </c>
      <c r="AC156" s="11">
        <v>0</v>
      </c>
      <c r="AD156" s="17">
        <v>0</v>
      </c>
      <c r="AE156" s="11">
        <v>0</v>
      </c>
      <c r="AF156" s="12">
        <v>0</v>
      </c>
      <c r="AG156" s="11">
        <v>0</v>
      </c>
      <c r="AH156" s="12">
        <v>0</v>
      </c>
      <c r="AI156" s="11">
        <v>0</v>
      </c>
      <c r="AJ156" s="12">
        <v>0</v>
      </c>
      <c r="AK156" s="11">
        <v>0</v>
      </c>
      <c r="AL156" s="12">
        <v>0</v>
      </c>
      <c r="AM156" s="11">
        <v>0</v>
      </c>
      <c r="AN156" s="12">
        <v>0</v>
      </c>
      <c r="AO156" s="111">
        <v>0</v>
      </c>
      <c r="AP156" s="51">
        <v>0</v>
      </c>
      <c r="AQ156" s="200">
        <v>0</v>
      </c>
      <c r="AR156" s="135">
        <v>0</v>
      </c>
      <c r="AS156" s="17">
        <v>0</v>
      </c>
      <c r="AT156" s="1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97"/>
      <c r="BG156" s="97"/>
      <c r="CA156" s="84" t="str">
        <f t="shared" si="13"/>
        <v/>
      </c>
      <c r="CG156" s="88">
        <f t="shared" si="14"/>
        <v>0</v>
      </c>
      <c r="CH156" s="88"/>
      <c r="CI156" s="88"/>
      <c r="CJ156" s="88"/>
      <c r="CK156" s="88"/>
      <c r="CL156" s="88"/>
      <c r="CM156" s="88"/>
      <c r="CN156" s="88"/>
      <c r="CO156" s="88"/>
      <c r="CP156" s="88"/>
      <c r="CQ156" s="88"/>
      <c r="CR156" s="88"/>
      <c r="CS156" s="88"/>
      <c r="CT156" s="88"/>
    </row>
    <row r="157" spans="1:104" ht="15" customHeight="1" x14ac:dyDescent="0.2">
      <c r="A157" s="331" t="s">
        <v>163</v>
      </c>
      <c r="B157" s="332">
        <f t="shared" si="11"/>
        <v>1</v>
      </c>
      <c r="C157" s="333">
        <f t="shared" si="12"/>
        <v>0</v>
      </c>
      <c r="D157" s="334">
        <f t="shared" si="12"/>
        <v>1</v>
      </c>
      <c r="E157" s="11">
        <v>0</v>
      </c>
      <c r="F157" s="17">
        <v>0</v>
      </c>
      <c r="G157" s="11">
        <v>0</v>
      </c>
      <c r="H157" s="17">
        <v>0</v>
      </c>
      <c r="I157" s="11">
        <v>0</v>
      </c>
      <c r="J157" s="17">
        <v>0</v>
      </c>
      <c r="K157" s="11">
        <v>0</v>
      </c>
      <c r="L157" s="12">
        <v>0</v>
      </c>
      <c r="M157" s="11">
        <v>0</v>
      </c>
      <c r="N157" s="12">
        <v>0</v>
      </c>
      <c r="O157" s="11">
        <v>0</v>
      </c>
      <c r="P157" s="12">
        <v>0</v>
      </c>
      <c r="Q157" s="11">
        <v>0</v>
      </c>
      <c r="R157" s="12">
        <v>0</v>
      </c>
      <c r="S157" s="11">
        <v>0</v>
      </c>
      <c r="T157" s="12">
        <v>0</v>
      </c>
      <c r="U157" s="11">
        <v>0</v>
      </c>
      <c r="V157" s="12">
        <v>0</v>
      </c>
      <c r="W157" s="11">
        <v>0</v>
      </c>
      <c r="X157" s="12">
        <v>0</v>
      </c>
      <c r="Y157" s="11">
        <v>0</v>
      </c>
      <c r="Z157" s="12">
        <v>0</v>
      </c>
      <c r="AA157" s="11">
        <v>0</v>
      </c>
      <c r="AB157" s="17">
        <v>0</v>
      </c>
      <c r="AC157" s="11">
        <v>0</v>
      </c>
      <c r="AD157" s="17">
        <v>0</v>
      </c>
      <c r="AE157" s="11">
        <v>0</v>
      </c>
      <c r="AF157" s="12">
        <v>0</v>
      </c>
      <c r="AG157" s="11">
        <v>0</v>
      </c>
      <c r="AH157" s="12">
        <v>0</v>
      </c>
      <c r="AI157" s="11">
        <v>0</v>
      </c>
      <c r="AJ157" s="12">
        <v>1</v>
      </c>
      <c r="AK157" s="11">
        <v>0</v>
      </c>
      <c r="AL157" s="12">
        <v>0</v>
      </c>
      <c r="AM157" s="11">
        <v>0</v>
      </c>
      <c r="AN157" s="12">
        <v>0</v>
      </c>
      <c r="AO157" s="111">
        <v>0</v>
      </c>
      <c r="AP157" s="51">
        <v>0</v>
      </c>
      <c r="AQ157" s="200">
        <v>0</v>
      </c>
      <c r="AR157" s="135">
        <v>0</v>
      </c>
      <c r="AS157" s="17">
        <v>1</v>
      </c>
      <c r="AT157" s="1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97"/>
      <c r="BG157" s="97"/>
      <c r="CA157" s="84" t="str">
        <f t="shared" si="13"/>
        <v/>
      </c>
      <c r="CG157" s="88">
        <f t="shared" si="14"/>
        <v>0</v>
      </c>
      <c r="CH157" s="88"/>
      <c r="CI157" s="88"/>
      <c r="CJ157" s="88"/>
      <c r="CK157" s="88"/>
      <c r="CL157" s="88"/>
      <c r="CM157" s="88"/>
      <c r="CN157" s="88"/>
      <c r="CO157" s="88"/>
      <c r="CP157" s="88"/>
      <c r="CQ157" s="88"/>
      <c r="CR157" s="88"/>
      <c r="CS157" s="88"/>
      <c r="CT157" s="88"/>
    </row>
    <row r="158" spans="1:104" ht="15" customHeight="1" x14ac:dyDescent="0.2">
      <c r="A158" s="331" t="s">
        <v>164</v>
      </c>
      <c r="B158" s="332">
        <f t="shared" si="11"/>
        <v>0</v>
      </c>
      <c r="C158" s="333">
        <f t="shared" si="12"/>
        <v>0</v>
      </c>
      <c r="D158" s="334">
        <f t="shared" si="12"/>
        <v>0</v>
      </c>
      <c r="E158" s="11">
        <v>0</v>
      </c>
      <c r="F158" s="17">
        <v>0</v>
      </c>
      <c r="G158" s="11">
        <v>0</v>
      </c>
      <c r="H158" s="17">
        <v>0</v>
      </c>
      <c r="I158" s="11">
        <v>0</v>
      </c>
      <c r="J158" s="17">
        <v>0</v>
      </c>
      <c r="K158" s="11">
        <v>0</v>
      </c>
      <c r="L158" s="12">
        <v>0</v>
      </c>
      <c r="M158" s="11">
        <v>0</v>
      </c>
      <c r="N158" s="12">
        <v>0</v>
      </c>
      <c r="O158" s="11">
        <v>0</v>
      </c>
      <c r="P158" s="12">
        <v>0</v>
      </c>
      <c r="Q158" s="11">
        <v>0</v>
      </c>
      <c r="R158" s="12">
        <v>0</v>
      </c>
      <c r="S158" s="11">
        <v>0</v>
      </c>
      <c r="T158" s="12">
        <v>0</v>
      </c>
      <c r="U158" s="11">
        <v>0</v>
      </c>
      <c r="V158" s="12">
        <v>0</v>
      </c>
      <c r="W158" s="11">
        <v>0</v>
      </c>
      <c r="X158" s="12">
        <v>0</v>
      </c>
      <c r="Y158" s="11">
        <v>0</v>
      </c>
      <c r="Z158" s="12">
        <v>0</v>
      </c>
      <c r="AA158" s="11">
        <v>0</v>
      </c>
      <c r="AB158" s="17">
        <v>0</v>
      </c>
      <c r="AC158" s="11">
        <v>0</v>
      </c>
      <c r="AD158" s="17">
        <v>0</v>
      </c>
      <c r="AE158" s="11">
        <v>0</v>
      </c>
      <c r="AF158" s="12">
        <v>0</v>
      </c>
      <c r="AG158" s="11">
        <v>0</v>
      </c>
      <c r="AH158" s="12">
        <v>0</v>
      </c>
      <c r="AI158" s="11">
        <v>0</v>
      </c>
      <c r="AJ158" s="12">
        <v>0</v>
      </c>
      <c r="AK158" s="11">
        <v>0</v>
      </c>
      <c r="AL158" s="12">
        <v>0</v>
      </c>
      <c r="AM158" s="11">
        <v>0</v>
      </c>
      <c r="AN158" s="12">
        <v>0</v>
      </c>
      <c r="AO158" s="111">
        <v>0</v>
      </c>
      <c r="AP158" s="51">
        <v>0</v>
      </c>
      <c r="AQ158" s="200">
        <v>0</v>
      </c>
      <c r="AR158" s="135">
        <v>0</v>
      </c>
      <c r="AS158" s="17">
        <v>0</v>
      </c>
      <c r="AT158" s="1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97"/>
      <c r="BG158" s="97"/>
      <c r="CA158" s="84" t="str">
        <f t="shared" si="13"/>
        <v/>
      </c>
      <c r="CG158" s="88">
        <f t="shared" si="14"/>
        <v>0</v>
      </c>
      <c r="CH158" s="88"/>
      <c r="CI158" s="88"/>
      <c r="CJ158" s="88"/>
      <c r="CK158" s="88"/>
      <c r="CL158" s="88"/>
      <c r="CM158" s="88"/>
      <c r="CN158" s="88"/>
      <c r="CO158" s="88"/>
      <c r="CP158" s="88"/>
      <c r="CQ158" s="88"/>
      <c r="CR158" s="88"/>
      <c r="CS158" s="88"/>
      <c r="CT158" s="88"/>
    </row>
    <row r="159" spans="1:104" ht="15" customHeight="1" x14ac:dyDescent="0.2">
      <c r="A159" s="331" t="s">
        <v>165</v>
      </c>
      <c r="B159" s="332">
        <f t="shared" si="11"/>
        <v>0</v>
      </c>
      <c r="C159" s="333">
        <f t="shared" si="12"/>
        <v>0</v>
      </c>
      <c r="D159" s="334">
        <f t="shared" si="12"/>
        <v>0</v>
      </c>
      <c r="E159" s="11">
        <v>0</v>
      </c>
      <c r="F159" s="17">
        <v>0</v>
      </c>
      <c r="G159" s="11">
        <v>0</v>
      </c>
      <c r="H159" s="17">
        <v>0</v>
      </c>
      <c r="I159" s="11">
        <v>0</v>
      </c>
      <c r="J159" s="17">
        <v>0</v>
      </c>
      <c r="K159" s="11">
        <v>0</v>
      </c>
      <c r="L159" s="12">
        <v>0</v>
      </c>
      <c r="M159" s="11">
        <v>0</v>
      </c>
      <c r="N159" s="12">
        <v>0</v>
      </c>
      <c r="O159" s="11">
        <v>0</v>
      </c>
      <c r="P159" s="12">
        <v>0</v>
      </c>
      <c r="Q159" s="11">
        <v>0</v>
      </c>
      <c r="R159" s="12">
        <v>0</v>
      </c>
      <c r="S159" s="11">
        <v>0</v>
      </c>
      <c r="T159" s="12">
        <v>0</v>
      </c>
      <c r="U159" s="11">
        <v>0</v>
      </c>
      <c r="V159" s="12">
        <v>0</v>
      </c>
      <c r="W159" s="11">
        <v>0</v>
      </c>
      <c r="X159" s="12">
        <v>0</v>
      </c>
      <c r="Y159" s="11">
        <v>0</v>
      </c>
      <c r="Z159" s="12">
        <v>0</v>
      </c>
      <c r="AA159" s="11">
        <v>0</v>
      </c>
      <c r="AB159" s="17">
        <v>0</v>
      </c>
      <c r="AC159" s="11">
        <v>0</v>
      </c>
      <c r="AD159" s="17">
        <v>0</v>
      </c>
      <c r="AE159" s="11">
        <v>0</v>
      </c>
      <c r="AF159" s="12">
        <v>0</v>
      </c>
      <c r="AG159" s="11">
        <v>0</v>
      </c>
      <c r="AH159" s="12">
        <v>0</v>
      </c>
      <c r="AI159" s="11">
        <v>0</v>
      </c>
      <c r="AJ159" s="12">
        <v>0</v>
      </c>
      <c r="AK159" s="11">
        <v>0</v>
      </c>
      <c r="AL159" s="12">
        <v>0</v>
      </c>
      <c r="AM159" s="11">
        <v>0</v>
      </c>
      <c r="AN159" s="12">
        <v>0</v>
      </c>
      <c r="AO159" s="111">
        <v>0</v>
      </c>
      <c r="AP159" s="51">
        <v>0</v>
      </c>
      <c r="AQ159" s="200">
        <v>0</v>
      </c>
      <c r="AR159" s="135">
        <v>0</v>
      </c>
      <c r="AS159" s="17">
        <v>0</v>
      </c>
      <c r="AT159" s="1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97"/>
      <c r="BG159" s="97"/>
      <c r="CA159" s="84" t="str">
        <f t="shared" si="13"/>
        <v/>
      </c>
      <c r="CG159" s="88">
        <f t="shared" si="14"/>
        <v>0</v>
      </c>
      <c r="CH159" s="88"/>
      <c r="CI159" s="88"/>
      <c r="CJ159" s="88"/>
      <c r="CK159" s="88"/>
      <c r="CL159" s="88"/>
      <c r="CM159" s="88"/>
      <c r="CN159" s="88"/>
      <c r="CO159" s="88"/>
      <c r="CP159" s="88"/>
      <c r="CQ159" s="88"/>
      <c r="CR159" s="88"/>
      <c r="CS159" s="88"/>
      <c r="CT159" s="88"/>
    </row>
    <row r="160" spans="1:104" ht="15" customHeight="1" x14ac:dyDescent="0.2">
      <c r="A160" s="331" t="s">
        <v>166</v>
      </c>
      <c r="B160" s="332">
        <f t="shared" si="11"/>
        <v>72</v>
      </c>
      <c r="C160" s="333">
        <f t="shared" si="12"/>
        <v>25</v>
      </c>
      <c r="D160" s="334">
        <f t="shared" si="12"/>
        <v>47</v>
      </c>
      <c r="E160" s="11">
        <v>0</v>
      </c>
      <c r="F160" s="17">
        <v>0</v>
      </c>
      <c r="G160" s="11">
        <v>0</v>
      </c>
      <c r="H160" s="17">
        <v>0</v>
      </c>
      <c r="I160" s="11">
        <v>0</v>
      </c>
      <c r="J160" s="17">
        <v>0</v>
      </c>
      <c r="K160" s="11">
        <v>0</v>
      </c>
      <c r="L160" s="12">
        <v>0</v>
      </c>
      <c r="M160" s="11">
        <v>1</v>
      </c>
      <c r="N160" s="12">
        <v>5</v>
      </c>
      <c r="O160" s="11">
        <v>2</v>
      </c>
      <c r="P160" s="12">
        <v>2</v>
      </c>
      <c r="Q160" s="11">
        <v>2</v>
      </c>
      <c r="R160" s="12">
        <v>0</v>
      </c>
      <c r="S160" s="11">
        <v>0</v>
      </c>
      <c r="T160" s="12">
        <v>0</v>
      </c>
      <c r="U160" s="11">
        <v>0</v>
      </c>
      <c r="V160" s="12">
        <v>1</v>
      </c>
      <c r="W160" s="11">
        <v>3</v>
      </c>
      <c r="X160" s="12">
        <v>2</v>
      </c>
      <c r="Y160" s="11">
        <v>2</v>
      </c>
      <c r="Z160" s="12">
        <v>1</v>
      </c>
      <c r="AA160" s="11">
        <v>3</v>
      </c>
      <c r="AB160" s="17">
        <v>3</v>
      </c>
      <c r="AC160" s="11">
        <v>1</v>
      </c>
      <c r="AD160" s="17">
        <v>5</v>
      </c>
      <c r="AE160" s="11">
        <v>2</v>
      </c>
      <c r="AF160" s="12">
        <v>7</v>
      </c>
      <c r="AG160" s="11">
        <v>0</v>
      </c>
      <c r="AH160" s="12">
        <v>2</v>
      </c>
      <c r="AI160" s="11">
        <v>3</v>
      </c>
      <c r="AJ160" s="12">
        <v>10</v>
      </c>
      <c r="AK160" s="11">
        <v>2</v>
      </c>
      <c r="AL160" s="12">
        <v>1</v>
      </c>
      <c r="AM160" s="11">
        <v>1</v>
      </c>
      <c r="AN160" s="12">
        <v>5</v>
      </c>
      <c r="AO160" s="111">
        <v>3</v>
      </c>
      <c r="AP160" s="51">
        <v>3</v>
      </c>
      <c r="AQ160" s="200">
        <v>64</v>
      </c>
      <c r="AR160" s="135">
        <v>0</v>
      </c>
      <c r="AS160" s="17">
        <v>8</v>
      </c>
      <c r="AT160" s="1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97"/>
      <c r="BG160" s="97"/>
      <c r="CA160" s="84" t="str">
        <f t="shared" si="13"/>
        <v/>
      </c>
      <c r="CG160" s="88">
        <f t="shared" si="14"/>
        <v>0</v>
      </c>
      <c r="CH160" s="88"/>
      <c r="CI160" s="88"/>
      <c r="CJ160" s="88"/>
      <c r="CK160" s="88"/>
      <c r="CL160" s="88"/>
      <c r="CM160" s="88"/>
      <c r="CN160" s="88"/>
      <c r="CO160" s="88"/>
      <c r="CP160" s="88"/>
      <c r="CQ160" s="88"/>
      <c r="CR160" s="88"/>
      <c r="CS160" s="88"/>
      <c r="CT160" s="88"/>
    </row>
    <row r="161" spans="1:98" ht="15" customHeight="1" x14ac:dyDescent="0.2">
      <c r="A161" s="331" t="s">
        <v>167</v>
      </c>
      <c r="B161" s="332">
        <f t="shared" si="11"/>
        <v>2</v>
      </c>
      <c r="C161" s="333">
        <f t="shared" si="12"/>
        <v>1</v>
      </c>
      <c r="D161" s="334">
        <f t="shared" si="12"/>
        <v>1</v>
      </c>
      <c r="E161" s="11">
        <v>0</v>
      </c>
      <c r="F161" s="17">
        <v>0</v>
      </c>
      <c r="G161" s="11">
        <v>0</v>
      </c>
      <c r="H161" s="17">
        <v>0</v>
      </c>
      <c r="I161" s="11">
        <v>0</v>
      </c>
      <c r="J161" s="17">
        <v>0</v>
      </c>
      <c r="K161" s="11">
        <v>0</v>
      </c>
      <c r="L161" s="12">
        <v>0</v>
      </c>
      <c r="M161" s="11">
        <v>0</v>
      </c>
      <c r="N161" s="12">
        <v>0</v>
      </c>
      <c r="O161" s="11">
        <v>0</v>
      </c>
      <c r="P161" s="12">
        <v>0</v>
      </c>
      <c r="Q161" s="11">
        <v>0</v>
      </c>
      <c r="R161" s="12">
        <v>0</v>
      </c>
      <c r="S161" s="11">
        <v>0</v>
      </c>
      <c r="T161" s="12">
        <v>0</v>
      </c>
      <c r="U161" s="11">
        <v>0</v>
      </c>
      <c r="V161" s="12">
        <v>0</v>
      </c>
      <c r="W161" s="11">
        <v>0</v>
      </c>
      <c r="X161" s="12">
        <v>0</v>
      </c>
      <c r="Y161" s="11">
        <v>0</v>
      </c>
      <c r="Z161" s="12">
        <v>0</v>
      </c>
      <c r="AA161" s="11">
        <v>0</v>
      </c>
      <c r="AB161" s="17">
        <v>0</v>
      </c>
      <c r="AC161" s="11">
        <v>0</v>
      </c>
      <c r="AD161" s="17">
        <v>0</v>
      </c>
      <c r="AE161" s="11">
        <v>0</v>
      </c>
      <c r="AF161" s="12">
        <v>0</v>
      </c>
      <c r="AG161" s="11">
        <v>0</v>
      </c>
      <c r="AH161" s="12">
        <v>0</v>
      </c>
      <c r="AI161" s="11">
        <v>0</v>
      </c>
      <c r="AJ161" s="12">
        <v>0</v>
      </c>
      <c r="AK161" s="11">
        <v>0</v>
      </c>
      <c r="AL161" s="12">
        <v>0</v>
      </c>
      <c r="AM161" s="11">
        <v>1</v>
      </c>
      <c r="AN161" s="12">
        <v>0</v>
      </c>
      <c r="AO161" s="111">
        <v>0</v>
      </c>
      <c r="AP161" s="51">
        <v>1</v>
      </c>
      <c r="AQ161" s="200">
        <v>1</v>
      </c>
      <c r="AR161" s="135">
        <v>0</v>
      </c>
      <c r="AS161" s="17">
        <v>1</v>
      </c>
      <c r="AT161" s="1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97"/>
      <c r="BG161" s="97"/>
      <c r="CA161" s="84" t="str">
        <f t="shared" si="13"/>
        <v/>
      </c>
      <c r="CG161" s="88">
        <f t="shared" si="14"/>
        <v>0</v>
      </c>
      <c r="CH161" s="88"/>
      <c r="CI161" s="88"/>
      <c r="CJ161" s="88"/>
      <c r="CK161" s="88"/>
      <c r="CL161" s="88"/>
      <c r="CM161" s="88"/>
      <c r="CN161" s="88"/>
      <c r="CO161" s="88"/>
      <c r="CP161" s="88"/>
      <c r="CQ161" s="88"/>
      <c r="CR161" s="88"/>
      <c r="CS161" s="88"/>
      <c r="CT161" s="88"/>
    </row>
    <row r="162" spans="1:98" ht="15" customHeight="1" x14ac:dyDescent="0.2">
      <c r="A162" s="331" t="s">
        <v>168</v>
      </c>
      <c r="B162" s="332">
        <f t="shared" si="11"/>
        <v>0</v>
      </c>
      <c r="C162" s="333">
        <f t="shared" si="12"/>
        <v>0</v>
      </c>
      <c r="D162" s="334">
        <f t="shared" si="12"/>
        <v>0</v>
      </c>
      <c r="E162" s="11">
        <v>0</v>
      </c>
      <c r="F162" s="17">
        <v>0</v>
      </c>
      <c r="G162" s="11">
        <v>0</v>
      </c>
      <c r="H162" s="17">
        <v>0</v>
      </c>
      <c r="I162" s="11">
        <v>0</v>
      </c>
      <c r="J162" s="17">
        <v>0</v>
      </c>
      <c r="K162" s="11">
        <v>0</v>
      </c>
      <c r="L162" s="12">
        <v>0</v>
      </c>
      <c r="M162" s="11">
        <v>0</v>
      </c>
      <c r="N162" s="12">
        <v>0</v>
      </c>
      <c r="O162" s="11">
        <v>0</v>
      </c>
      <c r="P162" s="12">
        <v>0</v>
      </c>
      <c r="Q162" s="11">
        <v>0</v>
      </c>
      <c r="R162" s="12">
        <v>0</v>
      </c>
      <c r="S162" s="11">
        <v>0</v>
      </c>
      <c r="T162" s="12">
        <v>0</v>
      </c>
      <c r="U162" s="11">
        <v>0</v>
      </c>
      <c r="V162" s="12">
        <v>0</v>
      </c>
      <c r="W162" s="11">
        <v>0</v>
      </c>
      <c r="X162" s="12">
        <v>0</v>
      </c>
      <c r="Y162" s="11">
        <v>0</v>
      </c>
      <c r="Z162" s="12">
        <v>0</v>
      </c>
      <c r="AA162" s="11">
        <v>0</v>
      </c>
      <c r="AB162" s="17">
        <v>0</v>
      </c>
      <c r="AC162" s="11">
        <v>0</v>
      </c>
      <c r="AD162" s="17">
        <v>0</v>
      </c>
      <c r="AE162" s="11">
        <v>0</v>
      </c>
      <c r="AF162" s="12">
        <v>0</v>
      </c>
      <c r="AG162" s="11">
        <v>0</v>
      </c>
      <c r="AH162" s="12">
        <v>0</v>
      </c>
      <c r="AI162" s="11">
        <v>0</v>
      </c>
      <c r="AJ162" s="12">
        <v>0</v>
      </c>
      <c r="AK162" s="11">
        <v>0</v>
      </c>
      <c r="AL162" s="12">
        <v>0</v>
      </c>
      <c r="AM162" s="11">
        <v>0</v>
      </c>
      <c r="AN162" s="12">
        <v>0</v>
      </c>
      <c r="AO162" s="111">
        <v>0</v>
      </c>
      <c r="AP162" s="51">
        <v>0</v>
      </c>
      <c r="AQ162" s="200">
        <v>0</v>
      </c>
      <c r="AR162" s="135">
        <v>0</v>
      </c>
      <c r="AS162" s="17">
        <v>0</v>
      </c>
      <c r="AT162" s="1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97"/>
      <c r="BG162" s="97"/>
      <c r="CA162" s="84" t="str">
        <f t="shared" si="13"/>
        <v/>
      </c>
      <c r="CG162" s="88">
        <f t="shared" si="14"/>
        <v>0</v>
      </c>
      <c r="CH162" s="88"/>
      <c r="CI162" s="88"/>
      <c r="CJ162" s="88"/>
      <c r="CK162" s="88"/>
      <c r="CL162" s="88"/>
      <c r="CM162" s="88"/>
      <c r="CN162" s="88"/>
      <c r="CO162" s="88"/>
      <c r="CP162" s="88"/>
      <c r="CQ162" s="88"/>
      <c r="CR162" s="88"/>
      <c r="CS162" s="88"/>
      <c r="CT162" s="88"/>
    </row>
    <row r="163" spans="1:98" ht="15" customHeight="1" x14ac:dyDescent="0.2">
      <c r="A163" s="331" t="s">
        <v>169</v>
      </c>
      <c r="B163" s="332">
        <f t="shared" si="11"/>
        <v>0</v>
      </c>
      <c r="C163" s="333">
        <f t="shared" si="12"/>
        <v>0</v>
      </c>
      <c r="D163" s="334">
        <f t="shared" si="12"/>
        <v>0</v>
      </c>
      <c r="E163" s="11">
        <v>0</v>
      </c>
      <c r="F163" s="17">
        <v>0</v>
      </c>
      <c r="G163" s="11">
        <v>0</v>
      </c>
      <c r="H163" s="17">
        <v>0</v>
      </c>
      <c r="I163" s="11">
        <v>0</v>
      </c>
      <c r="J163" s="17">
        <v>0</v>
      </c>
      <c r="K163" s="11">
        <v>0</v>
      </c>
      <c r="L163" s="12">
        <v>0</v>
      </c>
      <c r="M163" s="11">
        <v>0</v>
      </c>
      <c r="N163" s="12">
        <v>0</v>
      </c>
      <c r="O163" s="11">
        <v>0</v>
      </c>
      <c r="P163" s="12">
        <v>0</v>
      </c>
      <c r="Q163" s="11">
        <v>0</v>
      </c>
      <c r="R163" s="12">
        <v>0</v>
      </c>
      <c r="S163" s="11">
        <v>0</v>
      </c>
      <c r="T163" s="12">
        <v>0</v>
      </c>
      <c r="U163" s="11">
        <v>0</v>
      </c>
      <c r="V163" s="12">
        <v>0</v>
      </c>
      <c r="W163" s="11">
        <v>0</v>
      </c>
      <c r="X163" s="12">
        <v>0</v>
      </c>
      <c r="Y163" s="11">
        <v>0</v>
      </c>
      <c r="Z163" s="12">
        <v>0</v>
      </c>
      <c r="AA163" s="11">
        <v>0</v>
      </c>
      <c r="AB163" s="17">
        <v>0</v>
      </c>
      <c r="AC163" s="11">
        <v>0</v>
      </c>
      <c r="AD163" s="17">
        <v>0</v>
      </c>
      <c r="AE163" s="11">
        <v>0</v>
      </c>
      <c r="AF163" s="12">
        <v>0</v>
      </c>
      <c r="AG163" s="11">
        <v>0</v>
      </c>
      <c r="AH163" s="12">
        <v>0</v>
      </c>
      <c r="AI163" s="11">
        <v>0</v>
      </c>
      <c r="AJ163" s="12">
        <v>0</v>
      </c>
      <c r="AK163" s="11">
        <v>0</v>
      </c>
      <c r="AL163" s="12">
        <v>0</v>
      </c>
      <c r="AM163" s="11">
        <v>0</v>
      </c>
      <c r="AN163" s="12">
        <v>0</v>
      </c>
      <c r="AO163" s="111">
        <v>0</v>
      </c>
      <c r="AP163" s="51">
        <v>0</v>
      </c>
      <c r="AQ163" s="200">
        <v>0</v>
      </c>
      <c r="AR163" s="135">
        <v>0</v>
      </c>
      <c r="AS163" s="17">
        <v>0</v>
      </c>
      <c r="AT163" s="1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97"/>
      <c r="BG163" s="97"/>
      <c r="CA163" s="84" t="str">
        <f t="shared" si="13"/>
        <v/>
      </c>
      <c r="CG163" s="88">
        <f t="shared" si="14"/>
        <v>0</v>
      </c>
      <c r="CH163" s="88"/>
      <c r="CI163" s="88"/>
      <c r="CJ163" s="88"/>
      <c r="CK163" s="88"/>
      <c r="CL163" s="88"/>
      <c r="CM163" s="88"/>
      <c r="CN163" s="88"/>
      <c r="CO163" s="88"/>
      <c r="CP163" s="88"/>
      <c r="CQ163" s="88"/>
      <c r="CR163" s="88"/>
      <c r="CS163" s="88"/>
      <c r="CT163" s="88"/>
    </row>
    <row r="164" spans="1:98" ht="15" customHeight="1" x14ac:dyDescent="0.2">
      <c r="A164" s="331" t="s">
        <v>170</v>
      </c>
      <c r="B164" s="332">
        <f t="shared" si="11"/>
        <v>88</v>
      </c>
      <c r="C164" s="333">
        <f t="shared" si="12"/>
        <v>53</v>
      </c>
      <c r="D164" s="334">
        <f t="shared" si="12"/>
        <v>35</v>
      </c>
      <c r="E164" s="11">
        <v>10</v>
      </c>
      <c r="F164" s="17">
        <v>10</v>
      </c>
      <c r="G164" s="11">
        <v>7</v>
      </c>
      <c r="H164" s="17">
        <v>2</v>
      </c>
      <c r="I164" s="11">
        <v>7</v>
      </c>
      <c r="J164" s="17">
        <v>2</v>
      </c>
      <c r="K164" s="11">
        <v>1</v>
      </c>
      <c r="L164" s="12">
        <v>1</v>
      </c>
      <c r="M164" s="11">
        <v>2</v>
      </c>
      <c r="N164" s="12">
        <v>1</v>
      </c>
      <c r="O164" s="11">
        <v>0</v>
      </c>
      <c r="P164" s="12">
        <v>0</v>
      </c>
      <c r="Q164" s="11">
        <v>0</v>
      </c>
      <c r="R164" s="12">
        <v>0</v>
      </c>
      <c r="S164" s="11">
        <v>0</v>
      </c>
      <c r="T164" s="12">
        <v>0</v>
      </c>
      <c r="U164" s="11">
        <v>0</v>
      </c>
      <c r="V164" s="12">
        <v>0</v>
      </c>
      <c r="W164" s="11">
        <v>0</v>
      </c>
      <c r="X164" s="12">
        <v>0</v>
      </c>
      <c r="Y164" s="11">
        <v>2</v>
      </c>
      <c r="Z164" s="12">
        <v>0</v>
      </c>
      <c r="AA164" s="11">
        <v>1</v>
      </c>
      <c r="AB164" s="17">
        <v>0</v>
      </c>
      <c r="AC164" s="11">
        <v>1</v>
      </c>
      <c r="AD164" s="17">
        <v>1</v>
      </c>
      <c r="AE164" s="11">
        <v>1</v>
      </c>
      <c r="AF164" s="12">
        <v>0</v>
      </c>
      <c r="AG164" s="11">
        <v>2</v>
      </c>
      <c r="AH164" s="12">
        <v>1</v>
      </c>
      <c r="AI164" s="11">
        <v>2</v>
      </c>
      <c r="AJ164" s="12">
        <v>1</v>
      </c>
      <c r="AK164" s="11">
        <v>8</v>
      </c>
      <c r="AL164" s="12">
        <v>4</v>
      </c>
      <c r="AM164" s="11">
        <v>4</v>
      </c>
      <c r="AN164" s="12">
        <v>2</v>
      </c>
      <c r="AO164" s="111">
        <v>5</v>
      </c>
      <c r="AP164" s="51">
        <v>10</v>
      </c>
      <c r="AQ164" s="200">
        <v>5</v>
      </c>
      <c r="AR164" s="135">
        <v>16</v>
      </c>
      <c r="AS164" s="17">
        <v>67</v>
      </c>
      <c r="AT164" s="1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97"/>
      <c r="BG164" s="97"/>
      <c r="CA164" s="84" t="str">
        <f t="shared" si="13"/>
        <v/>
      </c>
      <c r="CG164" s="88">
        <f t="shared" si="14"/>
        <v>0</v>
      </c>
      <c r="CH164" s="88"/>
      <c r="CI164" s="88"/>
      <c r="CJ164" s="88"/>
      <c r="CK164" s="88"/>
      <c r="CL164" s="88"/>
      <c r="CM164" s="88"/>
      <c r="CN164" s="88"/>
      <c r="CO164" s="88"/>
      <c r="CP164" s="88"/>
      <c r="CQ164" s="88"/>
      <c r="CR164" s="88"/>
      <c r="CS164" s="88"/>
      <c r="CT164" s="88"/>
    </row>
    <row r="165" spans="1:98" ht="15" customHeight="1" x14ac:dyDescent="0.2">
      <c r="A165" s="331" t="s">
        <v>171</v>
      </c>
      <c r="B165" s="332">
        <f t="shared" si="11"/>
        <v>0</v>
      </c>
      <c r="C165" s="333">
        <f t="shared" si="12"/>
        <v>0</v>
      </c>
      <c r="D165" s="334">
        <f t="shared" si="12"/>
        <v>0</v>
      </c>
      <c r="E165" s="11">
        <v>0</v>
      </c>
      <c r="F165" s="17">
        <v>0</v>
      </c>
      <c r="G165" s="11">
        <v>0</v>
      </c>
      <c r="H165" s="17">
        <v>0</v>
      </c>
      <c r="I165" s="11">
        <v>0</v>
      </c>
      <c r="J165" s="17">
        <v>0</v>
      </c>
      <c r="K165" s="11">
        <v>0</v>
      </c>
      <c r="L165" s="12">
        <v>0</v>
      </c>
      <c r="M165" s="11">
        <v>0</v>
      </c>
      <c r="N165" s="12">
        <v>0</v>
      </c>
      <c r="O165" s="11">
        <v>0</v>
      </c>
      <c r="P165" s="12">
        <v>0</v>
      </c>
      <c r="Q165" s="11">
        <v>0</v>
      </c>
      <c r="R165" s="12">
        <v>0</v>
      </c>
      <c r="S165" s="11">
        <v>0</v>
      </c>
      <c r="T165" s="12">
        <v>0</v>
      </c>
      <c r="U165" s="11">
        <v>0</v>
      </c>
      <c r="V165" s="12">
        <v>0</v>
      </c>
      <c r="W165" s="11">
        <v>0</v>
      </c>
      <c r="X165" s="12">
        <v>0</v>
      </c>
      <c r="Y165" s="11">
        <v>0</v>
      </c>
      <c r="Z165" s="12">
        <v>0</v>
      </c>
      <c r="AA165" s="11">
        <v>0</v>
      </c>
      <c r="AB165" s="17">
        <v>0</v>
      </c>
      <c r="AC165" s="11">
        <v>0</v>
      </c>
      <c r="AD165" s="17">
        <v>0</v>
      </c>
      <c r="AE165" s="11">
        <v>0</v>
      </c>
      <c r="AF165" s="12">
        <v>0</v>
      </c>
      <c r="AG165" s="11">
        <v>0</v>
      </c>
      <c r="AH165" s="12">
        <v>0</v>
      </c>
      <c r="AI165" s="11">
        <v>0</v>
      </c>
      <c r="AJ165" s="12">
        <v>0</v>
      </c>
      <c r="AK165" s="11">
        <v>0</v>
      </c>
      <c r="AL165" s="12">
        <v>0</v>
      </c>
      <c r="AM165" s="11">
        <v>0</v>
      </c>
      <c r="AN165" s="12">
        <v>0</v>
      </c>
      <c r="AO165" s="111">
        <v>0</v>
      </c>
      <c r="AP165" s="51">
        <v>0</v>
      </c>
      <c r="AQ165" s="200">
        <v>0</v>
      </c>
      <c r="AR165" s="135">
        <v>0</v>
      </c>
      <c r="AS165" s="17">
        <v>0</v>
      </c>
      <c r="AT165" s="1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97"/>
      <c r="BG165" s="97"/>
      <c r="CA165" s="84" t="str">
        <f t="shared" si="13"/>
        <v/>
      </c>
      <c r="CG165" s="88">
        <f t="shared" si="14"/>
        <v>0</v>
      </c>
      <c r="CH165" s="88"/>
      <c r="CI165" s="88"/>
      <c r="CJ165" s="88"/>
      <c r="CK165" s="88"/>
      <c r="CL165" s="88"/>
      <c r="CM165" s="88"/>
      <c r="CN165" s="88"/>
      <c r="CO165" s="88"/>
      <c r="CP165" s="88"/>
      <c r="CQ165" s="88"/>
      <c r="CR165" s="88"/>
      <c r="CS165" s="88"/>
      <c r="CT165" s="88"/>
    </row>
    <row r="166" spans="1:98" ht="15" customHeight="1" x14ac:dyDescent="0.2">
      <c r="A166" s="331" t="s">
        <v>172</v>
      </c>
      <c r="B166" s="332">
        <f t="shared" si="11"/>
        <v>0</v>
      </c>
      <c r="C166" s="333">
        <f t="shared" si="12"/>
        <v>0</v>
      </c>
      <c r="D166" s="334">
        <f t="shared" si="12"/>
        <v>0</v>
      </c>
      <c r="E166" s="11">
        <v>0</v>
      </c>
      <c r="F166" s="17">
        <v>0</v>
      </c>
      <c r="G166" s="11">
        <v>0</v>
      </c>
      <c r="H166" s="17">
        <v>0</v>
      </c>
      <c r="I166" s="11">
        <v>0</v>
      </c>
      <c r="J166" s="17">
        <v>0</v>
      </c>
      <c r="K166" s="11">
        <v>0</v>
      </c>
      <c r="L166" s="12">
        <v>0</v>
      </c>
      <c r="M166" s="11">
        <v>0</v>
      </c>
      <c r="N166" s="12">
        <v>0</v>
      </c>
      <c r="O166" s="11">
        <v>0</v>
      </c>
      <c r="P166" s="12">
        <v>0</v>
      </c>
      <c r="Q166" s="11">
        <v>0</v>
      </c>
      <c r="R166" s="12">
        <v>0</v>
      </c>
      <c r="S166" s="11">
        <v>0</v>
      </c>
      <c r="T166" s="12">
        <v>0</v>
      </c>
      <c r="U166" s="11">
        <v>0</v>
      </c>
      <c r="V166" s="12">
        <v>0</v>
      </c>
      <c r="W166" s="11">
        <v>0</v>
      </c>
      <c r="X166" s="12">
        <v>0</v>
      </c>
      <c r="Y166" s="11">
        <v>0</v>
      </c>
      <c r="Z166" s="12">
        <v>0</v>
      </c>
      <c r="AA166" s="11">
        <v>0</v>
      </c>
      <c r="AB166" s="17">
        <v>0</v>
      </c>
      <c r="AC166" s="11">
        <v>0</v>
      </c>
      <c r="AD166" s="17">
        <v>0</v>
      </c>
      <c r="AE166" s="11">
        <v>0</v>
      </c>
      <c r="AF166" s="12">
        <v>0</v>
      </c>
      <c r="AG166" s="11">
        <v>0</v>
      </c>
      <c r="AH166" s="12">
        <v>0</v>
      </c>
      <c r="AI166" s="11">
        <v>0</v>
      </c>
      <c r="AJ166" s="12">
        <v>0</v>
      </c>
      <c r="AK166" s="11">
        <v>0</v>
      </c>
      <c r="AL166" s="12">
        <v>0</v>
      </c>
      <c r="AM166" s="11">
        <v>0</v>
      </c>
      <c r="AN166" s="12">
        <v>0</v>
      </c>
      <c r="AO166" s="111">
        <v>0</v>
      </c>
      <c r="AP166" s="51">
        <v>0</v>
      </c>
      <c r="AQ166" s="200">
        <v>0</v>
      </c>
      <c r="AR166" s="135">
        <v>0</v>
      </c>
      <c r="AS166" s="17">
        <v>0</v>
      </c>
      <c r="AT166" s="1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97"/>
      <c r="BG166" s="97"/>
      <c r="CA166" s="84" t="str">
        <f t="shared" si="13"/>
        <v/>
      </c>
      <c r="CG166" s="88">
        <f t="shared" si="14"/>
        <v>0</v>
      </c>
      <c r="CH166" s="88"/>
      <c r="CI166" s="88"/>
      <c r="CJ166" s="88"/>
      <c r="CK166" s="88"/>
      <c r="CL166" s="88"/>
      <c r="CM166" s="88"/>
      <c r="CN166" s="88"/>
      <c r="CO166" s="88"/>
      <c r="CP166" s="88"/>
      <c r="CQ166" s="88"/>
      <c r="CR166" s="88"/>
      <c r="CS166" s="88"/>
      <c r="CT166" s="88"/>
    </row>
    <row r="167" spans="1:98" ht="15" customHeight="1" x14ac:dyDescent="0.2">
      <c r="A167" s="331" t="s">
        <v>173</v>
      </c>
      <c r="B167" s="332">
        <f t="shared" si="11"/>
        <v>1</v>
      </c>
      <c r="C167" s="333">
        <f t="shared" si="12"/>
        <v>0</v>
      </c>
      <c r="D167" s="334">
        <f t="shared" si="12"/>
        <v>1</v>
      </c>
      <c r="E167" s="11">
        <v>0</v>
      </c>
      <c r="F167" s="17">
        <v>0</v>
      </c>
      <c r="G167" s="11">
        <v>0</v>
      </c>
      <c r="H167" s="17">
        <v>0</v>
      </c>
      <c r="I167" s="11">
        <v>0</v>
      </c>
      <c r="J167" s="17">
        <v>0</v>
      </c>
      <c r="K167" s="11">
        <v>0</v>
      </c>
      <c r="L167" s="12">
        <v>0</v>
      </c>
      <c r="M167" s="11">
        <v>0</v>
      </c>
      <c r="N167" s="12">
        <v>0</v>
      </c>
      <c r="O167" s="11">
        <v>0</v>
      </c>
      <c r="P167" s="12">
        <v>0</v>
      </c>
      <c r="Q167" s="11">
        <v>0</v>
      </c>
      <c r="R167" s="12">
        <v>0</v>
      </c>
      <c r="S167" s="11">
        <v>0</v>
      </c>
      <c r="T167" s="12">
        <v>0</v>
      </c>
      <c r="U167" s="11">
        <v>0</v>
      </c>
      <c r="V167" s="12">
        <v>0</v>
      </c>
      <c r="W167" s="11">
        <v>0</v>
      </c>
      <c r="X167" s="12">
        <v>0</v>
      </c>
      <c r="Y167" s="11">
        <v>0</v>
      </c>
      <c r="Z167" s="12">
        <v>0</v>
      </c>
      <c r="AA167" s="11">
        <v>0</v>
      </c>
      <c r="AB167" s="17">
        <v>0</v>
      </c>
      <c r="AC167" s="11">
        <v>0</v>
      </c>
      <c r="AD167" s="17">
        <v>0</v>
      </c>
      <c r="AE167" s="11">
        <v>0</v>
      </c>
      <c r="AF167" s="12">
        <v>0</v>
      </c>
      <c r="AG167" s="11">
        <v>0</v>
      </c>
      <c r="AH167" s="12">
        <v>1</v>
      </c>
      <c r="AI167" s="11">
        <v>0</v>
      </c>
      <c r="AJ167" s="12">
        <v>0</v>
      </c>
      <c r="AK167" s="11">
        <v>0</v>
      </c>
      <c r="AL167" s="12">
        <v>0</v>
      </c>
      <c r="AM167" s="11">
        <v>0</v>
      </c>
      <c r="AN167" s="12">
        <v>0</v>
      </c>
      <c r="AO167" s="111">
        <v>0</v>
      </c>
      <c r="AP167" s="51">
        <v>0</v>
      </c>
      <c r="AQ167" s="200">
        <v>1</v>
      </c>
      <c r="AR167" s="135">
        <v>0</v>
      </c>
      <c r="AS167" s="17">
        <v>0</v>
      </c>
      <c r="AT167" s="1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97"/>
      <c r="BG167" s="97"/>
      <c r="CA167" s="84" t="str">
        <f t="shared" si="13"/>
        <v/>
      </c>
      <c r="CG167" s="88">
        <f t="shared" si="14"/>
        <v>0</v>
      </c>
      <c r="CH167" s="88"/>
      <c r="CI167" s="88"/>
      <c r="CJ167" s="88"/>
      <c r="CK167" s="88"/>
      <c r="CL167" s="88"/>
      <c r="CM167" s="88"/>
      <c r="CN167" s="88"/>
      <c r="CO167" s="88"/>
      <c r="CP167" s="88"/>
      <c r="CQ167" s="88"/>
      <c r="CR167" s="88"/>
      <c r="CS167" s="88"/>
      <c r="CT167" s="88"/>
    </row>
    <row r="168" spans="1:98" ht="15" customHeight="1" x14ac:dyDescent="0.2">
      <c r="A168" s="335" t="s">
        <v>4</v>
      </c>
      <c r="B168" s="336">
        <f t="shared" si="11"/>
        <v>60</v>
      </c>
      <c r="C168" s="337">
        <f t="shared" si="12"/>
        <v>29</v>
      </c>
      <c r="D168" s="338">
        <f t="shared" si="12"/>
        <v>31</v>
      </c>
      <c r="E168" s="34">
        <v>0</v>
      </c>
      <c r="F168" s="58">
        <v>0</v>
      </c>
      <c r="G168" s="34">
        <v>0</v>
      </c>
      <c r="H168" s="35">
        <v>0</v>
      </c>
      <c r="I168" s="34">
        <v>0</v>
      </c>
      <c r="J168" s="35">
        <v>0</v>
      </c>
      <c r="K168" s="34">
        <v>0</v>
      </c>
      <c r="L168" s="35">
        <v>0</v>
      </c>
      <c r="M168" s="34">
        <v>0</v>
      </c>
      <c r="N168" s="35">
        <v>0</v>
      </c>
      <c r="O168" s="34">
        <v>0</v>
      </c>
      <c r="P168" s="35">
        <v>0</v>
      </c>
      <c r="Q168" s="34">
        <v>0</v>
      </c>
      <c r="R168" s="35">
        <v>0</v>
      </c>
      <c r="S168" s="34">
        <v>1</v>
      </c>
      <c r="T168" s="35">
        <v>0</v>
      </c>
      <c r="U168" s="34">
        <v>0</v>
      </c>
      <c r="V168" s="35">
        <v>1</v>
      </c>
      <c r="W168" s="34">
        <v>1</v>
      </c>
      <c r="X168" s="35">
        <v>1</v>
      </c>
      <c r="Y168" s="34">
        <v>1</v>
      </c>
      <c r="Z168" s="35">
        <v>3</v>
      </c>
      <c r="AA168" s="34">
        <v>1</v>
      </c>
      <c r="AB168" s="35">
        <v>2</v>
      </c>
      <c r="AC168" s="34">
        <v>2</v>
      </c>
      <c r="AD168" s="35">
        <v>2</v>
      </c>
      <c r="AE168" s="34">
        <v>1</v>
      </c>
      <c r="AF168" s="35">
        <v>1</v>
      </c>
      <c r="AG168" s="34">
        <v>2</v>
      </c>
      <c r="AH168" s="35">
        <v>2</v>
      </c>
      <c r="AI168" s="34">
        <v>2</v>
      </c>
      <c r="AJ168" s="35">
        <v>5</v>
      </c>
      <c r="AK168" s="34">
        <v>7</v>
      </c>
      <c r="AL168" s="35">
        <v>2</v>
      </c>
      <c r="AM168" s="34">
        <v>2</v>
      </c>
      <c r="AN168" s="35">
        <v>3</v>
      </c>
      <c r="AO168" s="117">
        <v>9</v>
      </c>
      <c r="AP168" s="42">
        <v>9</v>
      </c>
      <c r="AQ168" s="339">
        <v>17</v>
      </c>
      <c r="AR168" s="120">
        <v>2</v>
      </c>
      <c r="AS168" s="58">
        <v>41</v>
      </c>
      <c r="AT168" s="1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97"/>
      <c r="BG168" s="97"/>
      <c r="CA168" s="84" t="str">
        <f t="shared" si="13"/>
        <v/>
      </c>
      <c r="CG168" s="88">
        <f t="shared" si="14"/>
        <v>0</v>
      </c>
      <c r="CH168" s="88"/>
      <c r="CI168" s="88"/>
      <c r="CJ168" s="88"/>
      <c r="CK168" s="88"/>
      <c r="CL168" s="88"/>
      <c r="CM168" s="88"/>
      <c r="CN168" s="88"/>
      <c r="CO168" s="88"/>
      <c r="CP168" s="88"/>
      <c r="CQ168" s="88"/>
      <c r="CR168" s="88"/>
      <c r="CS168" s="88"/>
      <c r="CT168" s="88"/>
    </row>
    <row r="169" spans="1:98" ht="15" customHeight="1" x14ac:dyDescent="0.2">
      <c r="A169" s="340" t="s">
        <v>43</v>
      </c>
      <c r="B169" s="213">
        <f t="shared" ref="B169:AS169" si="15">SUM(B170:B174)</f>
        <v>160</v>
      </c>
      <c r="C169" s="214">
        <f t="shared" si="15"/>
        <v>72</v>
      </c>
      <c r="D169" s="317">
        <f t="shared" si="15"/>
        <v>88</v>
      </c>
      <c r="E169" s="341">
        <f>SUM(E170:E174)</f>
        <v>4</v>
      </c>
      <c r="F169" s="342">
        <f t="shared" si="15"/>
        <v>9</v>
      </c>
      <c r="G169" s="342">
        <f t="shared" si="15"/>
        <v>3</v>
      </c>
      <c r="H169" s="69">
        <f t="shared" si="15"/>
        <v>1</v>
      </c>
      <c r="I169" s="63">
        <f t="shared" si="15"/>
        <v>4</v>
      </c>
      <c r="J169" s="69">
        <f t="shared" si="15"/>
        <v>0</v>
      </c>
      <c r="K169" s="63">
        <f t="shared" si="15"/>
        <v>0</v>
      </c>
      <c r="L169" s="69">
        <f t="shared" si="15"/>
        <v>1</v>
      </c>
      <c r="M169" s="63">
        <f t="shared" si="15"/>
        <v>1</v>
      </c>
      <c r="N169" s="69">
        <f t="shared" si="15"/>
        <v>0</v>
      </c>
      <c r="O169" s="63">
        <f t="shared" si="15"/>
        <v>3</v>
      </c>
      <c r="P169" s="69">
        <f t="shared" si="15"/>
        <v>3</v>
      </c>
      <c r="Q169" s="63">
        <f t="shared" si="15"/>
        <v>3</v>
      </c>
      <c r="R169" s="69">
        <f t="shared" si="15"/>
        <v>0</v>
      </c>
      <c r="S169" s="63">
        <f t="shared" si="15"/>
        <v>2</v>
      </c>
      <c r="T169" s="69">
        <f t="shared" si="15"/>
        <v>0</v>
      </c>
      <c r="U169" s="63">
        <f t="shared" si="15"/>
        <v>2</v>
      </c>
      <c r="V169" s="69">
        <f t="shared" si="15"/>
        <v>1</v>
      </c>
      <c r="W169" s="63">
        <f t="shared" si="15"/>
        <v>1</v>
      </c>
      <c r="X169" s="69">
        <f t="shared" si="15"/>
        <v>3</v>
      </c>
      <c r="Y169" s="63">
        <f t="shared" si="15"/>
        <v>1</v>
      </c>
      <c r="Z169" s="69">
        <f t="shared" si="15"/>
        <v>3</v>
      </c>
      <c r="AA169" s="63">
        <f t="shared" si="15"/>
        <v>3</v>
      </c>
      <c r="AB169" s="69">
        <f t="shared" si="15"/>
        <v>7</v>
      </c>
      <c r="AC169" s="63">
        <f t="shared" si="15"/>
        <v>6</v>
      </c>
      <c r="AD169" s="69">
        <f t="shared" si="15"/>
        <v>1</v>
      </c>
      <c r="AE169" s="63">
        <f t="shared" si="15"/>
        <v>1</v>
      </c>
      <c r="AF169" s="69">
        <f t="shared" si="15"/>
        <v>6</v>
      </c>
      <c r="AG169" s="63">
        <f t="shared" si="15"/>
        <v>2</v>
      </c>
      <c r="AH169" s="69">
        <f t="shared" si="15"/>
        <v>8</v>
      </c>
      <c r="AI169" s="63">
        <f t="shared" si="15"/>
        <v>2</v>
      </c>
      <c r="AJ169" s="69">
        <f t="shared" si="15"/>
        <v>13</v>
      </c>
      <c r="AK169" s="63">
        <f t="shared" si="15"/>
        <v>9</v>
      </c>
      <c r="AL169" s="69">
        <f t="shared" si="15"/>
        <v>4</v>
      </c>
      <c r="AM169" s="63">
        <f t="shared" si="15"/>
        <v>10</v>
      </c>
      <c r="AN169" s="69">
        <f t="shared" si="15"/>
        <v>8</v>
      </c>
      <c r="AO169" s="68">
        <f t="shared" si="15"/>
        <v>15</v>
      </c>
      <c r="AP169" s="67">
        <f t="shared" si="15"/>
        <v>20</v>
      </c>
      <c r="AQ169" s="343">
        <f t="shared" si="15"/>
        <v>52</v>
      </c>
      <c r="AR169" s="62">
        <f t="shared" si="15"/>
        <v>7</v>
      </c>
      <c r="AS169" s="65">
        <f t="shared" si="15"/>
        <v>101</v>
      </c>
      <c r="AT169" s="344"/>
      <c r="AU169" s="96"/>
      <c r="AV169" s="96"/>
      <c r="AW169" s="96"/>
      <c r="AX169" s="96"/>
      <c r="AY169" s="96"/>
      <c r="AZ169" s="96"/>
      <c r="BA169" s="96"/>
      <c r="BB169" s="96"/>
      <c r="BC169" s="96"/>
      <c r="BD169" s="96"/>
      <c r="BE169" s="96"/>
      <c r="BF169" s="97"/>
      <c r="BG169" s="97"/>
      <c r="CG169" s="88"/>
      <c r="CH169" s="88"/>
      <c r="CI169" s="88"/>
      <c r="CJ169" s="88"/>
      <c r="CK169" s="88"/>
      <c r="CL169" s="88"/>
      <c r="CM169" s="88"/>
      <c r="CN169" s="88"/>
      <c r="CO169" s="88"/>
      <c r="CP169" s="88"/>
      <c r="CQ169" s="88"/>
      <c r="CR169" s="88"/>
      <c r="CS169" s="88"/>
      <c r="CT169" s="88"/>
    </row>
    <row r="170" spans="1:98" ht="15" customHeight="1" x14ac:dyDescent="0.2">
      <c r="A170" s="101" t="s">
        <v>44</v>
      </c>
      <c r="B170" s="345">
        <f>SUM(C170+D170)</f>
        <v>149</v>
      </c>
      <c r="C170" s="346">
        <f t="shared" ref="C170:D174" si="16">SUM(E170+G170+I170+K170+M170+O170+Q170+S170+U170+W170+Y170+AA170+AC170+AE170+AG170+AI170+AK170+AM170+AO170)</f>
        <v>66</v>
      </c>
      <c r="D170" s="347">
        <f t="shared" si="16"/>
        <v>83</v>
      </c>
      <c r="E170" s="123">
        <v>4</v>
      </c>
      <c r="F170" s="8">
        <v>9</v>
      </c>
      <c r="G170" s="123">
        <v>3</v>
      </c>
      <c r="H170" s="138">
        <v>1</v>
      </c>
      <c r="I170" s="123">
        <v>4</v>
      </c>
      <c r="J170" s="138">
        <v>0</v>
      </c>
      <c r="K170" s="123">
        <v>0</v>
      </c>
      <c r="L170" s="138">
        <v>1</v>
      </c>
      <c r="M170" s="123">
        <v>1</v>
      </c>
      <c r="N170" s="138">
        <v>0</v>
      </c>
      <c r="O170" s="123">
        <v>3</v>
      </c>
      <c r="P170" s="138">
        <v>3</v>
      </c>
      <c r="Q170" s="123">
        <v>3</v>
      </c>
      <c r="R170" s="138">
        <v>0</v>
      </c>
      <c r="S170" s="123">
        <v>2</v>
      </c>
      <c r="T170" s="138">
        <v>0</v>
      </c>
      <c r="U170" s="123">
        <v>2</v>
      </c>
      <c r="V170" s="138">
        <v>1</v>
      </c>
      <c r="W170" s="123">
        <v>1</v>
      </c>
      <c r="X170" s="138">
        <v>3</v>
      </c>
      <c r="Y170" s="123">
        <v>1</v>
      </c>
      <c r="Z170" s="138">
        <v>3</v>
      </c>
      <c r="AA170" s="123">
        <v>3</v>
      </c>
      <c r="AB170" s="138">
        <v>7</v>
      </c>
      <c r="AC170" s="123">
        <v>6</v>
      </c>
      <c r="AD170" s="138">
        <v>1</v>
      </c>
      <c r="AE170" s="123">
        <v>1</v>
      </c>
      <c r="AF170" s="138">
        <v>5</v>
      </c>
      <c r="AG170" s="123">
        <v>2</v>
      </c>
      <c r="AH170" s="138">
        <v>8</v>
      </c>
      <c r="AI170" s="123">
        <v>1</v>
      </c>
      <c r="AJ170" s="138">
        <v>13</v>
      </c>
      <c r="AK170" s="123">
        <v>9</v>
      </c>
      <c r="AL170" s="138">
        <v>4</v>
      </c>
      <c r="AM170" s="123">
        <v>10</v>
      </c>
      <c r="AN170" s="138">
        <v>8</v>
      </c>
      <c r="AO170" s="139">
        <v>10</v>
      </c>
      <c r="AP170" s="348">
        <v>16</v>
      </c>
      <c r="AQ170" s="119">
        <v>52</v>
      </c>
      <c r="AR170" s="138">
        <v>7</v>
      </c>
      <c r="AS170" s="138">
        <v>90</v>
      </c>
      <c r="AT170" s="344"/>
      <c r="AU170" s="96"/>
      <c r="AV170" s="96"/>
      <c r="AW170" s="96"/>
      <c r="AX170" s="96"/>
      <c r="AY170" s="96"/>
      <c r="AZ170" s="96"/>
      <c r="BA170" s="96"/>
      <c r="BB170" s="96"/>
      <c r="BC170" s="96"/>
      <c r="BD170" s="96"/>
      <c r="BE170" s="96"/>
      <c r="BF170" s="97"/>
      <c r="BG170" s="97"/>
      <c r="CG170" s="88"/>
      <c r="CH170" s="88"/>
      <c r="CI170" s="88"/>
      <c r="CJ170" s="88"/>
      <c r="CK170" s="88"/>
      <c r="CL170" s="88"/>
      <c r="CM170" s="88"/>
      <c r="CN170" s="88"/>
      <c r="CO170" s="88"/>
      <c r="CP170" s="88"/>
      <c r="CQ170" s="88"/>
      <c r="CR170" s="88"/>
      <c r="CS170" s="88"/>
      <c r="CT170" s="88"/>
    </row>
    <row r="171" spans="1:98" ht="15" customHeight="1" x14ac:dyDescent="0.2">
      <c r="A171" s="106" t="s">
        <v>45</v>
      </c>
      <c r="B171" s="332">
        <f>SUM(C171+D171)</f>
        <v>0</v>
      </c>
      <c r="C171" s="333">
        <f t="shared" si="16"/>
        <v>0</v>
      </c>
      <c r="D171" s="334">
        <f t="shared" si="16"/>
        <v>0</v>
      </c>
      <c r="E171" s="34">
        <v>0</v>
      </c>
      <c r="F171" s="12">
        <v>0</v>
      </c>
      <c r="G171" s="11">
        <v>0</v>
      </c>
      <c r="H171" s="43">
        <v>0</v>
      </c>
      <c r="I171" s="11">
        <v>0</v>
      </c>
      <c r="J171" s="12">
        <v>0</v>
      </c>
      <c r="K171" s="11">
        <v>0</v>
      </c>
      <c r="L171" s="12">
        <v>0</v>
      </c>
      <c r="M171" s="11">
        <v>0</v>
      </c>
      <c r="N171" s="12">
        <v>0</v>
      </c>
      <c r="O171" s="11">
        <v>0</v>
      </c>
      <c r="P171" s="12">
        <v>0</v>
      </c>
      <c r="Q171" s="11">
        <v>0</v>
      </c>
      <c r="R171" s="12">
        <v>0</v>
      </c>
      <c r="S171" s="11">
        <v>0</v>
      </c>
      <c r="T171" s="12">
        <v>0</v>
      </c>
      <c r="U171" s="11">
        <v>0</v>
      </c>
      <c r="V171" s="12">
        <v>0</v>
      </c>
      <c r="W171" s="11">
        <v>0</v>
      </c>
      <c r="X171" s="12">
        <v>0</v>
      </c>
      <c r="Y171" s="11">
        <v>0</v>
      </c>
      <c r="Z171" s="12">
        <v>0</v>
      </c>
      <c r="AA171" s="11">
        <v>0</v>
      </c>
      <c r="AB171" s="12">
        <v>0</v>
      </c>
      <c r="AC171" s="11">
        <v>0</v>
      </c>
      <c r="AD171" s="12">
        <v>0</v>
      </c>
      <c r="AE171" s="11">
        <v>0</v>
      </c>
      <c r="AF171" s="12">
        <v>0</v>
      </c>
      <c r="AG171" s="11">
        <v>0</v>
      </c>
      <c r="AH171" s="12">
        <v>0</v>
      </c>
      <c r="AI171" s="11">
        <v>0</v>
      </c>
      <c r="AJ171" s="12">
        <v>0</v>
      </c>
      <c r="AK171" s="11">
        <v>0</v>
      </c>
      <c r="AL171" s="12">
        <v>0</v>
      </c>
      <c r="AM171" s="11">
        <v>0</v>
      </c>
      <c r="AN171" s="12">
        <v>0</v>
      </c>
      <c r="AO171" s="111">
        <v>0</v>
      </c>
      <c r="AP171" s="51">
        <v>0</v>
      </c>
      <c r="AQ171" s="17">
        <v>0</v>
      </c>
      <c r="AR171" s="12">
        <v>0</v>
      </c>
      <c r="AS171" s="43">
        <v>0</v>
      </c>
      <c r="AT171" s="349"/>
      <c r="AU171" s="96"/>
      <c r="AV171" s="96"/>
      <c r="AW171" s="96"/>
      <c r="AX171" s="96"/>
      <c r="AY171" s="96"/>
      <c r="AZ171" s="96"/>
      <c r="BA171" s="96"/>
      <c r="BB171" s="96"/>
      <c r="BC171" s="96"/>
      <c r="BD171" s="96"/>
      <c r="BE171" s="96"/>
      <c r="BF171" s="97"/>
      <c r="BG171" s="97"/>
      <c r="CG171" s="88"/>
      <c r="CH171" s="88"/>
      <c r="CI171" s="88"/>
      <c r="CJ171" s="88"/>
      <c r="CK171" s="88"/>
      <c r="CL171" s="88"/>
      <c r="CM171" s="88"/>
      <c r="CN171" s="88"/>
      <c r="CO171" s="88"/>
      <c r="CP171" s="88"/>
      <c r="CQ171" s="88"/>
      <c r="CR171" s="88"/>
      <c r="CS171" s="88"/>
      <c r="CT171" s="88"/>
    </row>
    <row r="172" spans="1:98" ht="15" customHeight="1" x14ac:dyDescent="0.2">
      <c r="A172" s="136" t="s">
        <v>46</v>
      </c>
      <c r="B172" s="332">
        <f>SUM(C172+D172)</f>
        <v>11</v>
      </c>
      <c r="C172" s="333">
        <f t="shared" si="16"/>
        <v>6</v>
      </c>
      <c r="D172" s="334">
        <f t="shared" si="16"/>
        <v>5</v>
      </c>
      <c r="E172" s="11">
        <v>0</v>
      </c>
      <c r="F172" s="35">
        <v>0</v>
      </c>
      <c r="G172" s="34">
        <v>0</v>
      </c>
      <c r="H172" s="35">
        <v>0</v>
      </c>
      <c r="I172" s="123">
        <v>0</v>
      </c>
      <c r="J172" s="138">
        <v>0</v>
      </c>
      <c r="K172" s="123">
        <v>0</v>
      </c>
      <c r="L172" s="138">
        <v>0</v>
      </c>
      <c r="M172" s="123">
        <v>0</v>
      </c>
      <c r="N172" s="138">
        <v>0</v>
      </c>
      <c r="O172" s="123">
        <v>0</v>
      </c>
      <c r="P172" s="138">
        <v>0</v>
      </c>
      <c r="Q172" s="123">
        <v>0</v>
      </c>
      <c r="R172" s="138">
        <v>0</v>
      </c>
      <c r="S172" s="123">
        <v>0</v>
      </c>
      <c r="T172" s="138">
        <v>0</v>
      </c>
      <c r="U172" s="123">
        <v>0</v>
      </c>
      <c r="V172" s="138">
        <v>0</v>
      </c>
      <c r="W172" s="123">
        <v>0</v>
      </c>
      <c r="X172" s="138">
        <v>0</v>
      </c>
      <c r="Y172" s="123">
        <v>0</v>
      </c>
      <c r="Z172" s="138">
        <v>0</v>
      </c>
      <c r="AA172" s="123">
        <v>0</v>
      </c>
      <c r="AB172" s="138">
        <v>0</v>
      </c>
      <c r="AC172" s="123">
        <v>0</v>
      </c>
      <c r="AD172" s="138">
        <v>0</v>
      </c>
      <c r="AE172" s="123">
        <v>0</v>
      </c>
      <c r="AF172" s="138">
        <v>1</v>
      </c>
      <c r="AG172" s="123">
        <v>0</v>
      </c>
      <c r="AH172" s="138">
        <v>0</v>
      </c>
      <c r="AI172" s="123">
        <v>1</v>
      </c>
      <c r="AJ172" s="138">
        <v>0</v>
      </c>
      <c r="AK172" s="123">
        <v>0</v>
      </c>
      <c r="AL172" s="138">
        <v>0</v>
      </c>
      <c r="AM172" s="123">
        <v>0</v>
      </c>
      <c r="AN172" s="138">
        <v>0</v>
      </c>
      <c r="AO172" s="139">
        <v>5</v>
      </c>
      <c r="AP172" s="348">
        <v>4</v>
      </c>
      <c r="AQ172" s="119">
        <v>0</v>
      </c>
      <c r="AR172" s="138">
        <v>0</v>
      </c>
      <c r="AS172" s="138">
        <v>11</v>
      </c>
      <c r="AT172" s="344"/>
      <c r="AU172" s="96"/>
      <c r="AV172" s="96"/>
      <c r="AW172" s="96"/>
      <c r="AX172" s="96"/>
      <c r="AY172" s="96"/>
      <c r="AZ172" s="96"/>
      <c r="BA172" s="96"/>
      <c r="BB172" s="96"/>
      <c r="BC172" s="96"/>
      <c r="BD172" s="96"/>
      <c r="BE172" s="96"/>
      <c r="BF172" s="97"/>
      <c r="BG172" s="97"/>
      <c r="CG172" s="88"/>
      <c r="CH172" s="88"/>
      <c r="CI172" s="88"/>
      <c r="CJ172" s="88"/>
      <c r="CK172" s="88"/>
      <c r="CL172" s="88"/>
      <c r="CM172" s="88"/>
      <c r="CN172" s="88"/>
      <c r="CO172" s="88"/>
      <c r="CP172" s="88"/>
      <c r="CQ172" s="88"/>
      <c r="CR172" s="88"/>
      <c r="CS172" s="88"/>
      <c r="CT172" s="88"/>
    </row>
    <row r="173" spans="1:98" ht="15" customHeight="1" x14ac:dyDescent="0.2">
      <c r="A173" s="350" t="s">
        <v>174</v>
      </c>
      <c r="B173" s="332">
        <f>SUM(C173+D173)</f>
        <v>0</v>
      </c>
      <c r="C173" s="333">
        <f t="shared" si="16"/>
        <v>0</v>
      </c>
      <c r="D173" s="351">
        <f t="shared" si="16"/>
        <v>0</v>
      </c>
      <c r="E173" s="123">
        <v>0</v>
      </c>
      <c r="F173" s="12">
        <v>0</v>
      </c>
      <c r="G173" s="11">
        <v>0</v>
      </c>
      <c r="H173" s="12">
        <v>0</v>
      </c>
      <c r="I173" s="11">
        <v>0</v>
      </c>
      <c r="J173" s="12">
        <v>0</v>
      </c>
      <c r="K173" s="11">
        <v>0</v>
      </c>
      <c r="L173" s="12">
        <v>0</v>
      </c>
      <c r="M173" s="11">
        <v>0</v>
      </c>
      <c r="N173" s="12">
        <v>0</v>
      </c>
      <c r="O173" s="11">
        <v>0</v>
      </c>
      <c r="P173" s="12">
        <v>0</v>
      </c>
      <c r="Q173" s="11">
        <v>0</v>
      </c>
      <c r="R173" s="12">
        <v>0</v>
      </c>
      <c r="S173" s="11">
        <v>0</v>
      </c>
      <c r="T173" s="12">
        <v>0</v>
      </c>
      <c r="U173" s="11">
        <v>0</v>
      </c>
      <c r="V173" s="12">
        <v>0</v>
      </c>
      <c r="W173" s="11">
        <v>0</v>
      </c>
      <c r="X173" s="12">
        <v>0</v>
      </c>
      <c r="Y173" s="11">
        <v>0</v>
      </c>
      <c r="Z173" s="12">
        <v>0</v>
      </c>
      <c r="AA173" s="11">
        <v>0</v>
      </c>
      <c r="AB173" s="12">
        <v>0</v>
      </c>
      <c r="AC173" s="11">
        <v>0</v>
      </c>
      <c r="AD173" s="12">
        <v>0</v>
      </c>
      <c r="AE173" s="11">
        <v>0</v>
      </c>
      <c r="AF173" s="12">
        <v>0</v>
      </c>
      <c r="AG173" s="11">
        <v>0</v>
      </c>
      <c r="AH173" s="12">
        <v>0</v>
      </c>
      <c r="AI173" s="11">
        <v>0</v>
      </c>
      <c r="AJ173" s="12">
        <v>0</v>
      </c>
      <c r="AK173" s="11">
        <v>0</v>
      </c>
      <c r="AL173" s="12">
        <v>0</v>
      </c>
      <c r="AM173" s="11">
        <v>0</v>
      </c>
      <c r="AN173" s="12">
        <v>0</v>
      </c>
      <c r="AO173" s="111">
        <v>0</v>
      </c>
      <c r="AP173" s="51">
        <v>0</v>
      </c>
      <c r="AQ173" s="17">
        <v>0</v>
      </c>
      <c r="AR173" s="12">
        <v>0</v>
      </c>
      <c r="AS173" s="43">
        <v>0</v>
      </c>
      <c r="AT173" s="349"/>
      <c r="AU173" s="96"/>
      <c r="AV173" s="96"/>
      <c r="AW173" s="96"/>
      <c r="AX173" s="96"/>
      <c r="AY173" s="96"/>
      <c r="AZ173" s="96"/>
      <c r="BA173" s="96"/>
      <c r="BB173" s="96"/>
      <c r="BC173" s="96"/>
      <c r="BD173" s="96"/>
      <c r="BE173" s="96"/>
      <c r="BF173" s="97"/>
      <c r="BG173" s="97"/>
      <c r="CG173" s="88"/>
      <c r="CH173" s="88"/>
      <c r="CI173" s="88"/>
      <c r="CJ173" s="88"/>
      <c r="CK173" s="88"/>
      <c r="CL173" s="88"/>
      <c r="CM173" s="88"/>
      <c r="CN173" s="88"/>
      <c r="CO173" s="88"/>
      <c r="CP173" s="88"/>
      <c r="CQ173" s="88"/>
      <c r="CR173" s="88"/>
      <c r="CS173" s="88"/>
      <c r="CT173" s="88"/>
    </row>
    <row r="174" spans="1:98" ht="15" customHeight="1" x14ac:dyDescent="0.2">
      <c r="A174" s="352" t="s">
        <v>4</v>
      </c>
      <c r="B174" s="353">
        <f>SUM(C174+D174)</f>
        <v>0</v>
      </c>
      <c r="C174" s="354">
        <f t="shared" si="16"/>
        <v>0</v>
      </c>
      <c r="D174" s="355">
        <f t="shared" si="16"/>
        <v>0</v>
      </c>
      <c r="E174" s="30">
        <v>0</v>
      </c>
      <c r="F174" s="22">
        <v>0</v>
      </c>
      <c r="G174" s="38">
        <v>0</v>
      </c>
      <c r="H174" s="22">
        <v>0</v>
      </c>
      <c r="I174" s="38">
        <v>0</v>
      </c>
      <c r="J174" s="22">
        <v>0</v>
      </c>
      <c r="K174" s="38">
        <v>0</v>
      </c>
      <c r="L174" s="22">
        <v>0</v>
      </c>
      <c r="M174" s="38">
        <v>0</v>
      </c>
      <c r="N174" s="22">
        <v>0</v>
      </c>
      <c r="O174" s="38">
        <v>0</v>
      </c>
      <c r="P174" s="22">
        <v>0</v>
      </c>
      <c r="Q174" s="38">
        <v>0</v>
      </c>
      <c r="R174" s="22">
        <v>0</v>
      </c>
      <c r="S174" s="38">
        <v>0</v>
      </c>
      <c r="T174" s="22">
        <v>0</v>
      </c>
      <c r="U174" s="38">
        <v>0</v>
      </c>
      <c r="V174" s="22">
        <v>0</v>
      </c>
      <c r="W174" s="38">
        <v>0</v>
      </c>
      <c r="X174" s="22">
        <v>0</v>
      </c>
      <c r="Y174" s="38">
        <v>0</v>
      </c>
      <c r="Z174" s="22">
        <v>0</v>
      </c>
      <c r="AA174" s="38">
        <v>0</v>
      </c>
      <c r="AB174" s="22">
        <v>0</v>
      </c>
      <c r="AC174" s="38">
        <v>0</v>
      </c>
      <c r="AD174" s="22">
        <v>0</v>
      </c>
      <c r="AE174" s="38">
        <v>0</v>
      </c>
      <c r="AF174" s="22">
        <v>0</v>
      </c>
      <c r="AG174" s="38">
        <v>0</v>
      </c>
      <c r="AH174" s="22">
        <v>0</v>
      </c>
      <c r="AI174" s="38">
        <v>0</v>
      </c>
      <c r="AJ174" s="22">
        <v>0</v>
      </c>
      <c r="AK174" s="38">
        <v>0</v>
      </c>
      <c r="AL174" s="22">
        <v>0</v>
      </c>
      <c r="AM174" s="38">
        <v>0</v>
      </c>
      <c r="AN174" s="22">
        <v>0</v>
      </c>
      <c r="AO174" s="129">
        <v>0</v>
      </c>
      <c r="AP174" s="55">
        <v>0</v>
      </c>
      <c r="AQ174" s="39">
        <v>0</v>
      </c>
      <c r="AR174" s="22">
        <v>0</v>
      </c>
      <c r="AS174" s="22">
        <v>0</v>
      </c>
      <c r="AT174" s="344"/>
      <c r="AU174" s="96"/>
      <c r="AV174" s="96"/>
      <c r="AW174" s="96"/>
      <c r="AX174" s="96"/>
      <c r="AY174" s="96"/>
      <c r="AZ174" s="96"/>
      <c r="BA174" s="96"/>
      <c r="BB174" s="96"/>
      <c r="BC174" s="96"/>
      <c r="BD174" s="96"/>
      <c r="BE174" s="96"/>
      <c r="BF174" s="97"/>
      <c r="BG174" s="97"/>
      <c r="CG174" s="88"/>
      <c r="CH174" s="88"/>
      <c r="CI174" s="88"/>
      <c r="CJ174" s="88"/>
      <c r="CK174" s="88"/>
      <c r="CL174" s="88"/>
      <c r="CM174" s="88"/>
      <c r="CN174" s="88"/>
      <c r="CO174" s="88"/>
      <c r="CP174" s="88"/>
      <c r="CQ174" s="88"/>
      <c r="CR174" s="88"/>
      <c r="CS174" s="88"/>
      <c r="CT174" s="88"/>
    </row>
    <row r="175" spans="1:98" ht="31.9" customHeight="1" x14ac:dyDescent="0.2">
      <c r="A175" s="183" t="s">
        <v>175</v>
      </c>
      <c r="B175" s="183"/>
      <c r="C175" s="183"/>
      <c r="D175" s="183"/>
      <c r="E175" s="356"/>
      <c r="F175" s="356"/>
      <c r="G175" s="356"/>
      <c r="H175" s="356"/>
      <c r="I175" s="356"/>
      <c r="J175" s="356"/>
      <c r="K175" s="356"/>
      <c r="L175" s="356"/>
      <c r="M175" s="356"/>
      <c r="N175" s="356"/>
      <c r="O175" s="356"/>
      <c r="P175" s="356"/>
      <c r="Q175" s="356"/>
      <c r="R175" s="356"/>
      <c r="S175" s="356"/>
      <c r="T175" s="356"/>
      <c r="U175" s="356"/>
      <c r="V175" s="356"/>
      <c r="W175" s="356"/>
      <c r="X175" s="356"/>
      <c r="Y175" s="356"/>
      <c r="Z175" s="356"/>
      <c r="AA175" s="356"/>
      <c r="AB175" s="356"/>
      <c r="AC175" s="356"/>
      <c r="AD175" s="356"/>
      <c r="AE175" s="356"/>
      <c r="AF175" s="356"/>
      <c r="AG175" s="356"/>
      <c r="AH175" s="356"/>
      <c r="AI175" s="356"/>
      <c r="AJ175" s="356"/>
      <c r="AK175" s="356"/>
      <c r="AL175" s="356"/>
      <c r="AM175" s="356"/>
      <c r="AN175" s="356"/>
      <c r="AO175" s="356"/>
      <c r="AP175" s="356"/>
      <c r="AQ175" s="227"/>
      <c r="AR175" s="227"/>
      <c r="AS175" s="227"/>
      <c r="AT175" s="357"/>
      <c r="AU175" s="357"/>
      <c r="AV175" s="96"/>
      <c r="AW175" s="96"/>
      <c r="AX175" s="96"/>
      <c r="AY175" s="96"/>
      <c r="AZ175" s="96"/>
      <c r="BA175" s="96"/>
      <c r="BB175" s="96"/>
      <c r="BC175" s="96"/>
      <c r="BD175" s="96"/>
      <c r="BE175" s="96"/>
      <c r="BF175" s="97"/>
      <c r="BG175" s="97"/>
      <c r="CG175" s="88"/>
      <c r="CH175" s="88"/>
      <c r="CI175" s="88"/>
      <c r="CJ175" s="88"/>
      <c r="CK175" s="88"/>
      <c r="CL175" s="88"/>
      <c r="CM175" s="88"/>
      <c r="CN175" s="88"/>
      <c r="CO175" s="88"/>
      <c r="CP175" s="88"/>
      <c r="CQ175" s="88"/>
      <c r="CR175" s="88"/>
      <c r="CS175" s="88"/>
      <c r="CT175" s="88"/>
    </row>
    <row r="176" spans="1:98" ht="21" customHeight="1" x14ac:dyDescent="0.2">
      <c r="A176" s="487" t="s">
        <v>76</v>
      </c>
      <c r="B176" s="495" t="s">
        <v>77</v>
      </c>
      <c r="C176" s="496"/>
      <c r="D176" s="545"/>
      <c r="E176" s="514" t="s">
        <v>78</v>
      </c>
      <c r="F176" s="515"/>
      <c r="G176" s="515"/>
      <c r="H176" s="515"/>
      <c r="I176" s="515"/>
      <c r="J176" s="515"/>
      <c r="K176" s="515"/>
      <c r="L176" s="515"/>
      <c r="M176" s="515"/>
      <c r="N176" s="515"/>
      <c r="O176" s="515"/>
      <c r="P176" s="515"/>
      <c r="Q176" s="515"/>
      <c r="R176" s="515"/>
      <c r="S176" s="515"/>
      <c r="T176" s="515"/>
      <c r="U176" s="515"/>
      <c r="V176" s="515"/>
      <c r="W176" s="515"/>
      <c r="X176" s="515"/>
      <c r="Y176" s="515"/>
      <c r="Z176" s="515"/>
      <c r="AA176" s="515"/>
      <c r="AB176" s="515"/>
      <c r="AC176" s="515"/>
      <c r="AD176" s="515"/>
      <c r="AE176" s="515"/>
      <c r="AF176" s="515"/>
      <c r="AG176" s="515"/>
      <c r="AH176" s="515"/>
      <c r="AI176" s="515"/>
      <c r="AJ176" s="515"/>
      <c r="AK176" s="515"/>
      <c r="AL176" s="515"/>
      <c r="AM176" s="515"/>
      <c r="AN176" s="515"/>
      <c r="AO176" s="515"/>
      <c r="AP176" s="516"/>
      <c r="AQ176" s="546" t="s">
        <v>79</v>
      </c>
      <c r="AR176" s="476" t="s">
        <v>176</v>
      </c>
      <c r="AS176" s="227"/>
      <c r="AT176" s="357"/>
      <c r="AU176" s="357"/>
      <c r="AV176" s="96"/>
      <c r="AW176" s="96"/>
      <c r="AX176" s="96"/>
      <c r="AY176" s="96"/>
      <c r="AZ176" s="96"/>
      <c r="BA176" s="96"/>
      <c r="BB176" s="96"/>
      <c r="BC176" s="96"/>
      <c r="BD176" s="96"/>
      <c r="BE176" s="96"/>
      <c r="BF176" s="96"/>
      <c r="BG176" s="96"/>
      <c r="CG176" s="88"/>
      <c r="CH176" s="88"/>
      <c r="CI176" s="88"/>
      <c r="CJ176" s="88"/>
      <c r="CK176" s="88"/>
      <c r="CL176" s="88"/>
      <c r="CM176" s="88"/>
      <c r="CN176" s="88"/>
      <c r="CO176" s="88"/>
      <c r="CP176" s="88"/>
      <c r="CQ176" s="88"/>
      <c r="CR176" s="88"/>
      <c r="CS176" s="88"/>
      <c r="CT176" s="88"/>
    </row>
    <row r="177" spans="1:98" ht="21.75" customHeight="1" x14ac:dyDescent="0.2">
      <c r="A177" s="488"/>
      <c r="B177" s="497"/>
      <c r="C177" s="498"/>
      <c r="D177" s="498"/>
      <c r="E177" s="483" t="s">
        <v>21</v>
      </c>
      <c r="F177" s="484"/>
      <c r="G177" s="483" t="s">
        <v>22</v>
      </c>
      <c r="H177" s="484"/>
      <c r="I177" s="483" t="s">
        <v>23</v>
      </c>
      <c r="J177" s="484"/>
      <c r="K177" s="483" t="s">
        <v>24</v>
      </c>
      <c r="L177" s="484"/>
      <c r="M177" s="483" t="s">
        <v>25</v>
      </c>
      <c r="N177" s="484"/>
      <c r="O177" s="483" t="s">
        <v>26</v>
      </c>
      <c r="P177" s="484"/>
      <c r="Q177" s="483" t="s">
        <v>27</v>
      </c>
      <c r="R177" s="484"/>
      <c r="S177" s="483" t="s">
        <v>28</v>
      </c>
      <c r="T177" s="484"/>
      <c r="U177" s="483" t="s">
        <v>29</v>
      </c>
      <c r="V177" s="484"/>
      <c r="W177" s="483" t="s">
        <v>5</v>
      </c>
      <c r="X177" s="484"/>
      <c r="Y177" s="483" t="s">
        <v>6</v>
      </c>
      <c r="Z177" s="484"/>
      <c r="AA177" s="483" t="s">
        <v>30</v>
      </c>
      <c r="AB177" s="484"/>
      <c r="AC177" s="483" t="s">
        <v>7</v>
      </c>
      <c r="AD177" s="484"/>
      <c r="AE177" s="483" t="s">
        <v>8</v>
      </c>
      <c r="AF177" s="484"/>
      <c r="AG177" s="483" t="s">
        <v>9</v>
      </c>
      <c r="AH177" s="484"/>
      <c r="AI177" s="483" t="s">
        <v>10</v>
      </c>
      <c r="AJ177" s="484"/>
      <c r="AK177" s="483" t="s">
        <v>11</v>
      </c>
      <c r="AL177" s="484"/>
      <c r="AM177" s="483" t="s">
        <v>12</v>
      </c>
      <c r="AN177" s="484"/>
      <c r="AO177" s="480" t="s">
        <v>13</v>
      </c>
      <c r="AP177" s="482"/>
      <c r="AQ177" s="547"/>
      <c r="AR177" s="479"/>
      <c r="AS177" s="357"/>
      <c r="AT177" s="357"/>
      <c r="AU177" s="357"/>
      <c r="AV177" s="96"/>
      <c r="AW177" s="96"/>
      <c r="AX177" s="96"/>
      <c r="AY177" s="96"/>
      <c r="AZ177" s="96"/>
      <c r="BA177" s="96"/>
      <c r="BB177" s="96"/>
      <c r="BC177" s="96"/>
      <c r="BD177" s="96"/>
      <c r="BE177" s="96"/>
      <c r="BF177" s="149"/>
      <c r="BG177" s="149"/>
      <c r="CG177" s="88"/>
      <c r="CH177" s="88"/>
      <c r="CI177" s="88"/>
      <c r="CJ177" s="88"/>
      <c r="CK177" s="88"/>
      <c r="CL177" s="88"/>
      <c r="CM177" s="88"/>
      <c r="CN177" s="88"/>
      <c r="CO177" s="88"/>
      <c r="CP177" s="88"/>
      <c r="CQ177" s="88"/>
      <c r="CR177" s="88"/>
      <c r="CS177" s="88"/>
      <c r="CT177" s="88"/>
    </row>
    <row r="178" spans="1:98" ht="13.5" customHeight="1" x14ac:dyDescent="0.2">
      <c r="A178" s="544"/>
      <c r="B178" s="185" t="s">
        <v>34</v>
      </c>
      <c r="C178" s="71" t="s">
        <v>2</v>
      </c>
      <c r="D178" s="401" t="s">
        <v>3</v>
      </c>
      <c r="E178" s="70" t="s">
        <v>2</v>
      </c>
      <c r="F178" s="401" t="s">
        <v>3</v>
      </c>
      <c r="G178" s="70" t="s">
        <v>2</v>
      </c>
      <c r="H178" s="401" t="s">
        <v>3</v>
      </c>
      <c r="I178" s="70" t="s">
        <v>2</v>
      </c>
      <c r="J178" s="401" t="s">
        <v>3</v>
      </c>
      <c r="K178" s="70" t="s">
        <v>2</v>
      </c>
      <c r="L178" s="401" t="s">
        <v>3</v>
      </c>
      <c r="M178" s="70" t="s">
        <v>2</v>
      </c>
      <c r="N178" s="401" t="s">
        <v>3</v>
      </c>
      <c r="O178" s="70" t="s">
        <v>2</v>
      </c>
      <c r="P178" s="401" t="s">
        <v>3</v>
      </c>
      <c r="Q178" s="70" t="s">
        <v>2</v>
      </c>
      <c r="R178" s="401" t="s">
        <v>3</v>
      </c>
      <c r="S178" s="70" t="s">
        <v>2</v>
      </c>
      <c r="T178" s="401" t="s">
        <v>3</v>
      </c>
      <c r="U178" s="70" t="s">
        <v>2</v>
      </c>
      <c r="V178" s="401" t="s">
        <v>3</v>
      </c>
      <c r="W178" s="70" t="s">
        <v>2</v>
      </c>
      <c r="X178" s="401" t="s">
        <v>3</v>
      </c>
      <c r="Y178" s="70" t="s">
        <v>2</v>
      </c>
      <c r="Z178" s="401" t="s">
        <v>3</v>
      </c>
      <c r="AA178" s="70" t="s">
        <v>2</v>
      </c>
      <c r="AB178" s="401" t="s">
        <v>3</v>
      </c>
      <c r="AC178" s="70" t="s">
        <v>2</v>
      </c>
      <c r="AD178" s="401" t="s">
        <v>3</v>
      </c>
      <c r="AE178" s="70" t="s">
        <v>2</v>
      </c>
      <c r="AF178" s="401" t="s">
        <v>3</v>
      </c>
      <c r="AG178" s="70" t="s">
        <v>2</v>
      </c>
      <c r="AH178" s="401" t="s">
        <v>3</v>
      </c>
      <c r="AI178" s="70" t="s">
        <v>2</v>
      </c>
      <c r="AJ178" s="401" t="s">
        <v>3</v>
      </c>
      <c r="AK178" s="70" t="s">
        <v>2</v>
      </c>
      <c r="AL178" s="401" t="s">
        <v>3</v>
      </c>
      <c r="AM178" s="70" t="s">
        <v>2</v>
      </c>
      <c r="AN178" s="401" t="s">
        <v>3</v>
      </c>
      <c r="AO178" s="70" t="s">
        <v>2</v>
      </c>
      <c r="AP178" s="401" t="s">
        <v>3</v>
      </c>
      <c r="AQ178" s="548"/>
      <c r="AR178" s="517"/>
      <c r="AS178" s="358"/>
      <c r="AT178" s="357"/>
      <c r="AU178" s="96"/>
      <c r="AV178" s="96"/>
      <c r="AW178" s="96"/>
      <c r="AX178" s="96"/>
      <c r="AY178" s="96"/>
      <c r="AZ178" s="96"/>
      <c r="BA178" s="96"/>
      <c r="BB178" s="96"/>
      <c r="BC178" s="96"/>
      <c r="BD178" s="96"/>
      <c r="BE178" s="96"/>
      <c r="BF178" s="149"/>
      <c r="BG178" s="149"/>
      <c r="CG178" s="88"/>
      <c r="CH178" s="88"/>
      <c r="CI178" s="88"/>
      <c r="CJ178" s="88"/>
      <c r="CK178" s="88"/>
      <c r="CL178" s="88"/>
      <c r="CM178" s="88"/>
      <c r="CN178" s="88"/>
      <c r="CO178" s="88"/>
      <c r="CP178" s="88"/>
      <c r="CQ178" s="88"/>
      <c r="CR178" s="88"/>
      <c r="CS178" s="88"/>
      <c r="CT178" s="88"/>
    </row>
    <row r="179" spans="1:98" ht="15.6" customHeight="1" x14ac:dyDescent="0.2">
      <c r="A179" s="143" t="s">
        <v>81</v>
      </c>
      <c r="B179" s="345">
        <f>SUM(C179+D179)</f>
        <v>101</v>
      </c>
      <c r="C179" s="346">
        <f t="shared" ref="C179:D183" si="17">SUM(E179+G179+I179+K179+M179+O179+Q179+S179+U179+W179+Y179+AA179+AC179+AE179+AG179+AI179+AK179+AM179+AO179)</f>
        <v>37</v>
      </c>
      <c r="D179" s="347">
        <f t="shared" si="17"/>
        <v>64</v>
      </c>
      <c r="E179" s="6">
        <v>0</v>
      </c>
      <c r="F179" s="10">
        <v>0</v>
      </c>
      <c r="G179" s="6">
        <v>0</v>
      </c>
      <c r="H179" s="8">
        <v>0</v>
      </c>
      <c r="I179" s="6">
        <v>0</v>
      </c>
      <c r="J179" s="8">
        <v>0</v>
      </c>
      <c r="K179" s="6">
        <v>0</v>
      </c>
      <c r="L179" s="8">
        <v>0</v>
      </c>
      <c r="M179" s="6">
        <v>1</v>
      </c>
      <c r="N179" s="8">
        <v>5</v>
      </c>
      <c r="O179" s="6">
        <v>2</v>
      </c>
      <c r="P179" s="8">
        <v>2</v>
      </c>
      <c r="Q179" s="6">
        <v>2</v>
      </c>
      <c r="R179" s="8">
        <v>0</v>
      </c>
      <c r="S179" s="6">
        <v>0</v>
      </c>
      <c r="T179" s="8">
        <v>0</v>
      </c>
      <c r="U179" s="6">
        <v>0</v>
      </c>
      <c r="V179" s="8">
        <v>1</v>
      </c>
      <c r="W179" s="6">
        <v>3</v>
      </c>
      <c r="X179" s="8">
        <v>2</v>
      </c>
      <c r="Y179" s="105">
        <v>2</v>
      </c>
      <c r="Z179" s="8">
        <v>3</v>
      </c>
      <c r="AA179" s="105">
        <v>4</v>
      </c>
      <c r="AB179" s="8">
        <v>4</v>
      </c>
      <c r="AC179" s="105">
        <v>2</v>
      </c>
      <c r="AD179" s="8">
        <v>6</v>
      </c>
      <c r="AE179" s="105">
        <v>2</v>
      </c>
      <c r="AF179" s="8">
        <v>7</v>
      </c>
      <c r="AG179" s="105">
        <v>0</v>
      </c>
      <c r="AH179" s="8">
        <v>4</v>
      </c>
      <c r="AI179" s="105">
        <v>5</v>
      </c>
      <c r="AJ179" s="8">
        <v>13</v>
      </c>
      <c r="AK179" s="105">
        <v>5</v>
      </c>
      <c r="AL179" s="8">
        <v>2</v>
      </c>
      <c r="AM179" s="105">
        <v>3</v>
      </c>
      <c r="AN179" s="8">
        <v>7</v>
      </c>
      <c r="AO179" s="105">
        <v>6</v>
      </c>
      <c r="AP179" s="8">
        <v>8</v>
      </c>
      <c r="AQ179" s="359">
        <v>101</v>
      </c>
      <c r="AR179" s="360">
        <v>166</v>
      </c>
      <c r="AS179" s="1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97"/>
      <c r="CA179" s="84" t="str">
        <f>IF(B179=0,"",IF(AQ179="",IF(B179="",""," No olvide digitar la columna Beneficiarios."),""))</f>
        <v/>
      </c>
      <c r="CB179" s="84" t="str">
        <f>IF(B179&lt;AQ179,"* El número de Beneficiarios NO DEBE ser mayor que el Total. ","")</f>
        <v/>
      </c>
      <c r="CG179" s="88">
        <f>IF(B179&lt;AQ179,1,0)</f>
        <v>0</v>
      </c>
      <c r="CH179" s="88">
        <f>IF(B179=0,"",IF(AQ179="",IF(B179="","",1),0))</f>
        <v>0</v>
      </c>
      <c r="CI179" s="88"/>
      <c r="CJ179" s="88"/>
      <c r="CK179" s="88"/>
      <c r="CL179" s="88"/>
      <c r="CM179" s="88"/>
      <c r="CN179" s="88"/>
      <c r="CO179" s="88"/>
      <c r="CP179" s="88"/>
      <c r="CQ179" s="88"/>
      <c r="CR179" s="88"/>
      <c r="CS179" s="88"/>
      <c r="CT179" s="88"/>
    </row>
    <row r="180" spans="1:98" ht="15.6" customHeight="1" x14ac:dyDescent="0.2">
      <c r="A180" s="143" t="s">
        <v>82</v>
      </c>
      <c r="B180" s="332">
        <f>SUM(C180+D180)</f>
        <v>0</v>
      </c>
      <c r="C180" s="333">
        <f t="shared" si="17"/>
        <v>0</v>
      </c>
      <c r="D180" s="334">
        <f t="shared" si="17"/>
        <v>0</v>
      </c>
      <c r="E180" s="11"/>
      <c r="F180" s="17"/>
      <c r="G180" s="11"/>
      <c r="H180" s="12"/>
      <c r="I180" s="11"/>
      <c r="J180" s="12"/>
      <c r="K180" s="11"/>
      <c r="L180" s="12"/>
      <c r="M180" s="11"/>
      <c r="N180" s="12"/>
      <c r="O180" s="11"/>
      <c r="P180" s="12"/>
      <c r="Q180" s="11"/>
      <c r="R180" s="12"/>
      <c r="S180" s="11"/>
      <c r="T180" s="12"/>
      <c r="U180" s="11"/>
      <c r="V180" s="12"/>
      <c r="W180" s="11"/>
      <c r="X180" s="12"/>
      <c r="Y180" s="111"/>
      <c r="Z180" s="12"/>
      <c r="AA180" s="111"/>
      <c r="AB180" s="12"/>
      <c r="AC180" s="111"/>
      <c r="AD180" s="12"/>
      <c r="AE180" s="111"/>
      <c r="AF180" s="12"/>
      <c r="AG180" s="111"/>
      <c r="AH180" s="12"/>
      <c r="AI180" s="111"/>
      <c r="AJ180" s="12"/>
      <c r="AK180" s="111"/>
      <c r="AL180" s="12"/>
      <c r="AM180" s="111"/>
      <c r="AN180" s="12"/>
      <c r="AO180" s="111"/>
      <c r="AP180" s="12"/>
      <c r="AQ180" s="359"/>
      <c r="AR180" s="361"/>
      <c r="AS180" s="1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97"/>
      <c r="CA180" s="84" t="str">
        <f>IF(B180=0,"",IF(AQ180="",IF(B180="",""," No olvide digitar la columna Beneficiarios."),""))</f>
        <v/>
      </c>
      <c r="CB180" s="84" t="str">
        <f>IF(B180&lt;AQ180,"* El número de Beneficiarios NO DEBE ser mayor que el Total. ","")</f>
        <v/>
      </c>
      <c r="CG180" s="88">
        <f>IF(B180&lt;AQ180,1,0)</f>
        <v>0</v>
      </c>
      <c r="CH180" s="88" t="str">
        <f>IF(B180=0,"",IF(AQ180="",IF(B180="","",1),0))</f>
        <v/>
      </c>
      <c r="CI180" s="88"/>
      <c r="CJ180" s="88"/>
      <c r="CK180" s="88"/>
      <c r="CL180" s="88"/>
      <c r="CM180" s="88"/>
      <c r="CN180" s="88"/>
      <c r="CO180" s="88"/>
      <c r="CP180" s="88"/>
      <c r="CQ180" s="88"/>
      <c r="CR180" s="88"/>
      <c r="CS180" s="88"/>
      <c r="CT180" s="88"/>
    </row>
    <row r="181" spans="1:98" ht="15.6" customHeight="1" x14ac:dyDescent="0.2">
      <c r="A181" s="143" t="s">
        <v>83</v>
      </c>
      <c r="B181" s="332">
        <f>SUM(C181+D181)</f>
        <v>0</v>
      </c>
      <c r="C181" s="333">
        <f t="shared" si="17"/>
        <v>0</v>
      </c>
      <c r="D181" s="334">
        <f t="shared" si="17"/>
        <v>0</v>
      </c>
      <c r="E181" s="11"/>
      <c r="F181" s="17"/>
      <c r="G181" s="11"/>
      <c r="H181" s="12"/>
      <c r="I181" s="11"/>
      <c r="J181" s="12"/>
      <c r="K181" s="11"/>
      <c r="L181" s="12"/>
      <c r="M181" s="11"/>
      <c r="N181" s="12"/>
      <c r="O181" s="11"/>
      <c r="P181" s="12"/>
      <c r="Q181" s="11"/>
      <c r="R181" s="12"/>
      <c r="S181" s="11"/>
      <c r="T181" s="12"/>
      <c r="U181" s="11"/>
      <c r="V181" s="12"/>
      <c r="W181" s="11"/>
      <c r="X181" s="12"/>
      <c r="Y181" s="111"/>
      <c r="Z181" s="12"/>
      <c r="AA181" s="111"/>
      <c r="AB181" s="12"/>
      <c r="AC181" s="111"/>
      <c r="AD181" s="12"/>
      <c r="AE181" s="111"/>
      <c r="AF181" s="12"/>
      <c r="AG181" s="111"/>
      <c r="AH181" s="12"/>
      <c r="AI181" s="111"/>
      <c r="AJ181" s="12"/>
      <c r="AK181" s="111"/>
      <c r="AL181" s="12"/>
      <c r="AM181" s="111"/>
      <c r="AN181" s="12"/>
      <c r="AO181" s="111"/>
      <c r="AP181" s="12"/>
      <c r="AQ181" s="359"/>
      <c r="AR181" s="361"/>
      <c r="AS181" s="1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97"/>
      <c r="CA181" s="84" t="str">
        <f>IF(B181=0,"",IF(AQ181="",IF(B181="",""," No olvide digitar la columna Beneficiarios."),""))</f>
        <v/>
      </c>
      <c r="CB181" s="84" t="str">
        <f>IF(B181&lt;AQ181,"* El número de Beneficiarios NO DEBE ser mayor que el Total. ","")</f>
        <v/>
      </c>
      <c r="CG181" s="88">
        <f>IF(B181&lt;AQ181,1,0)</f>
        <v>0</v>
      </c>
      <c r="CH181" s="88" t="str">
        <f>IF(B181=0,"",IF(AQ181="",IF(B181="","",1),0))</f>
        <v/>
      </c>
      <c r="CI181" s="88"/>
      <c r="CJ181" s="88"/>
      <c r="CK181" s="88"/>
      <c r="CL181" s="88"/>
      <c r="CM181" s="88"/>
      <c r="CN181" s="88"/>
      <c r="CO181" s="88"/>
      <c r="CP181" s="88"/>
      <c r="CQ181" s="88"/>
      <c r="CR181" s="88"/>
      <c r="CS181" s="88"/>
      <c r="CT181" s="88"/>
    </row>
    <row r="182" spans="1:98" ht="15.6" customHeight="1" x14ac:dyDescent="0.2">
      <c r="A182" s="362" t="s">
        <v>84</v>
      </c>
      <c r="B182" s="332">
        <f>SUM(C182+D182)</f>
        <v>0</v>
      </c>
      <c r="C182" s="333">
        <f t="shared" si="17"/>
        <v>0</v>
      </c>
      <c r="D182" s="351">
        <f t="shared" si="17"/>
        <v>0</v>
      </c>
      <c r="E182" s="11"/>
      <c r="F182" s="17"/>
      <c r="G182" s="11"/>
      <c r="H182" s="12"/>
      <c r="I182" s="11"/>
      <c r="J182" s="12"/>
      <c r="K182" s="11"/>
      <c r="L182" s="12"/>
      <c r="M182" s="11"/>
      <c r="N182" s="12"/>
      <c r="O182" s="11"/>
      <c r="P182" s="12"/>
      <c r="Q182" s="11"/>
      <c r="R182" s="12"/>
      <c r="S182" s="11"/>
      <c r="T182" s="12"/>
      <c r="U182" s="11"/>
      <c r="V182" s="12"/>
      <c r="W182" s="11"/>
      <c r="X182" s="12"/>
      <c r="Y182" s="111"/>
      <c r="Z182" s="12"/>
      <c r="AA182" s="111"/>
      <c r="AB182" s="12"/>
      <c r="AC182" s="111"/>
      <c r="AD182" s="12"/>
      <c r="AE182" s="111"/>
      <c r="AF182" s="12"/>
      <c r="AG182" s="111"/>
      <c r="AH182" s="12"/>
      <c r="AI182" s="111"/>
      <c r="AJ182" s="12"/>
      <c r="AK182" s="111"/>
      <c r="AL182" s="12"/>
      <c r="AM182" s="111"/>
      <c r="AN182" s="12"/>
      <c r="AO182" s="111"/>
      <c r="AP182" s="12"/>
      <c r="AQ182" s="359"/>
      <c r="AR182" s="361"/>
      <c r="AS182" s="1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97"/>
      <c r="CA182" s="84" t="str">
        <f>IF(B182=0,"",IF(AQ182="",IF(B182="",""," No olvide digitar la columna Beneficiarios."),""))</f>
        <v/>
      </c>
      <c r="CB182" s="84" t="str">
        <f>IF(B182&lt;AQ182,"* El número de Beneficiarios NO DEBE ser mayor que el Total. ","")</f>
        <v/>
      </c>
      <c r="CG182" s="88">
        <f>IF(B182&lt;AQ182,1,0)</f>
        <v>0</v>
      </c>
      <c r="CH182" s="88" t="str">
        <f>IF(B182=0,"",IF(AQ182="",IF(B182="","",1),0))</f>
        <v/>
      </c>
      <c r="CI182" s="88"/>
      <c r="CJ182" s="88"/>
      <c r="CK182" s="88"/>
      <c r="CL182" s="88"/>
      <c r="CM182" s="88"/>
      <c r="CN182" s="88"/>
      <c r="CO182" s="88"/>
      <c r="CP182" s="88"/>
      <c r="CQ182" s="88"/>
      <c r="CR182" s="88"/>
      <c r="CS182" s="88"/>
      <c r="CT182" s="88"/>
    </row>
    <row r="183" spans="1:98" ht="15.6" customHeight="1" x14ac:dyDescent="0.2">
      <c r="A183" s="59" t="s">
        <v>108</v>
      </c>
      <c r="B183" s="353">
        <f>SUM(C183+D183)</f>
        <v>0</v>
      </c>
      <c r="C183" s="354">
        <f t="shared" si="17"/>
        <v>0</v>
      </c>
      <c r="D183" s="355">
        <f t="shared" si="17"/>
        <v>0</v>
      </c>
      <c r="E183" s="30"/>
      <c r="F183" s="23"/>
      <c r="G183" s="30"/>
      <c r="H183" s="205"/>
      <c r="I183" s="30"/>
      <c r="J183" s="205"/>
      <c r="K183" s="30"/>
      <c r="L183" s="205"/>
      <c r="M183" s="30"/>
      <c r="N183" s="205"/>
      <c r="O183" s="30"/>
      <c r="P183" s="205"/>
      <c r="Q183" s="30"/>
      <c r="R183" s="205"/>
      <c r="S183" s="30"/>
      <c r="T183" s="205"/>
      <c r="U183" s="30"/>
      <c r="V183" s="205"/>
      <c r="W183" s="30"/>
      <c r="X183" s="205"/>
      <c r="Y183" s="206"/>
      <c r="Z183" s="205"/>
      <c r="AA183" s="206"/>
      <c r="AB183" s="205"/>
      <c r="AC183" s="206"/>
      <c r="AD183" s="205"/>
      <c r="AE183" s="206"/>
      <c r="AF183" s="205"/>
      <c r="AG183" s="206"/>
      <c r="AH183" s="205"/>
      <c r="AI183" s="206"/>
      <c r="AJ183" s="205"/>
      <c r="AK183" s="206"/>
      <c r="AL183" s="205"/>
      <c r="AM183" s="206"/>
      <c r="AN183" s="205"/>
      <c r="AO183" s="206"/>
      <c r="AP183" s="205"/>
      <c r="AQ183" s="363"/>
      <c r="AR183" s="364"/>
      <c r="AS183" s="1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97"/>
      <c r="CA183" s="84" t="str">
        <f>IF(B183=0,"",IF(AQ183="",IF(B183="",""," No olvide digitar la columna Beneficiarios."),""))</f>
        <v/>
      </c>
      <c r="CB183" s="84" t="str">
        <f>IF(B183&lt;AQ183,"* El número de Beneficiarios NO DEBE ser mayor que el Total. ","")</f>
        <v/>
      </c>
      <c r="CG183" s="88">
        <f>IF(B183&lt;AQ183,1,0)</f>
        <v>0</v>
      </c>
      <c r="CH183" s="88" t="str">
        <f>IF(B183=0,"",IF(AQ183="",IF(B183="","",1),0))</f>
        <v/>
      </c>
      <c r="CI183" s="88"/>
      <c r="CJ183" s="88"/>
      <c r="CK183" s="88"/>
      <c r="CL183" s="88"/>
      <c r="CM183" s="88"/>
      <c r="CN183" s="88"/>
      <c r="CO183" s="88"/>
      <c r="CP183" s="88"/>
      <c r="CQ183" s="88"/>
      <c r="CR183" s="88"/>
      <c r="CS183" s="88"/>
      <c r="CT183" s="88"/>
    </row>
    <row r="184" spans="1:98" ht="15.6" customHeight="1" x14ac:dyDescent="0.2">
      <c r="A184" s="316" t="s">
        <v>1</v>
      </c>
      <c r="B184" s="63">
        <f t="shared" ref="B184:AR184" si="18">SUM(B179:B183)</f>
        <v>101</v>
      </c>
      <c r="C184" s="64">
        <f t="shared" si="18"/>
        <v>37</v>
      </c>
      <c r="D184" s="66">
        <f t="shared" si="18"/>
        <v>64</v>
      </c>
      <c r="E184" s="63">
        <f t="shared" si="18"/>
        <v>0</v>
      </c>
      <c r="F184" s="65">
        <f t="shared" si="18"/>
        <v>0</v>
      </c>
      <c r="G184" s="63">
        <f t="shared" si="18"/>
        <v>0</v>
      </c>
      <c r="H184" s="69">
        <f t="shared" si="18"/>
        <v>0</v>
      </c>
      <c r="I184" s="63">
        <f t="shared" si="18"/>
        <v>0</v>
      </c>
      <c r="J184" s="69">
        <f t="shared" si="18"/>
        <v>0</v>
      </c>
      <c r="K184" s="63">
        <f t="shared" si="18"/>
        <v>0</v>
      </c>
      <c r="L184" s="69">
        <f t="shared" si="18"/>
        <v>0</v>
      </c>
      <c r="M184" s="63">
        <f t="shared" si="18"/>
        <v>1</v>
      </c>
      <c r="N184" s="69">
        <f t="shared" si="18"/>
        <v>5</v>
      </c>
      <c r="O184" s="63">
        <f t="shared" si="18"/>
        <v>2</v>
      </c>
      <c r="P184" s="69">
        <f t="shared" si="18"/>
        <v>2</v>
      </c>
      <c r="Q184" s="63">
        <f t="shared" si="18"/>
        <v>2</v>
      </c>
      <c r="R184" s="69">
        <f t="shared" si="18"/>
        <v>0</v>
      </c>
      <c r="S184" s="63">
        <f t="shared" si="18"/>
        <v>0</v>
      </c>
      <c r="T184" s="69">
        <f t="shared" si="18"/>
        <v>0</v>
      </c>
      <c r="U184" s="63">
        <f t="shared" si="18"/>
        <v>0</v>
      </c>
      <c r="V184" s="69">
        <f t="shared" si="18"/>
        <v>1</v>
      </c>
      <c r="W184" s="63">
        <f t="shared" si="18"/>
        <v>3</v>
      </c>
      <c r="X184" s="69">
        <f t="shared" si="18"/>
        <v>2</v>
      </c>
      <c r="Y184" s="63">
        <f t="shared" si="18"/>
        <v>2</v>
      </c>
      <c r="Z184" s="69">
        <f t="shared" si="18"/>
        <v>3</v>
      </c>
      <c r="AA184" s="63">
        <f t="shared" si="18"/>
        <v>4</v>
      </c>
      <c r="AB184" s="69">
        <f t="shared" si="18"/>
        <v>4</v>
      </c>
      <c r="AC184" s="63">
        <f t="shared" si="18"/>
        <v>2</v>
      </c>
      <c r="AD184" s="69">
        <f t="shared" si="18"/>
        <v>6</v>
      </c>
      <c r="AE184" s="63">
        <f t="shared" si="18"/>
        <v>2</v>
      </c>
      <c r="AF184" s="69">
        <f t="shared" si="18"/>
        <v>7</v>
      </c>
      <c r="AG184" s="63">
        <f t="shared" si="18"/>
        <v>0</v>
      </c>
      <c r="AH184" s="69">
        <f t="shared" si="18"/>
        <v>4</v>
      </c>
      <c r="AI184" s="63">
        <f t="shared" si="18"/>
        <v>5</v>
      </c>
      <c r="AJ184" s="69">
        <f t="shared" si="18"/>
        <v>13</v>
      </c>
      <c r="AK184" s="63">
        <f t="shared" si="18"/>
        <v>5</v>
      </c>
      <c r="AL184" s="69">
        <f t="shared" si="18"/>
        <v>2</v>
      </c>
      <c r="AM184" s="63">
        <f t="shared" si="18"/>
        <v>3</v>
      </c>
      <c r="AN184" s="69">
        <f t="shared" si="18"/>
        <v>7</v>
      </c>
      <c r="AO184" s="68">
        <f t="shared" si="18"/>
        <v>6</v>
      </c>
      <c r="AP184" s="69">
        <f t="shared" si="18"/>
        <v>8</v>
      </c>
      <c r="AQ184" s="343">
        <f t="shared" si="18"/>
        <v>101</v>
      </c>
      <c r="AR184" s="365">
        <f t="shared" si="18"/>
        <v>166</v>
      </c>
      <c r="AS184" s="358"/>
      <c r="AT184" s="357"/>
      <c r="AU184" s="96"/>
      <c r="AV184" s="96"/>
      <c r="AW184" s="96"/>
      <c r="AX184" s="96"/>
      <c r="AY184" s="96"/>
      <c r="AZ184" s="96"/>
      <c r="BA184" s="96"/>
      <c r="BB184" s="96"/>
      <c r="BC184" s="96"/>
      <c r="BD184" s="96"/>
      <c r="BE184" s="96"/>
      <c r="BF184" s="149"/>
      <c r="BG184" s="149"/>
      <c r="CG184" s="88"/>
      <c r="CH184" s="88"/>
      <c r="CI184" s="88"/>
      <c r="CJ184" s="88"/>
      <c r="CK184" s="88"/>
      <c r="CL184" s="88"/>
      <c r="CM184" s="88"/>
      <c r="CN184" s="88"/>
      <c r="CO184" s="88"/>
      <c r="CP184" s="88"/>
      <c r="CQ184" s="88"/>
      <c r="CR184" s="88"/>
      <c r="CS184" s="88"/>
      <c r="CT184" s="88"/>
    </row>
    <row r="185" spans="1:98" ht="31.9" customHeight="1" x14ac:dyDescent="0.2">
      <c r="A185" s="366" t="s">
        <v>177</v>
      </c>
      <c r="B185" s="92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W185" s="149"/>
      <c r="X185" s="149"/>
      <c r="Y185" s="149"/>
      <c r="Z185" s="149"/>
      <c r="AA185" s="149"/>
      <c r="AB185" s="149"/>
      <c r="AC185" s="149"/>
      <c r="AD185" s="149"/>
      <c r="AE185" s="149"/>
      <c r="AF185" s="149"/>
      <c r="AG185" s="149"/>
      <c r="AH185" s="149"/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96"/>
      <c r="AT185" s="96"/>
      <c r="AU185" s="96"/>
      <c r="AV185" s="96"/>
      <c r="AW185" s="96"/>
      <c r="AX185" s="96"/>
      <c r="AY185" s="96"/>
      <c r="AZ185" s="96"/>
      <c r="BA185" s="96"/>
      <c r="BB185" s="96"/>
      <c r="BC185" s="96"/>
      <c r="BD185" s="96"/>
      <c r="BE185" s="96"/>
      <c r="BF185" s="149"/>
      <c r="BG185" s="149"/>
      <c r="CG185" s="88"/>
      <c r="CH185" s="88"/>
      <c r="CI185" s="88"/>
      <c r="CJ185" s="88"/>
      <c r="CK185" s="88"/>
      <c r="CL185" s="88"/>
      <c r="CM185" s="88"/>
      <c r="CN185" s="88"/>
      <c r="CO185" s="88"/>
      <c r="CP185" s="88"/>
      <c r="CQ185" s="88"/>
      <c r="CR185" s="88"/>
      <c r="CS185" s="88"/>
      <c r="CT185" s="88"/>
    </row>
    <row r="186" spans="1:98" x14ac:dyDescent="0.2">
      <c r="A186" s="407" t="s">
        <v>76</v>
      </c>
      <c r="B186" s="4" t="s">
        <v>77</v>
      </c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AD186" s="149"/>
      <c r="AE186" s="149"/>
      <c r="AF186" s="149"/>
      <c r="AG186" s="149"/>
      <c r="AH186" s="149"/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96"/>
      <c r="AT186" s="96"/>
      <c r="AU186" s="96"/>
      <c r="AV186" s="96"/>
      <c r="AW186" s="96"/>
      <c r="AX186" s="96"/>
      <c r="AY186" s="96"/>
      <c r="AZ186" s="96"/>
      <c r="BA186" s="96"/>
      <c r="BB186" s="96"/>
      <c r="BC186" s="96"/>
      <c r="BD186" s="96"/>
      <c r="BE186" s="96"/>
      <c r="BF186" s="149"/>
      <c r="BG186" s="149"/>
      <c r="CG186" s="88"/>
      <c r="CH186" s="88"/>
      <c r="CI186" s="88"/>
      <c r="CJ186" s="88"/>
      <c r="CK186" s="88"/>
      <c r="CL186" s="88"/>
      <c r="CM186" s="88"/>
      <c r="CN186" s="88"/>
      <c r="CO186" s="88"/>
      <c r="CP186" s="88"/>
      <c r="CQ186" s="88"/>
      <c r="CR186" s="88"/>
      <c r="CS186" s="88"/>
      <c r="CT186" s="88"/>
    </row>
    <row r="187" spans="1:98" ht="15" customHeight="1" x14ac:dyDescent="0.2">
      <c r="A187" s="228" t="s">
        <v>81</v>
      </c>
      <c r="B187" s="281">
        <v>290</v>
      </c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AD187" s="149"/>
      <c r="AE187" s="149"/>
      <c r="AF187" s="149"/>
      <c r="AG187" s="149"/>
      <c r="AH187" s="149"/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  <c r="BC187" s="149"/>
      <c r="BD187" s="149"/>
      <c r="BE187" s="149"/>
      <c r="CG187" s="88"/>
      <c r="CH187" s="88"/>
      <c r="CI187" s="88"/>
      <c r="CJ187" s="88"/>
      <c r="CK187" s="88"/>
      <c r="CL187" s="88"/>
      <c r="CM187" s="88"/>
      <c r="CN187" s="88"/>
      <c r="CO187" s="88"/>
      <c r="CP187" s="88"/>
      <c r="CQ187" s="88"/>
      <c r="CR187" s="88"/>
      <c r="CS187" s="88"/>
      <c r="CT187" s="88"/>
    </row>
    <row r="188" spans="1:98" ht="15" customHeight="1" x14ac:dyDescent="0.2">
      <c r="A188" s="143" t="s">
        <v>82</v>
      </c>
      <c r="B188" s="135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AD188" s="149"/>
      <c r="AE188" s="149"/>
      <c r="AF188" s="149"/>
      <c r="AG188" s="149"/>
      <c r="AH188" s="149"/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CG188" s="88"/>
      <c r="CH188" s="88"/>
      <c r="CI188" s="88"/>
      <c r="CJ188" s="88"/>
      <c r="CK188" s="88"/>
      <c r="CL188" s="88"/>
      <c r="CM188" s="88"/>
      <c r="CN188" s="88"/>
      <c r="CO188" s="88"/>
      <c r="CP188" s="88"/>
      <c r="CQ188" s="88"/>
      <c r="CR188" s="88"/>
      <c r="CS188" s="88"/>
      <c r="CT188" s="88"/>
    </row>
    <row r="189" spans="1:98" ht="15" customHeight="1" x14ac:dyDescent="0.2">
      <c r="A189" s="143" t="s">
        <v>83</v>
      </c>
      <c r="B189" s="135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AD189" s="149"/>
      <c r="AE189" s="149"/>
      <c r="AF189" s="149"/>
      <c r="AG189" s="149"/>
      <c r="AH189" s="149"/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49"/>
      <c r="CG189" s="88"/>
      <c r="CH189" s="88"/>
      <c r="CI189" s="88"/>
      <c r="CJ189" s="88"/>
      <c r="CK189" s="88"/>
      <c r="CL189" s="88"/>
      <c r="CM189" s="88"/>
      <c r="CN189" s="88"/>
      <c r="CO189" s="88"/>
      <c r="CP189" s="88"/>
      <c r="CQ189" s="88"/>
      <c r="CR189" s="88"/>
      <c r="CS189" s="88"/>
      <c r="CT189" s="88"/>
    </row>
    <row r="190" spans="1:98" ht="15" customHeight="1" x14ac:dyDescent="0.2">
      <c r="A190" s="201" t="s">
        <v>84</v>
      </c>
      <c r="B190" s="130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AD190" s="149"/>
      <c r="AE190" s="149"/>
      <c r="AF190" s="149"/>
      <c r="AG190" s="149"/>
      <c r="AH190" s="149"/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  <c r="BC190" s="149"/>
      <c r="BD190" s="149"/>
      <c r="BE190" s="149"/>
      <c r="CG190" s="88"/>
      <c r="CH190" s="88"/>
      <c r="CI190" s="88"/>
      <c r="CJ190" s="88"/>
      <c r="CK190" s="88"/>
      <c r="CL190" s="88"/>
      <c r="CM190" s="88"/>
      <c r="CN190" s="88"/>
      <c r="CO190" s="88"/>
      <c r="CP190" s="88"/>
      <c r="CQ190" s="88"/>
      <c r="CR190" s="88"/>
      <c r="CS190" s="88"/>
      <c r="CT190" s="88"/>
    </row>
    <row r="191" spans="1:98" ht="15" customHeight="1" x14ac:dyDescent="0.2">
      <c r="A191" s="316" t="s">
        <v>1</v>
      </c>
      <c r="B191" s="29">
        <f>SUM(B187:B190)</f>
        <v>290</v>
      </c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AD191" s="149"/>
      <c r="AE191" s="149"/>
      <c r="AF191" s="149"/>
      <c r="AG191" s="149"/>
      <c r="AH191" s="149"/>
      <c r="AI191" s="149"/>
      <c r="AJ191" s="149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49"/>
      <c r="BA191" s="149"/>
      <c r="BB191" s="149"/>
      <c r="BC191" s="149"/>
      <c r="BD191" s="149"/>
      <c r="BE191" s="149"/>
      <c r="CG191" s="88"/>
      <c r="CH191" s="88"/>
      <c r="CI191" s="88"/>
      <c r="CJ191" s="88"/>
      <c r="CK191" s="88"/>
      <c r="CL191" s="88"/>
      <c r="CM191" s="88"/>
      <c r="CN191" s="88"/>
      <c r="CO191" s="88"/>
      <c r="CP191" s="88"/>
      <c r="CQ191" s="88"/>
      <c r="CR191" s="88"/>
      <c r="CS191" s="88"/>
      <c r="CT191" s="88"/>
    </row>
    <row r="192" spans="1:98" ht="31.9" customHeight="1" x14ac:dyDescent="0.2">
      <c r="A192" s="225" t="s">
        <v>178</v>
      </c>
      <c r="B192" s="225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AD192" s="149"/>
      <c r="AE192" s="149"/>
      <c r="AF192" s="149"/>
      <c r="AG192" s="149"/>
      <c r="AH192" s="149"/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9"/>
      <c r="AZ192" s="149"/>
      <c r="BA192" s="149"/>
      <c r="BB192" s="149"/>
      <c r="BC192" s="149"/>
      <c r="BD192" s="149"/>
      <c r="BE192" s="149"/>
      <c r="CG192" s="88"/>
      <c r="CH192" s="88"/>
      <c r="CI192" s="88"/>
      <c r="CJ192" s="88"/>
      <c r="CK192" s="88"/>
      <c r="CL192" s="88"/>
      <c r="CM192" s="88"/>
      <c r="CN192" s="88"/>
      <c r="CO192" s="88"/>
      <c r="CP192" s="88"/>
      <c r="CQ192" s="88"/>
      <c r="CR192" s="88"/>
      <c r="CS192" s="88"/>
      <c r="CT192" s="88"/>
    </row>
    <row r="193" spans="1:98" x14ac:dyDescent="0.2">
      <c r="A193" s="407" t="s">
        <v>76</v>
      </c>
      <c r="B193" s="226" t="s">
        <v>77</v>
      </c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AD193" s="149"/>
      <c r="AE193" s="149"/>
      <c r="AF193" s="149"/>
      <c r="AG193" s="149"/>
      <c r="AH193" s="149"/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  <c r="BC193" s="149"/>
      <c r="BD193" s="149"/>
      <c r="BE193" s="149"/>
      <c r="CG193" s="88"/>
      <c r="CH193" s="88"/>
      <c r="CI193" s="88"/>
      <c r="CJ193" s="88"/>
      <c r="CK193" s="88"/>
      <c r="CL193" s="88"/>
      <c r="CM193" s="88"/>
      <c r="CN193" s="88"/>
      <c r="CO193" s="88"/>
      <c r="CP193" s="88"/>
      <c r="CQ193" s="88"/>
      <c r="CR193" s="88"/>
      <c r="CS193" s="88"/>
      <c r="CT193" s="88"/>
    </row>
    <row r="194" spans="1:98" ht="15" customHeight="1" x14ac:dyDescent="0.2">
      <c r="A194" s="228" t="s">
        <v>81</v>
      </c>
      <c r="B194" s="229">
        <v>1286</v>
      </c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  <c r="BC194" s="149"/>
      <c r="BD194" s="149"/>
      <c r="BE194" s="149"/>
      <c r="CG194" s="88"/>
      <c r="CH194" s="88"/>
      <c r="CI194" s="88"/>
      <c r="CJ194" s="88"/>
      <c r="CK194" s="88"/>
      <c r="CL194" s="88"/>
      <c r="CM194" s="88"/>
      <c r="CN194" s="88"/>
      <c r="CO194" s="88"/>
      <c r="CP194" s="88"/>
      <c r="CQ194" s="88"/>
      <c r="CR194" s="88"/>
      <c r="CS194" s="88"/>
      <c r="CT194" s="88"/>
    </row>
    <row r="195" spans="1:98" ht="15" customHeight="1" x14ac:dyDescent="0.2">
      <c r="A195" s="143" t="s">
        <v>82</v>
      </c>
      <c r="B195" s="135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CG195" s="88"/>
      <c r="CH195" s="88"/>
      <c r="CI195" s="88"/>
      <c r="CJ195" s="88"/>
      <c r="CK195" s="88"/>
      <c r="CL195" s="88"/>
      <c r="CM195" s="88"/>
      <c r="CN195" s="88"/>
      <c r="CO195" s="88"/>
      <c r="CP195" s="88"/>
      <c r="CQ195" s="88"/>
      <c r="CR195" s="88"/>
      <c r="CS195" s="88"/>
      <c r="CT195" s="88"/>
    </row>
    <row r="196" spans="1:98" ht="15" customHeight="1" x14ac:dyDescent="0.2">
      <c r="A196" s="143" t="s">
        <v>83</v>
      </c>
      <c r="B196" s="135"/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  <c r="CG196" s="88"/>
      <c r="CH196" s="88"/>
      <c r="CI196" s="88"/>
      <c r="CJ196" s="88"/>
      <c r="CK196" s="88"/>
      <c r="CL196" s="88"/>
      <c r="CM196" s="88"/>
      <c r="CN196" s="88"/>
      <c r="CO196" s="88"/>
      <c r="CP196" s="88"/>
      <c r="CQ196" s="88"/>
      <c r="CR196" s="88"/>
      <c r="CS196" s="88"/>
      <c r="CT196" s="88"/>
    </row>
    <row r="197" spans="1:98" ht="15" customHeight="1" x14ac:dyDescent="0.2">
      <c r="A197" s="201" t="s">
        <v>84</v>
      </c>
      <c r="B197" s="130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CG197" s="88"/>
      <c r="CH197" s="88"/>
      <c r="CI197" s="88"/>
      <c r="CJ197" s="88"/>
      <c r="CK197" s="88"/>
      <c r="CL197" s="88"/>
      <c r="CM197" s="88"/>
      <c r="CN197" s="88"/>
      <c r="CO197" s="88"/>
      <c r="CP197" s="88"/>
      <c r="CQ197" s="88"/>
      <c r="CR197" s="88"/>
      <c r="CS197" s="88"/>
      <c r="CT197" s="88"/>
    </row>
    <row r="198" spans="1:98" ht="15" customHeight="1" x14ac:dyDescent="0.2">
      <c r="A198" s="316" t="s">
        <v>1</v>
      </c>
      <c r="B198" s="29">
        <f>SUM(B194:B197)</f>
        <v>1286</v>
      </c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  <c r="CG198" s="88"/>
      <c r="CH198" s="88"/>
      <c r="CI198" s="88"/>
      <c r="CJ198" s="88"/>
      <c r="CK198" s="88"/>
      <c r="CL198" s="88"/>
      <c r="CM198" s="88"/>
      <c r="CN198" s="88"/>
      <c r="CO198" s="88"/>
      <c r="CP198" s="88"/>
      <c r="CQ198" s="88"/>
      <c r="CR198" s="88"/>
      <c r="CS198" s="88"/>
      <c r="CT198" s="88"/>
    </row>
    <row r="199" spans="1:98" ht="31.9" customHeight="1" x14ac:dyDescent="0.2">
      <c r="A199" s="90" t="s">
        <v>179</v>
      </c>
      <c r="B199" s="367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CG199" s="88"/>
      <c r="CH199" s="88"/>
      <c r="CI199" s="88"/>
      <c r="CJ199" s="88"/>
      <c r="CK199" s="88"/>
      <c r="CL199" s="88"/>
      <c r="CM199" s="88"/>
      <c r="CN199" s="88"/>
      <c r="CO199" s="88"/>
      <c r="CP199" s="88"/>
      <c r="CQ199" s="88"/>
      <c r="CR199" s="88"/>
      <c r="CS199" s="88"/>
      <c r="CT199" s="88"/>
    </row>
    <row r="200" spans="1:98" x14ac:dyDescent="0.2">
      <c r="A200" s="73" t="s">
        <v>180</v>
      </c>
      <c r="B200" s="226" t="s">
        <v>77</v>
      </c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  <c r="CG200" s="88"/>
      <c r="CH200" s="88"/>
      <c r="CI200" s="88"/>
      <c r="CJ200" s="88"/>
      <c r="CK200" s="88"/>
      <c r="CL200" s="88"/>
      <c r="CM200" s="88"/>
      <c r="CN200" s="88"/>
      <c r="CO200" s="88"/>
      <c r="CP200" s="88"/>
      <c r="CQ200" s="88"/>
      <c r="CR200" s="88"/>
      <c r="CS200" s="88"/>
      <c r="CT200" s="88"/>
    </row>
    <row r="201" spans="1:98" ht="15" customHeight="1" x14ac:dyDescent="0.2">
      <c r="A201" s="368" t="s">
        <v>181</v>
      </c>
      <c r="B201" s="22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CG201" s="88"/>
      <c r="CH201" s="88"/>
      <c r="CI201" s="88"/>
      <c r="CJ201" s="88"/>
      <c r="CK201" s="88"/>
      <c r="CL201" s="88"/>
      <c r="CM201" s="88"/>
      <c r="CN201" s="88"/>
      <c r="CO201" s="88"/>
      <c r="CP201" s="88"/>
      <c r="CQ201" s="88"/>
      <c r="CR201" s="88"/>
      <c r="CS201" s="88"/>
      <c r="CT201" s="88"/>
    </row>
    <row r="202" spans="1:98" ht="15" customHeight="1" x14ac:dyDescent="0.2">
      <c r="A202" s="369" t="s">
        <v>182</v>
      </c>
      <c r="B202" s="135"/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  <c r="CG202" s="88"/>
      <c r="CH202" s="88"/>
      <c r="CI202" s="88"/>
      <c r="CJ202" s="88"/>
      <c r="CK202" s="88"/>
      <c r="CL202" s="88"/>
      <c r="CM202" s="88"/>
      <c r="CN202" s="88"/>
      <c r="CO202" s="88"/>
      <c r="CP202" s="88"/>
      <c r="CQ202" s="88"/>
      <c r="CR202" s="88"/>
      <c r="CS202" s="88"/>
      <c r="CT202" s="88"/>
    </row>
    <row r="203" spans="1:98" ht="15" customHeight="1" x14ac:dyDescent="0.2">
      <c r="A203" s="370" t="s">
        <v>183</v>
      </c>
      <c r="B203" s="130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CG203" s="88"/>
      <c r="CH203" s="88"/>
      <c r="CI203" s="88"/>
      <c r="CJ203" s="88"/>
      <c r="CK203" s="88"/>
      <c r="CL203" s="88"/>
      <c r="CM203" s="88"/>
      <c r="CN203" s="88"/>
      <c r="CO203" s="88"/>
      <c r="CP203" s="88"/>
      <c r="CQ203" s="88"/>
      <c r="CR203" s="88"/>
      <c r="CS203" s="88"/>
      <c r="CT203" s="88"/>
    </row>
    <row r="204" spans="1:98" ht="31.9" customHeight="1" x14ac:dyDescent="0.2">
      <c r="A204" s="371" t="s">
        <v>184</v>
      </c>
      <c r="B204" s="146"/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  <c r="CG204" s="88"/>
      <c r="CH204" s="88"/>
      <c r="CI204" s="88"/>
      <c r="CJ204" s="88"/>
      <c r="CK204" s="88"/>
      <c r="CL204" s="88"/>
      <c r="CM204" s="88"/>
      <c r="CN204" s="88"/>
      <c r="CO204" s="88"/>
      <c r="CP204" s="88"/>
      <c r="CQ204" s="88"/>
      <c r="CR204" s="88"/>
      <c r="CS204" s="88"/>
      <c r="CT204" s="88"/>
    </row>
    <row r="205" spans="1:98" x14ac:dyDescent="0.2">
      <c r="A205" s="400" t="s">
        <v>88</v>
      </c>
      <c r="B205" s="226" t="s">
        <v>1</v>
      </c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CG205" s="88"/>
      <c r="CH205" s="88"/>
      <c r="CI205" s="88"/>
      <c r="CJ205" s="88"/>
      <c r="CK205" s="88"/>
      <c r="CL205" s="88"/>
      <c r="CM205" s="88"/>
      <c r="CN205" s="88"/>
      <c r="CO205" s="88"/>
      <c r="CP205" s="88"/>
      <c r="CQ205" s="88"/>
      <c r="CR205" s="88"/>
      <c r="CS205" s="88"/>
      <c r="CT205" s="88"/>
    </row>
    <row r="206" spans="1:98" ht="15" customHeight="1" x14ac:dyDescent="0.2">
      <c r="A206" s="372" t="s">
        <v>92</v>
      </c>
      <c r="B206" s="281">
        <v>578</v>
      </c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CG206" s="88"/>
      <c r="CH206" s="88"/>
      <c r="CI206" s="88"/>
      <c r="CJ206" s="88"/>
      <c r="CK206" s="88"/>
      <c r="CL206" s="88"/>
      <c r="CM206" s="88"/>
      <c r="CN206" s="88"/>
      <c r="CO206" s="88"/>
      <c r="CP206" s="88"/>
      <c r="CQ206" s="88"/>
      <c r="CR206" s="88"/>
      <c r="CS206" s="88"/>
      <c r="CT206" s="88"/>
    </row>
    <row r="207" spans="1:98" ht="15" customHeight="1" x14ac:dyDescent="0.2">
      <c r="A207" s="373" t="s">
        <v>103</v>
      </c>
      <c r="B207" s="22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CG207" s="88"/>
      <c r="CH207" s="88"/>
      <c r="CI207" s="88"/>
      <c r="CJ207" s="88"/>
      <c r="CK207" s="88"/>
      <c r="CL207" s="88"/>
      <c r="CM207" s="88"/>
      <c r="CN207" s="88"/>
      <c r="CO207" s="88"/>
      <c r="CP207" s="88"/>
      <c r="CQ207" s="88"/>
      <c r="CR207" s="88"/>
      <c r="CS207" s="88"/>
      <c r="CT207" s="88"/>
    </row>
    <row r="208" spans="1:98" ht="15" customHeight="1" x14ac:dyDescent="0.2">
      <c r="A208" s="239" t="s">
        <v>93</v>
      </c>
      <c r="B208" s="135">
        <v>863</v>
      </c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CG208" s="88"/>
      <c r="CH208" s="88"/>
      <c r="CI208" s="88"/>
      <c r="CJ208" s="88"/>
      <c r="CK208" s="88"/>
      <c r="CL208" s="88"/>
      <c r="CM208" s="88"/>
      <c r="CN208" s="88"/>
      <c r="CO208" s="88"/>
      <c r="CP208" s="88"/>
      <c r="CQ208" s="88"/>
      <c r="CR208" s="88"/>
      <c r="CS208" s="88"/>
      <c r="CT208" s="88"/>
    </row>
    <row r="209" spans="1:98" ht="15" customHeight="1" x14ac:dyDescent="0.2">
      <c r="A209" s="239" t="s">
        <v>185</v>
      </c>
      <c r="B209" s="135">
        <v>85</v>
      </c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CG209" s="88"/>
      <c r="CH209" s="88"/>
      <c r="CI209" s="88"/>
      <c r="CJ209" s="88"/>
      <c r="CK209" s="88"/>
      <c r="CL209" s="88"/>
      <c r="CM209" s="88"/>
      <c r="CN209" s="88"/>
      <c r="CO209" s="88"/>
      <c r="CP209" s="88"/>
      <c r="CQ209" s="88"/>
      <c r="CR209" s="88"/>
      <c r="CS209" s="88"/>
      <c r="CT209" s="88"/>
    </row>
    <row r="210" spans="1:98" ht="15" customHeight="1" x14ac:dyDescent="0.2">
      <c r="A210" s="374" t="s">
        <v>186</v>
      </c>
      <c r="B210" s="135">
        <v>2685</v>
      </c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CG210" s="88"/>
      <c r="CH210" s="88"/>
      <c r="CI210" s="88"/>
      <c r="CJ210" s="88"/>
      <c r="CK210" s="88"/>
      <c r="CL210" s="88"/>
      <c r="CM210" s="88"/>
      <c r="CN210" s="88"/>
      <c r="CO210" s="88"/>
      <c r="CP210" s="88"/>
      <c r="CQ210" s="88"/>
      <c r="CR210" s="88"/>
      <c r="CS210" s="88"/>
      <c r="CT210" s="88"/>
    </row>
    <row r="211" spans="1:98" ht="15" customHeight="1" x14ac:dyDescent="0.2">
      <c r="A211" s="239" t="s">
        <v>187</v>
      </c>
      <c r="B211" s="135">
        <v>0</v>
      </c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CG211" s="88"/>
      <c r="CH211" s="88"/>
      <c r="CI211" s="88"/>
      <c r="CJ211" s="88"/>
      <c r="CK211" s="88"/>
      <c r="CL211" s="88"/>
      <c r="CM211" s="88"/>
      <c r="CN211" s="88"/>
      <c r="CO211" s="88"/>
      <c r="CP211" s="88"/>
      <c r="CQ211" s="88"/>
      <c r="CR211" s="88"/>
      <c r="CS211" s="88"/>
      <c r="CT211" s="88"/>
    </row>
    <row r="212" spans="1:98" ht="15" customHeight="1" x14ac:dyDescent="0.2">
      <c r="A212" s="239" t="s">
        <v>188</v>
      </c>
      <c r="B212" s="135">
        <v>0</v>
      </c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CG212" s="88"/>
      <c r="CH212" s="88"/>
      <c r="CI212" s="88"/>
      <c r="CJ212" s="88"/>
      <c r="CK212" s="88"/>
      <c r="CL212" s="88"/>
      <c r="CM212" s="88"/>
      <c r="CN212" s="88"/>
      <c r="CO212" s="88"/>
      <c r="CP212" s="88"/>
      <c r="CQ212" s="88"/>
      <c r="CR212" s="88"/>
      <c r="CS212" s="88"/>
      <c r="CT212" s="88"/>
    </row>
    <row r="213" spans="1:98" ht="15" customHeight="1" x14ac:dyDescent="0.2">
      <c r="A213" s="239" t="s">
        <v>189</v>
      </c>
      <c r="B213" s="135">
        <v>0</v>
      </c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CG213" s="88"/>
      <c r="CH213" s="88"/>
      <c r="CI213" s="88"/>
      <c r="CJ213" s="88"/>
      <c r="CK213" s="88"/>
      <c r="CL213" s="88"/>
      <c r="CM213" s="88"/>
      <c r="CN213" s="88"/>
      <c r="CO213" s="88"/>
      <c r="CP213" s="88"/>
      <c r="CQ213" s="88"/>
      <c r="CR213" s="88"/>
      <c r="CS213" s="88"/>
      <c r="CT213" s="88"/>
    </row>
    <row r="214" spans="1:98" ht="15" customHeight="1" x14ac:dyDescent="0.2">
      <c r="A214" s="239" t="s">
        <v>190</v>
      </c>
      <c r="B214" s="135">
        <v>0</v>
      </c>
      <c r="C214" s="149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CG214" s="88"/>
      <c r="CH214" s="88"/>
      <c r="CI214" s="88"/>
      <c r="CJ214" s="88"/>
      <c r="CK214" s="88"/>
      <c r="CL214" s="88"/>
      <c r="CM214" s="88"/>
      <c r="CN214" s="88"/>
      <c r="CO214" s="88"/>
      <c r="CP214" s="88"/>
      <c r="CQ214" s="88"/>
      <c r="CR214" s="88"/>
      <c r="CS214" s="88"/>
      <c r="CT214" s="88"/>
    </row>
    <row r="215" spans="1:98" ht="15" customHeight="1" x14ac:dyDescent="0.2">
      <c r="A215" s="375" t="s">
        <v>95</v>
      </c>
      <c r="B215" s="135">
        <v>1628</v>
      </c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CG215" s="88"/>
      <c r="CH215" s="88"/>
      <c r="CI215" s="88"/>
      <c r="CJ215" s="88"/>
      <c r="CK215" s="88"/>
      <c r="CL215" s="88"/>
      <c r="CM215" s="88"/>
      <c r="CN215" s="88"/>
      <c r="CO215" s="88"/>
      <c r="CP215" s="88"/>
      <c r="CQ215" s="88"/>
      <c r="CR215" s="88"/>
      <c r="CS215" s="88"/>
      <c r="CT215" s="88"/>
    </row>
    <row r="216" spans="1:98" ht="15" customHeight="1" x14ac:dyDescent="0.2">
      <c r="A216" s="374" t="s">
        <v>191</v>
      </c>
      <c r="B216" s="135">
        <v>0</v>
      </c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CG216" s="88"/>
      <c r="CH216" s="88"/>
      <c r="CI216" s="88"/>
      <c r="CJ216" s="88"/>
      <c r="CK216" s="88"/>
      <c r="CL216" s="88"/>
      <c r="CM216" s="88"/>
      <c r="CN216" s="88"/>
      <c r="CO216" s="88"/>
      <c r="CP216" s="88"/>
      <c r="CQ216" s="88"/>
      <c r="CR216" s="88"/>
      <c r="CS216" s="88"/>
      <c r="CT216" s="88"/>
    </row>
    <row r="217" spans="1:98" ht="15" customHeight="1" x14ac:dyDescent="0.2">
      <c r="A217" s="374" t="s">
        <v>192</v>
      </c>
      <c r="B217" s="135">
        <v>0</v>
      </c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CG217" s="88"/>
      <c r="CH217" s="88"/>
      <c r="CI217" s="88"/>
      <c r="CJ217" s="88"/>
      <c r="CK217" s="88"/>
      <c r="CL217" s="88"/>
      <c r="CM217" s="88"/>
      <c r="CN217" s="88"/>
      <c r="CO217" s="88"/>
      <c r="CP217" s="88"/>
      <c r="CQ217" s="88"/>
      <c r="CR217" s="88"/>
      <c r="CS217" s="88"/>
      <c r="CT217" s="88"/>
    </row>
    <row r="218" spans="1:98" ht="15" customHeight="1" x14ac:dyDescent="0.2">
      <c r="A218" s="239" t="s">
        <v>193</v>
      </c>
      <c r="B218" s="135">
        <v>0</v>
      </c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CG218" s="88"/>
      <c r="CH218" s="88"/>
      <c r="CI218" s="88"/>
      <c r="CJ218" s="88"/>
      <c r="CK218" s="88"/>
      <c r="CL218" s="88"/>
      <c r="CM218" s="88"/>
      <c r="CN218" s="88"/>
      <c r="CO218" s="88"/>
      <c r="CP218" s="88"/>
      <c r="CQ218" s="88"/>
      <c r="CR218" s="88"/>
      <c r="CS218" s="88"/>
      <c r="CT218" s="88"/>
    </row>
    <row r="219" spans="1:98" ht="15" customHeight="1" x14ac:dyDescent="0.2">
      <c r="A219" s="375" t="s">
        <v>194</v>
      </c>
      <c r="B219" s="135">
        <v>0</v>
      </c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CG219" s="88"/>
      <c r="CH219" s="88"/>
      <c r="CI219" s="88"/>
      <c r="CJ219" s="88"/>
      <c r="CK219" s="88"/>
      <c r="CL219" s="88"/>
      <c r="CM219" s="88"/>
      <c r="CN219" s="88"/>
      <c r="CO219" s="88"/>
      <c r="CP219" s="88"/>
      <c r="CQ219" s="88"/>
      <c r="CR219" s="88"/>
      <c r="CS219" s="88"/>
      <c r="CT219" s="88"/>
    </row>
    <row r="220" spans="1:98" ht="24" customHeight="1" x14ac:dyDescent="0.2">
      <c r="A220" s="374" t="s">
        <v>195</v>
      </c>
      <c r="B220" s="135">
        <v>0</v>
      </c>
      <c r="C220" s="149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CG220" s="88"/>
      <c r="CH220" s="88"/>
      <c r="CI220" s="88"/>
      <c r="CJ220" s="88"/>
      <c r="CK220" s="88"/>
      <c r="CL220" s="88"/>
      <c r="CM220" s="88"/>
      <c r="CN220" s="88"/>
      <c r="CO220" s="88"/>
      <c r="CP220" s="88"/>
      <c r="CQ220" s="88"/>
      <c r="CR220" s="88"/>
      <c r="CS220" s="88"/>
      <c r="CT220" s="88"/>
    </row>
    <row r="221" spans="1:98" ht="15" customHeight="1" x14ac:dyDescent="0.2">
      <c r="A221" s="375" t="s">
        <v>196</v>
      </c>
      <c r="B221" s="135">
        <v>0</v>
      </c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CG221" s="88"/>
      <c r="CH221" s="88"/>
      <c r="CI221" s="88"/>
      <c r="CJ221" s="88"/>
      <c r="CK221" s="88"/>
      <c r="CL221" s="88"/>
      <c r="CM221" s="88"/>
      <c r="CN221" s="88"/>
      <c r="CO221" s="88"/>
      <c r="CP221" s="88"/>
      <c r="CQ221" s="88"/>
      <c r="CR221" s="88"/>
      <c r="CS221" s="88"/>
      <c r="CT221" s="88"/>
    </row>
    <row r="222" spans="1:98" ht="15" customHeight="1" x14ac:dyDescent="0.2">
      <c r="A222" s="376" t="s">
        <v>197</v>
      </c>
      <c r="B222" s="135">
        <v>0</v>
      </c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CG222" s="88"/>
      <c r="CH222" s="88"/>
      <c r="CI222" s="88"/>
      <c r="CJ222" s="88"/>
      <c r="CK222" s="88"/>
      <c r="CL222" s="88"/>
      <c r="CM222" s="88"/>
      <c r="CN222" s="88"/>
      <c r="CO222" s="88"/>
      <c r="CP222" s="88"/>
      <c r="CQ222" s="88"/>
      <c r="CR222" s="88"/>
      <c r="CS222" s="88"/>
      <c r="CT222" s="88"/>
    </row>
    <row r="223" spans="1:98" ht="15" customHeight="1" x14ac:dyDescent="0.2">
      <c r="A223" s="239" t="s">
        <v>97</v>
      </c>
      <c r="B223" s="135">
        <v>0</v>
      </c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CG223" s="88"/>
      <c r="CH223" s="88"/>
      <c r="CI223" s="88"/>
      <c r="CJ223" s="88"/>
      <c r="CK223" s="88"/>
      <c r="CL223" s="88"/>
      <c r="CM223" s="88"/>
      <c r="CN223" s="88"/>
      <c r="CO223" s="88"/>
      <c r="CP223" s="88"/>
      <c r="CQ223" s="88"/>
      <c r="CR223" s="88"/>
      <c r="CS223" s="88"/>
      <c r="CT223" s="88"/>
    </row>
    <row r="224" spans="1:98" ht="26.45" customHeight="1" x14ac:dyDescent="0.2">
      <c r="A224" s="374" t="s">
        <v>198</v>
      </c>
      <c r="B224" s="135">
        <v>0</v>
      </c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CG224" s="88"/>
      <c r="CH224" s="88"/>
      <c r="CI224" s="88"/>
      <c r="CJ224" s="88"/>
      <c r="CK224" s="88"/>
      <c r="CL224" s="88"/>
      <c r="CM224" s="88"/>
      <c r="CN224" s="88"/>
      <c r="CO224" s="88"/>
      <c r="CP224" s="88"/>
      <c r="CQ224" s="88"/>
      <c r="CR224" s="88"/>
      <c r="CS224" s="88"/>
      <c r="CT224" s="88"/>
    </row>
    <row r="225" spans="1:98" ht="15" customHeight="1" x14ac:dyDescent="0.2">
      <c r="A225" s="239" t="s">
        <v>199</v>
      </c>
      <c r="B225" s="135">
        <v>0</v>
      </c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CG225" s="88"/>
      <c r="CH225" s="88"/>
      <c r="CI225" s="88"/>
      <c r="CJ225" s="88"/>
      <c r="CK225" s="88"/>
      <c r="CL225" s="88"/>
      <c r="CM225" s="88"/>
      <c r="CN225" s="88"/>
      <c r="CO225" s="88"/>
      <c r="CP225" s="88"/>
      <c r="CQ225" s="88"/>
      <c r="CR225" s="88"/>
      <c r="CS225" s="88"/>
      <c r="CT225" s="88"/>
    </row>
    <row r="226" spans="1:98" ht="15" customHeight="1" x14ac:dyDescent="0.2">
      <c r="A226" s="374" t="s">
        <v>200</v>
      </c>
      <c r="B226" s="135">
        <v>0</v>
      </c>
      <c r="C226" s="149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CG226" s="88"/>
      <c r="CH226" s="88"/>
      <c r="CI226" s="88"/>
      <c r="CJ226" s="88"/>
      <c r="CK226" s="88"/>
      <c r="CL226" s="88"/>
      <c r="CM226" s="88"/>
      <c r="CN226" s="88"/>
      <c r="CO226" s="88"/>
      <c r="CP226" s="88"/>
      <c r="CQ226" s="88"/>
      <c r="CR226" s="88"/>
      <c r="CS226" s="88"/>
      <c r="CT226" s="88"/>
    </row>
    <row r="227" spans="1:98" ht="15" customHeight="1" x14ac:dyDescent="0.2">
      <c r="A227" s="239" t="s">
        <v>100</v>
      </c>
      <c r="B227" s="135">
        <v>0</v>
      </c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CG227" s="88"/>
      <c r="CH227" s="88"/>
      <c r="CI227" s="88"/>
      <c r="CJ227" s="88"/>
      <c r="CK227" s="88"/>
      <c r="CL227" s="88"/>
      <c r="CM227" s="88"/>
      <c r="CN227" s="88"/>
      <c r="CO227" s="88"/>
      <c r="CP227" s="88"/>
      <c r="CQ227" s="88"/>
      <c r="CR227" s="88"/>
      <c r="CS227" s="88"/>
      <c r="CT227" s="88"/>
    </row>
    <row r="228" spans="1:98" ht="15" customHeight="1" x14ac:dyDescent="0.2">
      <c r="A228" s="239" t="s">
        <v>101</v>
      </c>
      <c r="B228" s="135">
        <v>0</v>
      </c>
      <c r="C228" s="149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CG228" s="88"/>
      <c r="CH228" s="88"/>
      <c r="CI228" s="88"/>
      <c r="CJ228" s="88"/>
      <c r="CK228" s="88"/>
      <c r="CL228" s="88"/>
      <c r="CM228" s="88"/>
      <c r="CN228" s="88"/>
      <c r="CO228" s="88"/>
      <c r="CP228" s="88"/>
      <c r="CQ228" s="88"/>
      <c r="CR228" s="88"/>
      <c r="CS228" s="88"/>
      <c r="CT228" s="88"/>
    </row>
    <row r="229" spans="1:98" ht="15" customHeight="1" x14ac:dyDescent="0.2">
      <c r="A229" s="375" t="s">
        <v>201</v>
      </c>
      <c r="B229" s="135">
        <v>0</v>
      </c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CG229" s="88"/>
      <c r="CH229" s="88"/>
      <c r="CI229" s="88"/>
      <c r="CJ229" s="88"/>
      <c r="CK229" s="88"/>
      <c r="CL229" s="88"/>
      <c r="CM229" s="88"/>
      <c r="CN229" s="88"/>
      <c r="CO229" s="88"/>
      <c r="CP229" s="88"/>
      <c r="CQ229" s="88"/>
      <c r="CR229" s="88"/>
      <c r="CS229" s="88"/>
      <c r="CT229" s="88"/>
    </row>
    <row r="230" spans="1:98" ht="15" customHeight="1" x14ac:dyDescent="0.2">
      <c r="A230" s="377" t="s">
        <v>202</v>
      </c>
      <c r="B230" s="130">
        <v>0</v>
      </c>
      <c r="C230" s="149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CG230" s="88"/>
      <c r="CH230" s="88"/>
      <c r="CI230" s="88"/>
      <c r="CJ230" s="88"/>
      <c r="CK230" s="88"/>
      <c r="CL230" s="88"/>
      <c r="CM230" s="88"/>
      <c r="CN230" s="88"/>
      <c r="CO230" s="88"/>
      <c r="CP230" s="88"/>
      <c r="CQ230" s="88"/>
      <c r="CR230" s="88"/>
      <c r="CS230" s="88"/>
      <c r="CT230" s="88"/>
    </row>
    <row r="231" spans="1:98" ht="15" customHeight="1" x14ac:dyDescent="0.2">
      <c r="A231" s="316" t="s">
        <v>1</v>
      </c>
      <c r="B231" s="29">
        <f>SUM(B206:B230)</f>
        <v>5839</v>
      </c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CG231" s="88"/>
      <c r="CH231" s="88"/>
      <c r="CI231" s="88"/>
      <c r="CJ231" s="88"/>
      <c r="CK231" s="88"/>
      <c r="CL231" s="88"/>
      <c r="CM231" s="88"/>
      <c r="CN231" s="88"/>
      <c r="CO231" s="88"/>
      <c r="CP231" s="88"/>
      <c r="CQ231" s="88"/>
      <c r="CR231" s="88"/>
      <c r="CS231" s="88"/>
      <c r="CT231" s="88"/>
    </row>
    <row r="232" spans="1:98" x14ac:dyDescent="0.2">
      <c r="C232" s="149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CG232" s="88"/>
      <c r="CH232" s="88"/>
      <c r="CI232" s="88"/>
      <c r="CJ232" s="88"/>
      <c r="CK232" s="88"/>
      <c r="CL232" s="88"/>
      <c r="CM232" s="88"/>
      <c r="CN232" s="88"/>
      <c r="CO232" s="88"/>
      <c r="CP232" s="88"/>
      <c r="CQ232" s="88"/>
      <c r="CR232" s="88"/>
      <c r="CS232" s="88"/>
      <c r="CT232" s="88"/>
    </row>
    <row r="233" spans="1:98" x14ac:dyDescent="0.2"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CG233" s="88"/>
      <c r="CH233" s="88"/>
      <c r="CI233" s="88"/>
      <c r="CJ233" s="88"/>
      <c r="CK233" s="88"/>
      <c r="CL233" s="88"/>
      <c r="CM233" s="88"/>
      <c r="CN233" s="88"/>
      <c r="CO233" s="88"/>
      <c r="CP233" s="88"/>
      <c r="CQ233" s="88"/>
      <c r="CR233" s="88"/>
      <c r="CS233" s="88"/>
      <c r="CT233" s="88"/>
    </row>
    <row r="234" spans="1:98" x14ac:dyDescent="0.2">
      <c r="C234" s="149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CG234" s="88"/>
      <c r="CH234" s="88"/>
      <c r="CI234" s="88"/>
      <c r="CJ234" s="88"/>
      <c r="CK234" s="88"/>
      <c r="CL234" s="88"/>
      <c r="CM234" s="88"/>
      <c r="CN234" s="88"/>
      <c r="CO234" s="88"/>
      <c r="CP234" s="88"/>
      <c r="CQ234" s="88"/>
      <c r="CR234" s="88"/>
      <c r="CS234" s="88"/>
      <c r="CT234" s="88"/>
    </row>
    <row r="235" spans="1:98" x14ac:dyDescent="0.2"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CG235" s="88"/>
      <c r="CH235" s="88"/>
      <c r="CI235" s="88"/>
      <c r="CJ235" s="88"/>
      <c r="CK235" s="88"/>
      <c r="CL235" s="88"/>
      <c r="CM235" s="88"/>
      <c r="CN235" s="88"/>
      <c r="CO235" s="88"/>
      <c r="CP235" s="88"/>
      <c r="CQ235" s="88"/>
      <c r="CR235" s="88"/>
      <c r="CS235" s="88"/>
      <c r="CT235" s="88"/>
    </row>
    <row r="236" spans="1:98" x14ac:dyDescent="0.2">
      <c r="C236" s="149"/>
      <c r="D236" s="149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CG236" s="88"/>
      <c r="CH236" s="88"/>
      <c r="CI236" s="88"/>
      <c r="CJ236" s="88"/>
      <c r="CK236" s="88"/>
      <c r="CL236" s="88"/>
      <c r="CM236" s="88"/>
      <c r="CN236" s="88"/>
      <c r="CO236" s="88"/>
      <c r="CP236" s="88"/>
      <c r="CQ236" s="88"/>
      <c r="CR236" s="88"/>
      <c r="CS236" s="88"/>
      <c r="CT236" s="88"/>
    </row>
    <row r="237" spans="1:98" x14ac:dyDescent="0.2">
      <c r="CG237" s="88"/>
      <c r="CH237" s="88"/>
      <c r="CI237" s="88"/>
      <c r="CJ237" s="88"/>
      <c r="CK237" s="88"/>
      <c r="CL237" s="88"/>
      <c r="CM237" s="88"/>
      <c r="CN237" s="88"/>
      <c r="CO237" s="88"/>
      <c r="CP237" s="88"/>
      <c r="CQ237" s="88"/>
      <c r="CR237" s="88"/>
      <c r="CS237" s="88"/>
      <c r="CT237" s="88"/>
    </row>
    <row r="238" spans="1:98" x14ac:dyDescent="0.2">
      <c r="CG238" s="88"/>
      <c r="CH238" s="88"/>
      <c r="CI238" s="88"/>
      <c r="CJ238" s="88"/>
      <c r="CK238" s="88"/>
      <c r="CL238" s="88"/>
      <c r="CM238" s="88"/>
      <c r="CN238" s="88"/>
      <c r="CO238" s="88"/>
      <c r="CP238" s="88"/>
      <c r="CQ238" s="88"/>
      <c r="CR238" s="88"/>
      <c r="CS238" s="88"/>
      <c r="CT238" s="88"/>
    </row>
    <row r="239" spans="1:98" x14ac:dyDescent="0.2">
      <c r="CG239" s="88"/>
      <c r="CH239" s="88"/>
      <c r="CI239" s="88"/>
      <c r="CJ239" s="88"/>
      <c r="CK239" s="88"/>
      <c r="CL239" s="88"/>
      <c r="CM239" s="88"/>
      <c r="CN239" s="88"/>
      <c r="CO239" s="88"/>
      <c r="CP239" s="88"/>
      <c r="CQ239" s="88"/>
      <c r="CR239" s="88"/>
      <c r="CS239" s="88"/>
      <c r="CT239" s="88"/>
    </row>
    <row r="240" spans="1:98" x14ac:dyDescent="0.2">
      <c r="CG240" s="88"/>
      <c r="CH240" s="88"/>
      <c r="CI240" s="88"/>
      <c r="CJ240" s="88"/>
      <c r="CK240" s="88"/>
      <c r="CL240" s="88"/>
      <c r="CM240" s="88"/>
      <c r="CN240" s="88"/>
      <c r="CO240" s="88"/>
      <c r="CP240" s="88"/>
      <c r="CQ240" s="88"/>
      <c r="CR240" s="88"/>
      <c r="CS240" s="88"/>
      <c r="CT240" s="88"/>
    </row>
    <row r="241" spans="85:98" x14ac:dyDescent="0.2">
      <c r="CG241" s="88"/>
      <c r="CH241" s="88"/>
      <c r="CI241" s="88"/>
      <c r="CJ241" s="88"/>
      <c r="CK241" s="88"/>
      <c r="CL241" s="88"/>
      <c r="CM241" s="88"/>
      <c r="CN241" s="88"/>
      <c r="CO241" s="88"/>
      <c r="CP241" s="88"/>
      <c r="CQ241" s="88"/>
      <c r="CR241" s="88"/>
      <c r="CS241" s="88"/>
      <c r="CT241" s="88"/>
    </row>
    <row r="294" spans="1:104" ht="16.899999999999999" customHeight="1" x14ac:dyDescent="0.2"/>
    <row r="295" spans="1:104" s="378" customFormat="1" ht="16.899999999999999" hidden="1" customHeight="1" x14ac:dyDescent="0.2">
      <c r="A295" s="378">
        <f>SUM(B13:B27,D30,B60,B67,B74,B92:E92,B100:E100,B108:E108,C112:C113,D117:D118,B122:B124,B150,B170:B174,B184,B191,B198,B231,C128:J144,B169:AS169,D31:D50,B201:B203,B151,B152:B168)</f>
        <v>8850</v>
      </c>
      <c r="B295" s="378">
        <f>SUM(CG6:CT241)</f>
        <v>0</v>
      </c>
      <c r="BY295" s="379"/>
      <c r="BZ295" s="379"/>
      <c r="CA295" s="379"/>
      <c r="CB295" s="379"/>
      <c r="CC295" s="379"/>
      <c r="CD295" s="379"/>
      <c r="CE295" s="379"/>
      <c r="CF295" s="379"/>
      <c r="CG295" s="379"/>
      <c r="CH295" s="379"/>
      <c r="CI295" s="379"/>
      <c r="CJ295" s="379"/>
      <c r="CK295" s="379"/>
      <c r="CL295" s="379"/>
      <c r="CM295" s="379"/>
      <c r="CN295" s="379"/>
      <c r="CO295" s="379"/>
      <c r="CP295" s="379"/>
      <c r="CQ295" s="379"/>
      <c r="CR295" s="379"/>
      <c r="CS295" s="379"/>
      <c r="CT295" s="379"/>
      <c r="CU295" s="379"/>
      <c r="CV295" s="379"/>
      <c r="CW295" s="379"/>
      <c r="CX295" s="379"/>
      <c r="CY295" s="379"/>
      <c r="CZ295" s="379"/>
    </row>
    <row r="296" spans="1:104" ht="16.899999999999999" customHeight="1" x14ac:dyDescent="0.2"/>
  </sheetData>
  <mergeCells count="158">
    <mergeCell ref="AO177:AP177"/>
    <mergeCell ref="AE177:AF177"/>
    <mergeCell ref="AG177:AH177"/>
    <mergeCell ref="AI177:AJ177"/>
    <mergeCell ref="AK177:AL177"/>
    <mergeCell ref="AM177:AN177"/>
    <mergeCell ref="U177:V177"/>
    <mergeCell ref="W177:X177"/>
    <mergeCell ref="Y177:Z177"/>
    <mergeCell ref="AA177:AB177"/>
    <mergeCell ref="AC177:AD177"/>
    <mergeCell ref="AO148:AP148"/>
    <mergeCell ref="AQ148:AQ149"/>
    <mergeCell ref="AR148:AS148"/>
    <mergeCell ref="A176:A178"/>
    <mergeCell ref="B176:D177"/>
    <mergeCell ref="E176:AP176"/>
    <mergeCell ref="AQ176:AQ178"/>
    <mergeCell ref="AR176:AR178"/>
    <mergeCell ref="E177:F177"/>
    <mergeCell ref="G177:H177"/>
    <mergeCell ref="I177:J177"/>
    <mergeCell ref="K177:L177"/>
    <mergeCell ref="M177:N177"/>
    <mergeCell ref="O177:P177"/>
    <mergeCell ref="Q177:R177"/>
    <mergeCell ref="S177:T177"/>
    <mergeCell ref="AE148:AF148"/>
    <mergeCell ref="AG148:AH148"/>
    <mergeCell ref="AI148:AJ148"/>
    <mergeCell ref="AK148:AL148"/>
    <mergeCell ref="AM148:AN148"/>
    <mergeCell ref="B147:D148"/>
    <mergeCell ref="E147:AP147"/>
    <mergeCell ref="AQ147:AS147"/>
    <mergeCell ref="W148:X148"/>
    <mergeCell ref="Y148:Z148"/>
    <mergeCell ref="AA148:AB148"/>
    <mergeCell ref="AC148:AD148"/>
    <mergeCell ref="A128:A131"/>
    <mergeCell ref="A132:A136"/>
    <mergeCell ref="A137:A142"/>
    <mergeCell ref="A143:A144"/>
    <mergeCell ref="A147:A149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H120:J120"/>
    <mergeCell ref="K120:K121"/>
    <mergeCell ref="L120:L121"/>
    <mergeCell ref="A126:A127"/>
    <mergeCell ref="B126:B127"/>
    <mergeCell ref="C126:D126"/>
    <mergeCell ref="E126:F126"/>
    <mergeCell ref="G126:H126"/>
    <mergeCell ref="I126:J126"/>
    <mergeCell ref="A120:A121"/>
    <mergeCell ref="B120:B121"/>
    <mergeCell ref="C120:E120"/>
    <mergeCell ref="F120:F121"/>
    <mergeCell ref="G120:G121"/>
    <mergeCell ref="AC53:AD53"/>
    <mergeCell ref="AE53:AF53"/>
    <mergeCell ref="AG53:AH53"/>
    <mergeCell ref="AI53:AJ53"/>
    <mergeCell ref="AK53:AL53"/>
    <mergeCell ref="A113:B113"/>
    <mergeCell ref="A115:C116"/>
    <mergeCell ref="D115:D116"/>
    <mergeCell ref="E115:G115"/>
    <mergeCell ref="H115:H116"/>
    <mergeCell ref="A110:B111"/>
    <mergeCell ref="C110:C111"/>
    <mergeCell ref="D110:F110"/>
    <mergeCell ref="G110:G111"/>
    <mergeCell ref="A112:B112"/>
    <mergeCell ref="B41:C41"/>
    <mergeCell ref="B42:C42"/>
    <mergeCell ref="B43:C43"/>
    <mergeCell ref="E52:AP52"/>
    <mergeCell ref="AQ52:AQ54"/>
    <mergeCell ref="AR52:AT52"/>
    <mergeCell ref="AU52:AU54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B53"/>
    <mergeCell ref="AM53:AN53"/>
    <mergeCell ref="AO53:AP53"/>
    <mergeCell ref="AR53:AR54"/>
    <mergeCell ref="AS53:AS54"/>
    <mergeCell ref="AT53:AT54"/>
    <mergeCell ref="AQ10:AS10"/>
    <mergeCell ref="AT10:AT12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Q11:AQ12"/>
    <mergeCell ref="AR11:AR12"/>
    <mergeCell ref="AS11:AS12"/>
    <mergeCell ref="B47:C47"/>
    <mergeCell ref="A44:A46"/>
    <mergeCell ref="B44:C44"/>
    <mergeCell ref="B45:C45"/>
    <mergeCell ref="B46:C46"/>
    <mergeCell ref="A47:A49"/>
    <mergeCell ref="A52:A54"/>
    <mergeCell ref="B52:D53"/>
    <mergeCell ref="B29:C29"/>
    <mergeCell ref="B40:C40"/>
    <mergeCell ref="B32:C32"/>
    <mergeCell ref="B33:C33"/>
    <mergeCell ref="B34:C34"/>
    <mergeCell ref="B35:C35"/>
    <mergeCell ref="B39:C39"/>
    <mergeCell ref="B48:C48"/>
    <mergeCell ref="B49:C49"/>
    <mergeCell ref="B50:C50"/>
    <mergeCell ref="A30:C30"/>
    <mergeCell ref="A31:A43"/>
    <mergeCell ref="B31:C31"/>
    <mergeCell ref="B36:C36"/>
    <mergeCell ref="B37:C37"/>
    <mergeCell ref="B38:C38"/>
    <mergeCell ref="A6:N6"/>
    <mergeCell ref="A10:A12"/>
    <mergeCell ref="B10:D11"/>
    <mergeCell ref="E10:AP10"/>
    <mergeCell ref="AG11:AH11"/>
    <mergeCell ref="AI11:AJ11"/>
    <mergeCell ref="AK11:AL11"/>
    <mergeCell ref="AM11:AN11"/>
    <mergeCell ref="AO11:AP11"/>
  </mergeCells>
  <dataValidations count="2">
    <dataValidation allowBlank="1" showInputMessage="1" showErrorMessage="1" errorTitle="ERROR" error="Por Favor ingrese solo Números." sqref="AT150:AT168 J30 AV55:AV59 M122:M124 AS179:AS183 AU13:AU20 AU22:AU27" xr:uid="{E548B2F0-237B-4F70-8CD5-8F3F88F612B5}"/>
    <dataValidation type="whole" allowBlank="1" showInputMessage="1" showErrorMessage="1" errorTitle="Error de ingreso" error="Debe ingresar sólo números enteros positivos." sqref="E13:AT20 E22:AT27 E30:I50 E55:AU59 B63:B66 B70:B73 B77:E91 B95:E99 B103:E107 D112:G113 E117:H118 C122:L124 C128:J144 E150:AS168 E170:AS174 E179:AR183 B187:B190 B194:B197 B201:B203 B206:B230" xr:uid="{4A10F00D-44D5-4718-A3D1-FFDF41AAC8A3}">
      <formula1>0</formula1>
      <formula2>1000000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Z296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9.85546875" style="82" customWidth="1"/>
    <col min="2" max="2" width="29.7109375" style="82" customWidth="1"/>
    <col min="3" max="3" width="18.7109375" style="82" customWidth="1"/>
    <col min="4" max="4" width="17.28515625" style="82" customWidth="1"/>
    <col min="5" max="5" width="16.140625" style="82" customWidth="1"/>
    <col min="6" max="6" width="15.42578125" style="82" customWidth="1"/>
    <col min="7" max="11" width="14.7109375" style="82" customWidth="1"/>
    <col min="12" max="12" width="16.42578125" style="82" customWidth="1"/>
    <col min="13" max="39" width="11.42578125" style="82"/>
    <col min="40" max="40" width="12.7109375" style="82" customWidth="1"/>
    <col min="41" max="41" width="11.42578125" style="82"/>
    <col min="42" max="42" width="13" style="82" customWidth="1"/>
    <col min="43" max="43" width="15.85546875" style="82" customWidth="1"/>
    <col min="44" max="44" width="12.42578125" style="82" customWidth="1"/>
    <col min="45" max="45" width="11.42578125" style="82"/>
    <col min="46" max="46" width="13.28515625" style="82" customWidth="1"/>
    <col min="47" max="47" width="11.42578125" style="82"/>
    <col min="48" max="48" width="14.5703125" style="82" customWidth="1"/>
    <col min="49" max="73" width="11.42578125" style="82"/>
    <col min="74" max="76" width="11" style="82" customWidth="1"/>
    <col min="77" max="77" width="11" style="83" customWidth="1"/>
    <col min="78" max="78" width="13.28515625" style="83" customWidth="1"/>
    <col min="79" max="104" width="13.28515625" style="84" hidden="1" customWidth="1"/>
    <col min="105" max="105" width="13.28515625" style="82" customWidth="1"/>
    <col min="106" max="16384" width="11.42578125" style="82"/>
  </cols>
  <sheetData>
    <row r="1" spans="1:98" ht="16.149999999999999" customHeight="1" x14ac:dyDescent="0.2">
      <c r="A1" s="81" t="s">
        <v>0</v>
      </c>
    </row>
    <row r="2" spans="1:98" ht="16.149999999999999" customHeight="1" x14ac:dyDescent="0.2">
      <c r="A2" s="81" t="str">
        <f>CONCATENATE("COMUNA: ",[8]NOMBRE!B2," - ","( ",[8]NOMBRE!C2,[8]NOMBRE!D2,[8]NOMBRE!E2,[8]NOMBRE!F2,[8]NOMBRE!G2," )")</f>
        <v>COMUNA: LINARES - ( 07401 )</v>
      </c>
    </row>
    <row r="3" spans="1:98" ht="16.149999999999999" customHeight="1" x14ac:dyDescent="0.2">
      <c r="A3" s="81" t="str">
        <f>CONCATENATE("ESTABLECIMIENTO/ESTRATEGIA: ",[8]NOMBRE!B3," - ","( ",[8]NOMBRE!C3,[8]NOMBRE!D3,[8]NOMBRE!E3,[8]NOMBRE!F3,[8]NOMBRE!G3,[8]NOMBRE!H3," )")</f>
        <v>ESTABLECIMIENTO/ESTRATEGIA: HOSPITAL PRESIDENTE CARLOS IBAÑEZ DEL CAMPO - ( 116108 )</v>
      </c>
    </row>
    <row r="4" spans="1:98" ht="16.149999999999999" customHeight="1" x14ac:dyDescent="0.2">
      <c r="A4" s="81" t="str">
        <f>CONCATENATE("MES: ",[8]NOMBRE!B6," - ","( ",[8]NOMBRE!C6,[8]NOMBRE!D6," )")</f>
        <v>MES: JULIO - ( 07 )</v>
      </c>
    </row>
    <row r="5" spans="1:98" ht="16.149999999999999" customHeight="1" x14ac:dyDescent="0.2">
      <c r="A5" s="81" t="str">
        <f>CONCATENATE("AÑO: ",[8]NOMBRE!B7)</f>
        <v>AÑO: 2018</v>
      </c>
    </row>
    <row r="6" spans="1:98" ht="15" x14ac:dyDescent="0.2">
      <c r="A6" s="470" t="s">
        <v>14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85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7"/>
      <c r="AN6" s="87"/>
      <c r="AO6" s="87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</row>
    <row r="7" spans="1:98" x14ac:dyDescent="0.2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7"/>
      <c r="AN7" s="87"/>
      <c r="AO7" s="87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</row>
    <row r="8" spans="1:98" ht="31.9" customHeight="1" x14ac:dyDescent="0.2">
      <c r="A8" s="90" t="s">
        <v>15</v>
      </c>
      <c r="B8" s="89"/>
      <c r="C8" s="89"/>
      <c r="D8" s="89"/>
      <c r="E8" s="89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</row>
    <row r="9" spans="1:98" ht="31.9" customHeight="1" x14ac:dyDescent="0.2">
      <c r="A9" s="91" t="s">
        <v>16</v>
      </c>
      <c r="B9" s="91"/>
      <c r="C9" s="92"/>
      <c r="AQ9" s="93"/>
      <c r="AR9" s="93"/>
      <c r="AS9" s="93"/>
      <c r="AT9" s="93"/>
      <c r="AU9" s="94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</row>
    <row r="10" spans="1:98" ht="14.25" customHeight="1" x14ac:dyDescent="0.2">
      <c r="A10" s="471" t="s">
        <v>17</v>
      </c>
      <c r="B10" s="474" t="s">
        <v>1</v>
      </c>
      <c r="C10" s="475"/>
      <c r="D10" s="476"/>
      <c r="E10" s="480" t="s">
        <v>18</v>
      </c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1"/>
      <c r="V10" s="481"/>
      <c r="W10" s="481"/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1"/>
      <c r="AI10" s="481"/>
      <c r="AJ10" s="481"/>
      <c r="AK10" s="481"/>
      <c r="AL10" s="481"/>
      <c r="AM10" s="481"/>
      <c r="AN10" s="481"/>
      <c r="AO10" s="481"/>
      <c r="AP10" s="482"/>
      <c r="AQ10" s="480" t="s">
        <v>19</v>
      </c>
      <c r="AR10" s="481"/>
      <c r="AS10" s="481"/>
      <c r="AT10" s="471" t="s">
        <v>20</v>
      </c>
      <c r="AU10" s="95"/>
      <c r="AV10" s="96"/>
      <c r="AW10" s="96"/>
      <c r="AX10" s="96"/>
      <c r="AY10" s="96"/>
      <c r="AZ10" s="96"/>
      <c r="BA10" s="97"/>
      <c r="BB10" s="97"/>
      <c r="BC10" s="97"/>
      <c r="BD10" s="97"/>
      <c r="BE10" s="97"/>
      <c r="BF10" s="97"/>
      <c r="BG10" s="97"/>
      <c r="BH10" s="97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</row>
    <row r="11" spans="1:98" x14ac:dyDescent="0.2">
      <c r="A11" s="472"/>
      <c r="B11" s="477"/>
      <c r="C11" s="478"/>
      <c r="D11" s="479"/>
      <c r="E11" s="483" t="s">
        <v>21</v>
      </c>
      <c r="F11" s="484"/>
      <c r="G11" s="483" t="s">
        <v>22</v>
      </c>
      <c r="H11" s="484"/>
      <c r="I11" s="483" t="s">
        <v>23</v>
      </c>
      <c r="J11" s="484"/>
      <c r="K11" s="483" t="s">
        <v>24</v>
      </c>
      <c r="L11" s="484"/>
      <c r="M11" s="483" t="s">
        <v>25</v>
      </c>
      <c r="N11" s="484"/>
      <c r="O11" s="483" t="s">
        <v>26</v>
      </c>
      <c r="P11" s="484"/>
      <c r="Q11" s="483" t="s">
        <v>27</v>
      </c>
      <c r="R11" s="484"/>
      <c r="S11" s="483" t="s">
        <v>28</v>
      </c>
      <c r="T11" s="484"/>
      <c r="U11" s="483" t="s">
        <v>29</v>
      </c>
      <c r="V11" s="484"/>
      <c r="W11" s="483" t="s">
        <v>5</v>
      </c>
      <c r="X11" s="484"/>
      <c r="Y11" s="483" t="s">
        <v>6</v>
      </c>
      <c r="Z11" s="484"/>
      <c r="AA11" s="483" t="s">
        <v>30</v>
      </c>
      <c r="AB11" s="484"/>
      <c r="AC11" s="483" t="s">
        <v>7</v>
      </c>
      <c r="AD11" s="484"/>
      <c r="AE11" s="483" t="s">
        <v>8</v>
      </c>
      <c r="AF11" s="484"/>
      <c r="AG11" s="483" t="s">
        <v>9</v>
      </c>
      <c r="AH11" s="484"/>
      <c r="AI11" s="483" t="s">
        <v>10</v>
      </c>
      <c r="AJ11" s="484"/>
      <c r="AK11" s="483" t="s">
        <v>11</v>
      </c>
      <c r="AL11" s="484"/>
      <c r="AM11" s="483" t="s">
        <v>12</v>
      </c>
      <c r="AN11" s="484"/>
      <c r="AO11" s="480" t="s">
        <v>13</v>
      </c>
      <c r="AP11" s="482"/>
      <c r="AQ11" s="508" t="s">
        <v>31</v>
      </c>
      <c r="AR11" s="510" t="s">
        <v>32</v>
      </c>
      <c r="AS11" s="512" t="s">
        <v>33</v>
      </c>
      <c r="AT11" s="472"/>
      <c r="AU11" s="96"/>
      <c r="AV11" s="96"/>
      <c r="AW11" s="96"/>
      <c r="AX11" s="96"/>
      <c r="AY11" s="96"/>
      <c r="AZ11" s="96"/>
      <c r="BA11" s="97"/>
      <c r="BB11" s="97"/>
      <c r="BC11" s="97"/>
      <c r="BD11" s="97"/>
      <c r="BE11" s="97"/>
      <c r="BF11" s="97"/>
      <c r="BG11" s="97"/>
      <c r="BH11" s="97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</row>
    <row r="12" spans="1:98" ht="21" customHeight="1" x14ac:dyDescent="0.2">
      <c r="A12" s="473"/>
      <c r="B12" s="70" t="s">
        <v>34</v>
      </c>
      <c r="C12" s="71" t="s">
        <v>2</v>
      </c>
      <c r="D12" s="414" t="s">
        <v>3</v>
      </c>
      <c r="E12" s="70" t="s">
        <v>2</v>
      </c>
      <c r="F12" s="414" t="s">
        <v>3</v>
      </c>
      <c r="G12" s="70" t="s">
        <v>2</v>
      </c>
      <c r="H12" s="414" t="s">
        <v>3</v>
      </c>
      <c r="I12" s="70" t="s">
        <v>2</v>
      </c>
      <c r="J12" s="414" t="s">
        <v>3</v>
      </c>
      <c r="K12" s="70" t="s">
        <v>2</v>
      </c>
      <c r="L12" s="414" t="s">
        <v>3</v>
      </c>
      <c r="M12" s="70" t="s">
        <v>2</v>
      </c>
      <c r="N12" s="414" t="s">
        <v>3</v>
      </c>
      <c r="O12" s="70" t="s">
        <v>2</v>
      </c>
      <c r="P12" s="414" t="s">
        <v>3</v>
      </c>
      <c r="Q12" s="70" t="s">
        <v>2</v>
      </c>
      <c r="R12" s="414" t="s">
        <v>3</v>
      </c>
      <c r="S12" s="70" t="s">
        <v>2</v>
      </c>
      <c r="T12" s="414" t="s">
        <v>3</v>
      </c>
      <c r="U12" s="70" t="s">
        <v>2</v>
      </c>
      <c r="V12" s="414" t="s">
        <v>3</v>
      </c>
      <c r="W12" s="70" t="s">
        <v>2</v>
      </c>
      <c r="X12" s="414" t="s">
        <v>3</v>
      </c>
      <c r="Y12" s="70" t="s">
        <v>2</v>
      </c>
      <c r="Z12" s="414" t="s">
        <v>3</v>
      </c>
      <c r="AA12" s="70" t="s">
        <v>2</v>
      </c>
      <c r="AB12" s="414" t="s">
        <v>3</v>
      </c>
      <c r="AC12" s="70" t="s">
        <v>2</v>
      </c>
      <c r="AD12" s="414" t="s">
        <v>3</v>
      </c>
      <c r="AE12" s="70" t="s">
        <v>2</v>
      </c>
      <c r="AF12" s="414" t="s">
        <v>3</v>
      </c>
      <c r="AG12" s="70" t="s">
        <v>2</v>
      </c>
      <c r="AH12" s="414" t="s">
        <v>3</v>
      </c>
      <c r="AI12" s="70" t="s">
        <v>2</v>
      </c>
      <c r="AJ12" s="414" t="s">
        <v>3</v>
      </c>
      <c r="AK12" s="70" t="s">
        <v>2</v>
      </c>
      <c r="AL12" s="414" t="s">
        <v>3</v>
      </c>
      <c r="AM12" s="70" t="s">
        <v>2</v>
      </c>
      <c r="AN12" s="414" t="s">
        <v>3</v>
      </c>
      <c r="AO12" s="70" t="s">
        <v>2</v>
      </c>
      <c r="AP12" s="414" t="s">
        <v>3</v>
      </c>
      <c r="AQ12" s="509"/>
      <c r="AR12" s="511"/>
      <c r="AS12" s="513"/>
      <c r="AT12" s="473"/>
      <c r="AU12" s="96"/>
      <c r="AV12" s="96"/>
      <c r="AW12" s="96"/>
      <c r="AX12" s="96"/>
      <c r="AY12" s="96"/>
      <c r="AZ12" s="96"/>
      <c r="BA12" s="97"/>
      <c r="BB12" s="97"/>
      <c r="BC12" s="97"/>
      <c r="BD12" s="97"/>
      <c r="BE12" s="97"/>
      <c r="BF12" s="97"/>
      <c r="BG12" s="97"/>
      <c r="BH12" s="97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</row>
    <row r="13" spans="1:98" ht="14.45" customHeight="1" x14ac:dyDescent="0.2">
      <c r="A13" s="62" t="s">
        <v>35</v>
      </c>
      <c r="B13" s="63">
        <f t="shared" ref="B13:B27" si="0">SUM(C13+D13)</f>
        <v>0</v>
      </c>
      <c r="C13" s="64">
        <f t="shared" ref="C13:D19" si="1">SUM(E13+G13+I13+K13+M13+O13+Q13+S13+U13+W13+Y13+AA13+AC13+AE13+AG13+AI13+AK13+AM13+AO13)</f>
        <v>0</v>
      </c>
      <c r="D13" s="65">
        <f t="shared" si="1"/>
        <v>0</v>
      </c>
      <c r="E13" s="26"/>
      <c r="F13" s="98"/>
      <c r="G13" s="26"/>
      <c r="H13" s="99"/>
      <c r="I13" s="26"/>
      <c r="J13" s="99"/>
      <c r="K13" s="26"/>
      <c r="L13" s="99"/>
      <c r="M13" s="26"/>
      <c r="N13" s="99"/>
      <c r="O13" s="26"/>
      <c r="P13" s="99"/>
      <c r="Q13" s="26"/>
      <c r="R13" s="99"/>
      <c r="S13" s="26"/>
      <c r="T13" s="99"/>
      <c r="U13" s="26"/>
      <c r="V13" s="99"/>
      <c r="W13" s="26"/>
      <c r="X13" s="99"/>
      <c r="Y13" s="26"/>
      <c r="Z13" s="99"/>
      <c r="AA13" s="26"/>
      <c r="AB13" s="99"/>
      <c r="AC13" s="26"/>
      <c r="AD13" s="99"/>
      <c r="AE13" s="26"/>
      <c r="AF13" s="99"/>
      <c r="AG13" s="26"/>
      <c r="AH13" s="99"/>
      <c r="AI13" s="26"/>
      <c r="AJ13" s="99"/>
      <c r="AK13" s="26"/>
      <c r="AL13" s="99"/>
      <c r="AM13" s="26"/>
      <c r="AN13" s="99"/>
      <c r="AO13" s="100"/>
      <c r="AP13" s="99"/>
      <c r="AQ13" s="26"/>
      <c r="AR13" s="27"/>
      <c r="AS13" s="98"/>
      <c r="AT13" s="99"/>
      <c r="AU13" s="1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97"/>
      <c r="BH13" s="97"/>
      <c r="CA13" s="84" t="str">
        <f t="shared" ref="CA13:CA20" si="2">IF(B13&lt;&gt;(AQ13+ AR13 + AS13 + AT13),"* Total Ingresos debe ser igual que Tipo de Estrategia más Otros. ","")</f>
        <v/>
      </c>
      <c r="CG13" s="88" t="str">
        <f t="shared" ref="CG13:CG20" si="3">IF(B13&lt;&gt;(AQ13+ AR13 + AS13 + AT13),1,"")</f>
        <v/>
      </c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</row>
    <row r="14" spans="1:98" ht="14.45" customHeight="1" x14ac:dyDescent="0.2">
      <c r="A14" s="101" t="s">
        <v>36</v>
      </c>
      <c r="B14" s="102">
        <f t="shared" si="0"/>
        <v>0</v>
      </c>
      <c r="C14" s="103">
        <f t="shared" si="1"/>
        <v>0</v>
      </c>
      <c r="D14" s="104">
        <f t="shared" si="1"/>
        <v>0</v>
      </c>
      <c r="E14" s="6"/>
      <c r="F14" s="10"/>
      <c r="G14" s="6"/>
      <c r="H14" s="8"/>
      <c r="I14" s="6"/>
      <c r="J14" s="8"/>
      <c r="K14" s="6"/>
      <c r="L14" s="8"/>
      <c r="M14" s="6"/>
      <c r="N14" s="8"/>
      <c r="O14" s="6"/>
      <c r="P14" s="8"/>
      <c r="Q14" s="6"/>
      <c r="R14" s="8"/>
      <c r="S14" s="6"/>
      <c r="T14" s="8"/>
      <c r="U14" s="6"/>
      <c r="V14" s="8"/>
      <c r="W14" s="6"/>
      <c r="X14" s="8"/>
      <c r="Y14" s="6"/>
      <c r="Z14" s="8"/>
      <c r="AA14" s="6"/>
      <c r="AB14" s="8"/>
      <c r="AC14" s="6"/>
      <c r="AD14" s="8"/>
      <c r="AE14" s="6"/>
      <c r="AF14" s="8"/>
      <c r="AG14" s="6"/>
      <c r="AH14" s="8"/>
      <c r="AI14" s="6"/>
      <c r="AJ14" s="8"/>
      <c r="AK14" s="6"/>
      <c r="AL14" s="8"/>
      <c r="AM14" s="6"/>
      <c r="AN14" s="8"/>
      <c r="AO14" s="105"/>
      <c r="AP14" s="8"/>
      <c r="AQ14" s="6"/>
      <c r="AR14" s="9"/>
      <c r="AS14" s="10"/>
      <c r="AT14" s="8"/>
      <c r="AU14" s="1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97"/>
      <c r="BH14" s="97"/>
      <c r="CA14" s="84" t="str">
        <f t="shared" si="2"/>
        <v/>
      </c>
      <c r="CG14" s="88" t="str">
        <f t="shared" si="3"/>
        <v/>
      </c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</row>
    <row r="15" spans="1:98" ht="24.6" customHeight="1" x14ac:dyDescent="0.2">
      <c r="A15" s="106" t="s">
        <v>37</v>
      </c>
      <c r="B15" s="107">
        <f t="shared" si="0"/>
        <v>0</v>
      </c>
      <c r="C15" s="108">
        <f t="shared" si="1"/>
        <v>0</v>
      </c>
      <c r="D15" s="109">
        <f t="shared" si="1"/>
        <v>0</v>
      </c>
      <c r="E15" s="16"/>
      <c r="F15" s="15"/>
      <c r="G15" s="16"/>
      <c r="H15" s="110"/>
      <c r="I15" s="16"/>
      <c r="J15" s="110"/>
      <c r="K15" s="16"/>
      <c r="L15" s="110"/>
      <c r="M15" s="16"/>
      <c r="N15" s="110"/>
      <c r="O15" s="16"/>
      <c r="P15" s="110"/>
      <c r="Q15" s="11"/>
      <c r="R15" s="12"/>
      <c r="S15" s="11"/>
      <c r="T15" s="12"/>
      <c r="U15" s="11"/>
      <c r="V15" s="12"/>
      <c r="W15" s="11"/>
      <c r="X15" s="12"/>
      <c r="Y15" s="11"/>
      <c r="Z15" s="12"/>
      <c r="AA15" s="11"/>
      <c r="AB15" s="12"/>
      <c r="AC15" s="11"/>
      <c r="AD15" s="12"/>
      <c r="AE15" s="11"/>
      <c r="AF15" s="12"/>
      <c r="AG15" s="11"/>
      <c r="AH15" s="12"/>
      <c r="AI15" s="11"/>
      <c r="AJ15" s="12"/>
      <c r="AK15" s="11"/>
      <c r="AL15" s="12"/>
      <c r="AM15" s="11"/>
      <c r="AN15" s="12"/>
      <c r="AO15" s="111"/>
      <c r="AP15" s="12"/>
      <c r="AQ15" s="11"/>
      <c r="AR15" s="14"/>
      <c r="AS15" s="17"/>
      <c r="AT15" s="12"/>
      <c r="AU15" s="1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97"/>
      <c r="BH15" s="97"/>
      <c r="CA15" s="84" t="str">
        <f t="shared" si="2"/>
        <v/>
      </c>
      <c r="CG15" s="88" t="str">
        <f t="shared" si="3"/>
        <v/>
      </c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</row>
    <row r="16" spans="1:98" ht="14.45" customHeight="1" x14ac:dyDescent="0.2">
      <c r="A16" s="112" t="s">
        <v>38</v>
      </c>
      <c r="B16" s="113">
        <f t="shared" si="0"/>
        <v>0</v>
      </c>
      <c r="C16" s="114">
        <f t="shared" si="1"/>
        <v>0</v>
      </c>
      <c r="D16" s="115">
        <f t="shared" si="1"/>
        <v>0</v>
      </c>
      <c r="E16" s="11"/>
      <c r="F16" s="17"/>
      <c r="G16" s="11"/>
      <c r="H16" s="12"/>
      <c r="I16" s="11"/>
      <c r="J16" s="12"/>
      <c r="K16" s="11"/>
      <c r="L16" s="12"/>
      <c r="M16" s="11"/>
      <c r="N16" s="12"/>
      <c r="O16" s="11"/>
      <c r="P16" s="12"/>
      <c r="Q16" s="11"/>
      <c r="R16" s="12"/>
      <c r="S16" s="11"/>
      <c r="T16" s="12"/>
      <c r="U16" s="11"/>
      <c r="V16" s="12"/>
      <c r="W16" s="11"/>
      <c r="X16" s="12"/>
      <c r="Y16" s="11"/>
      <c r="Z16" s="12"/>
      <c r="AA16" s="11"/>
      <c r="AB16" s="12"/>
      <c r="AC16" s="11"/>
      <c r="AD16" s="12"/>
      <c r="AE16" s="11"/>
      <c r="AF16" s="12"/>
      <c r="AG16" s="11"/>
      <c r="AH16" s="12"/>
      <c r="AI16" s="11"/>
      <c r="AJ16" s="12"/>
      <c r="AK16" s="11"/>
      <c r="AL16" s="12"/>
      <c r="AM16" s="11"/>
      <c r="AN16" s="12"/>
      <c r="AO16" s="111"/>
      <c r="AP16" s="12"/>
      <c r="AQ16" s="11"/>
      <c r="AR16" s="14"/>
      <c r="AS16" s="17"/>
      <c r="AT16" s="12"/>
      <c r="AU16" s="1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97"/>
      <c r="BH16" s="97"/>
      <c r="CA16" s="84" t="str">
        <f t="shared" si="2"/>
        <v/>
      </c>
      <c r="CG16" s="88" t="str">
        <f t="shared" si="3"/>
        <v/>
      </c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</row>
    <row r="17" spans="1:98" ht="14.45" customHeight="1" x14ac:dyDescent="0.2">
      <c r="A17" s="112" t="s">
        <v>39</v>
      </c>
      <c r="B17" s="116">
        <f t="shared" si="0"/>
        <v>0</v>
      </c>
      <c r="C17" s="114">
        <f t="shared" si="1"/>
        <v>0</v>
      </c>
      <c r="D17" s="115">
        <f t="shared" si="1"/>
        <v>0</v>
      </c>
      <c r="E17" s="34"/>
      <c r="F17" s="58"/>
      <c r="G17" s="34"/>
      <c r="H17" s="35"/>
      <c r="I17" s="34"/>
      <c r="J17" s="35"/>
      <c r="K17" s="34"/>
      <c r="L17" s="35"/>
      <c r="M17" s="34"/>
      <c r="N17" s="35"/>
      <c r="O17" s="34"/>
      <c r="P17" s="35"/>
      <c r="Q17" s="34"/>
      <c r="R17" s="35"/>
      <c r="S17" s="34"/>
      <c r="T17" s="35"/>
      <c r="U17" s="34"/>
      <c r="V17" s="35"/>
      <c r="W17" s="34"/>
      <c r="X17" s="35"/>
      <c r="Y17" s="34"/>
      <c r="Z17" s="35"/>
      <c r="AA17" s="34"/>
      <c r="AB17" s="35"/>
      <c r="AC17" s="34"/>
      <c r="AD17" s="35"/>
      <c r="AE17" s="34"/>
      <c r="AF17" s="35"/>
      <c r="AG17" s="34"/>
      <c r="AH17" s="35"/>
      <c r="AI17" s="34"/>
      <c r="AJ17" s="35"/>
      <c r="AK17" s="34"/>
      <c r="AL17" s="35"/>
      <c r="AM17" s="34"/>
      <c r="AN17" s="35"/>
      <c r="AO17" s="117"/>
      <c r="AP17" s="35"/>
      <c r="AQ17" s="34"/>
      <c r="AR17" s="41"/>
      <c r="AS17" s="17"/>
      <c r="AT17" s="35"/>
      <c r="AU17" s="1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97"/>
      <c r="BH17" s="97"/>
      <c r="CA17" s="84" t="str">
        <f t="shared" si="2"/>
        <v/>
      </c>
      <c r="CG17" s="88" t="str">
        <f t="shared" si="3"/>
        <v/>
      </c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</row>
    <row r="18" spans="1:98" ht="14.45" customHeight="1" x14ac:dyDescent="0.2">
      <c r="A18" s="106" t="s">
        <v>40</v>
      </c>
      <c r="B18" s="118">
        <f t="shared" si="0"/>
        <v>0</v>
      </c>
      <c r="C18" s="114">
        <f t="shared" si="1"/>
        <v>0</v>
      </c>
      <c r="D18" s="109">
        <f t="shared" si="1"/>
        <v>0</v>
      </c>
      <c r="E18" s="13"/>
      <c r="F18" s="17"/>
      <c r="G18" s="11"/>
      <c r="H18" s="12"/>
      <c r="I18" s="11"/>
      <c r="J18" s="12"/>
      <c r="K18" s="11"/>
      <c r="L18" s="12"/>
      <c r="M18" s="11"/>
      <c r="N18" s="12"/>
      <c r="O18" s="11"/>
      <c r="P18" s="12"/>
      <c r="Q18" s="11"/>
      <c r="R18" s="12"/>
      <c r="S18" s="11"/>
      <c r="T18" s="12"/>
      <c r="U18" s="11"/>
      <c r="V18" s="12"/>
      <c r="W18" s="11"/>
      <c r="X18" s="12"/>
      <c r="Y18" s="11"/>
      <c r="Z18" s="12"/>
      <c r="AA18" s="11"/>
      <c r="AB18" s="12"/>
      <c r="AC18" s="11"/>
      <c r="AD18" s="12"/>
      <c r="AE18" s="11"/>
      <c r="AF18" s="12"/>
      <c r="AG18" s="11"/>
      <c r="AH18" s="12"/>
      <c r="AI18" s="11"/>
      <c r="AJ18" s="12"/>
      <c r="AK18" s="11"/>
      <c r="AL18" s="12"/>
      <c r="AM18" s="11"/>
      <c r="AN18" s="12"/>
      <c r="AO18" s="111"/>
      <c r="AP18" s="12"/>
      <c r="AQ18" s="11"/>
      <c r="AR18" s="41"/>
      <c r="AS18" s="119"/>
      <c r="AT18" s="120"/>
      <c r="AU18" s="1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97"/>
      <c r="BH18" s="97"/>
      <c r="CA18" s="84" t="str">
        <f t="shared" si="2"/>
        <v/>
      </c>
      <c r="CG18" s="88" t="str">
        <f t="shared" si="3"/>
        <v/>
      </c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</row>
    <row r="19" spans="1:98" ht="14.45" customHeight="1" x14ac:dyDescent="0.2">
      <c r="A19" s="106" t="s">
        <v>41</v>
      </c>
      <c r="B19" s="118">
        <f t="shared" si="0"/>
        <v>0</v>
      </c>
      <c r="C19" s="121">
        <f t="shared" si="1"/>
        <v>0</v>
      </c>
      <c r="D19" s="122">
        <f t="shared" si="1"/>
        <v>0</v>
      </c>
      <c r="E19" s="123"/>
      <c r="F19" s="12"/>
      <c r="G19" s="11"/>
      <c r="H19" s="12"/>
      <c r="I19" s="11"/>
      <c r="J19" s="12"/>
      <c r="K19" s="11"/>
      <c r="L19" s="12"/>
      <c r="M19" s="11"/>
      <c r="N19" s="12"/>
      <c r="O19" s="11"/>
      <c r="P19" s="12"/>
      <c r="Q19" s="11"/>
      <c r="R19" s="12"/>
      <c r="S19" s="11"/>
      <c r="T19" s="12"/>
      <c r="U19" s="11"/>
      <c r="V19" s="12"/>
      <c r="W19" s="11"/>
      <c r="X19" s="12"/>
      <c r="Y19" s="11"/>
      <c r="Z19" s="12"/>
      <c r="AA19" s="11"/>
      <c r="AB19" s="12"/>
      <c r="AC19" s="11"/>
      <c r="AD19" s="12"/>
      <c r="AE19" s="11"/>
      <c r="AF19" s="12"/>
      <c r="AG19" s="11"/>
      <c r="AH19" s="12"/>
      <c r="AI19" s="11"/>
      <c r="AJ19" s="12"/>
      <c r="AK19" s="11"/>
      <c r="AL19" s="12"/>
      <c r="AM19" s="11"/>
      <c r="AN19" s="12"/>
      <c r="AO19" s="111"/>
      <c r="AP19" s="12"/>
      <c r="AQ19" s="11"/>
      <c r="AR19" s="14"/>
      <c r="AS19" s="17"/>
      <c r="AT19" s="120"/>
      <c r="AU19" s="1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97"/>
      <c r="BH19" s="97"/>
      <c r="CA19" s="84" t="str">
        <f t="shared" si="2"/>
        <v/>
      </c>
      <c r="CG19" s="88" t="str">
        <f t="shared" si="3"/>
        <v/>
      </c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</row>
    <row r="20" spans="1:98" ht="14.45" customHeight="1" x14ac:dyDescent="0.2">
      <c r="A20" s="106" t="s">
        <v>42</v>
      </c>
      <c r="B20" s="124">
        <f t="shared" si="0"/>
        <v>0</v>
      </c>
      <c r="C20" s="125">
        <f>SUM(O20+Q20+S20+U20+W20+Y20+AA20+AC20+AE20+AG20+AI20+AK20+AM20+AO20)</f>
        <v>0</v>
      </c>
      <c r="D20" s="126">
        <f>SUM(P20+R20+T20+V20+X20+Z20+AB20+AD20+AF20+AH20+AJ20+AL20+AN20+AP20)</f>
        <v>0</v>
      </c>
      <c r="E20" s="18"/>
      <c r="F20" s="61"/>
      <c r="G20" s="127"/>
      <c r="H20" s="128"/>
      <c r="I20" s="127"/>
      <c r="J20" s="128"/>
      <c r="K20" s="127"/>
      <c r="L20" s="128"/>
      <c r="M20" s="127"/>
      <c r="N20" s="128"/>
      <c r="O20" s="38"/>
      <c r="P20" s="22"/>
      <c r="Q20" s="38"/>
      <c r="R20" s="22"/>
      <c r="S20" s="38"/>
      <c r="T20" s="22"/>
      <c r="U20" s="38"/>
      <c r="V20" s="22"/>
      <c r="W20" s="38"/>
      <c r="X20" s="22"/>
      <c r="Y20" s="38"/>
      <c r="Z20" s="22"/>
      <c r="AA20" s="38"/>
      <c r="AB20" s="22"/>
      <c r="AC20" s="38"/>
      <c r="AD20" s="22"/>
      <c r="AE20" s="38"/>
      <c r="AF20" s="22"/>
      <c r="AG20" s="38"/>
      <c r="AH20" s="22"/>
      <c r="AI20" s="38"/>
      <c r="AJ20" s="22"/>
      <c r="AK20" s="38"/>
      <c r="AL20" s="22"/>
      <c r="AM20" s="38"/>
      <c r="AN20" s="22"/>
      <c r="AO20" s="129"/>
      <c r="AP20" s="22"/>
      <c r="AQ20" s="38"/>
      <c r="AR20" s="54"/>
      <c r="AS20" s="23"/>
      <c r="AT20" s="130"/>
      <c r="AU20" s="1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97"/>
      <c r="BH20" s="97"/>
      <c r="CA20" s="84" t="str">
        <f t="shared" si="2"/>
        <v/>
      </c>
      <c r="CG20" s="88" t="str">
        <f t="shared" si="3"/>
        <v/>
      </c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</row>
    <row r="21" spans="1:98" ht="14.45" customHeight="1" x14ac:dyDescent="0.2">
      <c r="A21" s="62" t="s">
        <v>43</v>
      </c>
      <c r="B21" s="124">
        <f t="shared" si="0"/>
        <v>0</v>
      </c>
      <c r="C21" s="131">
        <f>SUM(C22+C23+C24+C25)</f>
        <v>0</v>
      </c>
      <c r="D21" s="65">
        <f>SUM(D22+D23+D24+D25)</f>
        <v>0</v>
      </c>
      <c r="E21" s="63">
        <f>SUM(E22:E25)</f>
        <v>0</v>
      </c>
      <c r="F21" s="65">
        <f t="shared" ref="F21:AT21" si="4">SUM(F22:F25)</f>
        <v>0</v>
      </c>
      <c r="G21" s="63">
        <f t="shared" si="4"/>
        <v>0</v>
      </c>
      <c r="H21" s="69">
        <f t="shared" si="4"/>
        <v>0</v>
      </c>
      <c r="I21" s="63">
        <f t="shared" si="4"/>
        <v>0</v>
      </c>
      <c r="J21" s="69">
        <f t="shared" si="4"/>
        <v>0</v>
      </c>
      <c r="K21" s="63">
        <f t="shared" si="4"/>
        <v>0</v>
      </c>
      <c r="L21" s="69">
        <f t="shared" si="4"/>
        <v>0</v>
      </c>
      <c r="M21" s="63">
        <f t="shared" si="4"/>
        <v>0</v>
      </c>
      <c r="N21" s="69">
        <f t="shared" si="4"/>
        <v>0</v>
      </c>
      <c r="O21" s="63">
        <f t="shared" si="4"/>
        <v>0</v>
      </c>
      <c r="P21" s="69">
        <f t="shared" si="4"/>
        <v>0</v>
      </c>
      <c r="Q21" s="63">
        <f t="shared" si="4"/>
        <v>0</v>
      </c>
      <c r="R21" s="69">
        <f t="shared" si="4"/>
        <v>0</v>
      </c>
      <c r="S21" s="63">
        <f t="shared" si="4"/>
        <v>0</v>
      </c>
      <c r="T21" s="69">
        <f t="shared" si="4"/>
        <v>0</v>
      </c>
      <c r="U21" s="63">
        <f t="shared" si="4"/>
        <v>0</v>
      </c>
      <c r="V21" s="69">
        <f t="shared" si="4"/>
        <v>0</v>
      </c>
      <c r="W21" s="63">
        <f t="shared" si="4"/>
        <v>0</v>
      </c>
      <c r="X21" s="69">
        <f t="shared" si="4"/>
        <v>0</v>
      </c>
      <c r="Y21" s="63">
        <f t="shared" si="4"/>
        <v>0</v>
      </c>
      <c r="Z21" s="69">
        <f t="shared" si="4"/>
        <v>0</v>
      </c>
      <c r="AA21" s="63">
        <f>SUM(AA22:AA25)</f>
        <v>0</v>
      </c>
      <c r="AB21" s="69">
        <f t="shared" si="4"/>
        <v>0</v>
      </c>
      <c r="AC21" s="63">
        <f t="shared" si="4"/>
        <v>0</v>
      </c>
      <c r="AD21" s="69">
        <f t="shared" si="4"/>
        <v>0</v>
      </c>
      <c r="AE21" s="63">
        <f t="shared" si="4"/>
        <v>0</v>
      </c>
      <c r="AF21" s="69">
        <f t="shared" si="4"/>
        <v>0</v>
      </c>
      <c r="AG21" s="63">
        <f t="shared" si="4"/>
        <v>0</v>
      </c>
      <c r="AH21" s="69">
        <f t="shared" si="4"/>
        <v>0</v>
      </c>
      <c r="AI21" s="63">
        <f t="shared" si="4"/>
        <v>0</v>
      </c>
      <c r="AJ21" s="69">
        <f t="shared" si="4"/>
        <v>0</v>
      </c>
      <c r="AK21" s="63">
        <f t="shared" si="4"/>
        <v>0</v>
      </c>
      <c r="AL21" s="69">
        <f t="shared" si="4"/>
        <v>0</v>
      </c>
      <c r="AM21" s="63">
        <f t="shared" si="4"/>
        <v>0</v>
      </c>
      <c r="AN21" s="69">
        <f t="shared" si="4"/>
        <v>0</v>
      </c>
      <c r="AO21" s="68">
        <f t="shared" si="4"/>
        <v>0</v>
      </c>
      <c r="AP21" s="69">
        <f t="shared" si="4"/>
        <v>0</v>
      </c>
      <c r="AQ21" s="63">
        <f t="shared" si="4"/>
        <v>0</v>
      </c>
      <c r="AR21" s="64">
        <f t="shared" si="4"/>
        <v>0</v>
      </c>
      <c r="AS21" s="65">
        <f t="shared" si="4"/>
        <v>0</v>
      </c>
      <c r="AT21" s="69">
        <f t="shared" si="4"/>
        <v>0</v>
      </c>
      <c r="AU21" s="96"/>
      <c r="AV21" s="96"/>
      <c r="AW21" s="96"/>
      <c r="AX21" s="96"/>
      <c r="AY21" s="96"/>
      <c r="AZ21" s="96"/>
      <c r="BA21" s="97"/>
      <c r="BB21" s="97"/>
      <c r="BC21" s="97"/>
      <c r="BD21" s="97"/>
      <c r="BE21" s="97"/>
      <c r="BF21" s="97"/>
      <c r="BG21" s="97"/>
      <c r="BH21" s="97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</row>
    <row r="22" spans="1:98" ht="14.45" customHeight="1" x14ac:dyDescent="0.2">
      <c r="A22" s="132" t="s">
        <v>44</v>
      </c>
      <c r="B22" s="118">
        <f t="shared" si="0"/>
        <v>0</v>
      </c>
      <c r="C22" s="114">
        <f t="shared" ref="C22:D27" si="5">SUM(E22+G22+I22+K22+M22+O22+Q22+S22+U22+W22+Y22+AA22+AC22+AE22+AG22+AI22+AK22+AM22+AO22)</f>
        <v>0</v>
      </c>
      <c r="D22" s="133">
        <f t="shared" si="5"/>
        <v>0</v>
      </c>
      <c r="E22" s="34"/>
      <c r="F22" s="58"/>
      <c r="G22" s="34"/>
      <c r="H22" s="35"/>
      <c r="I22" s="34"/>
      <c r="J22" s="35"/>
      <c r="K22" s="34"/>
      <c r="L22" s="35"/>
      <c r="M22" s="34"/>
      <c r="N22" s="35"/>
      <c r="O22" s="34"/>
      <c r="P22" s="35"/>
      <c r="Q22" s="34"/>
      <c r="R22" s="35"/>
      <c r="S22" s="34"/>
      <c r="T22" s="35"/>
      <c r="U22" s="34"/>
      <c r="V22" s="35"/>
      <c r="W22" s="34"/>
      <c r="X22" s="35"/>
      <c r="Y22" s="34"/>
      <c r="Z22" s="35"/>
      <c r="AA22" s="34"/>
      <c r="AB22" s="35"/>
      <c r="AC22" s="34"/>
      <c r="AD22" s="35"/>
      <c r="AE22" s="34"/>
      <c r="AF22" s="35"/>
      <c r="AG22" s="34"/>
      <c r="AH22" s="35"/>
      <c r="AI22" s="34"/>
      <c r="AJ22" s="35"/>
      <c r="AK22" s="34"/>
      <c r="AL22" s="35"/>
      <c r="AM22" s="34"/>
      <c r="AN22" s="35"/>
      <c r="AO22" s="117"/>
      <c r="AP22" s="35"/>
      <c r="AQ22" s="34"/>
      <c r="AR22" s="41"/>
      <c r="AS22" s="58"/>
      <c r="AT22" s="134"/>
      <c r="AU22" s="1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97"/>
      <c r="BH22" s="97"/>
      <c r="CA22" s="84" t="str">
        <f t="shared" ref="CA22:CA27" si="6">IF(B22&lt;&gt;(AQ22+ AR22 + AS22 + AT22),"* Total Egresos debe ser igual que Tipo de Estrategia más Otros. ","")</f>
        <v/>
      </c>
      <c r="CG22" s="88" t="str">
        <f t="shared" ref="CG22:CG27" si="7">IF(B22&lt;&gt;(AQ22+ AR22 + AS22 + AT22),1,"")</f>
        <v/>
      </c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</row>
    <row r="23" spans="1:98" ht="14.45" customHeight="1" x14ac:dyDescent="0.2">
      <c r="A23" s="106" t="s">
        <v>45</v>
      </c>
      <c r="B23" s="113">
        <f t="shared" si="0"/>
        <v>0</v>
      </c>
      <c r="C23" s="121">
        <f t="shared" si="5"/>
        <v>0</v>
      </c>
      <c r="D23" s="109">
        <f t="shared" si="5"/>
        <v>0</v>
      </c>
      <c r="E23" s="11"/>
      <c r="F23" s="17"/>
      <c r="G23" s="11"/>
      <c r="H23" s="12"/>
      <c r="I23" s="11"/>
      <c r="J23" s="12"/>
      <c r="K23" s="11"/>
      <c r="L23" s="12"/>
      <c r="M23" s="11"/>
      <c r="N23" s="12"/>
      <c r="O23" s="11"/>
      <c r="P23" s="12"/>
      <c r="Q23" s="11"/>
      <c r="R23" s="12"/>
      <c r="S23" s="11"/>
      <c r="T23" s="12"/>
      <c r="U23" s="11"/>
      <c r="V23" s="12"/>
      <c r="W23" s="11"/>
      <c r="X23" s="12"/>
      <c r="Y23" s="11"/>
      <c r="Z23" s="12"/>
      <c r="AA23" s="11"/>
      <c r="AB23" s="12"/>
      <c r="AC23" s="11"/>
      <c r="AD23" s="12"/>
      <c r="AE23" s="11"/>
      <c r="AF23" s="12"/>
      <c r="AG23" s="11"/>
      <c r="AH23" s="12"/>
      <c r="AI23" s="11"/>
      <c r="AJ23" s="12"/>
      <c r="AK23" s="11"/>
      <c r="AL23" s="12"/>
      <c r="AM23" s="11"/>
      <c r="AN23" s="12"/>
      <c r="AO23" s="111"/>
      <c r="AP23" s="12"/>
      <c r="AQ23" s="11"/>
      <c r="AR23" s="14"/>
      <c r="AS23" s="17"/>
      <c r="AT23" s="135"/>
      <c r="AU23" s="1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97"/>
      <c r="BH23" s="97"/>
      <c r="CA23" s="84" t="str">
        <f t="shared" si="6"/>
        <v/>
      </c>
      <c r="CG23" s="88" t="str">
        <f t="shared" si="7"/>
        <v/>
      </c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</row>
    <row r="24" spans="1:98" ht="14.45" customHeight="1" x14ac:dyDescent="0.2">
      <c r="A24" s="136" t="s">
        <v>46</v>
      </c>
      <c r="B24" s="116">
        <f t="shared" si="0"/>
        <v>0</v>
      </c>
      <c r="C24" s="137">
        <f t="shared" si="5"/>
        <v>0</v>
      </c>
      <c r="D24" s="122">
        <f t="shared" si="5"/>
        <v>0</v>
      </c>
      <c r="E24" s="123"/>
      <c r="F24" s="119"/>
      <c r="G24" s="123"/>
      <c r="H24" s="138"/>
      <c r="I24" s="123"/>
      <c r="J24" s="138"/>
      <c r="K24" s="123"/>
      <c r="L24" s="138"/>
      <c r="M24" s="123"/>
      <c r="N24" s="138"/>
      <c r="O24" s="123"/>
      <c r="P24" s="138"/>
      <c r="Q24" s="123"/>
      <c r="R24" s="138"/>
      <c r="S24" s="123"/>
      <c r="T24" s="138"/>
      <c r="U24" s="123"/>
      <c r="V24" s="138"/>
      <c r="W24" s="123"/>
      <c r="X24" s="138"/>
      <c r="Y24" s="123"/>
      <c r="Z24" s="138"/>
      <c r="AA24" s="123"/>
      <c r="AB24" s="138"/>
      <c r="AC24" s="123"/>
      <c r="AD24" s="138"/>
      <c r="AE24" s="123"/>
      <c r="AF24" s="138"/>
      <c r="AG24" s="123"/>
      <c r="AH24" s="138"/>
      <c r="AI24" s="123"/>
      <c r="AJ24" s="138"/>
      <c r="AK24" s="123"/>
      <c r="AL24" s="138"/>
      <c r="AM24" s="123"/>
      <c r="AN24" s="138"/>
      <c r="AO24" s="139"/>
      <c r="AP24" s="138"/>
      <c r="AQ24" s="123"/>
      <c r="AR24" s="140"/>
      <c r="AS24" s="119"/>
      <c r="AT24" s="141"/>
      <c r="AU24" s="1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97"/>
      <c r="BH24" s="97"/>
      <c r="CA24" s="84" t="str">
        <f t="shared" si="6"/>
        <v/>
      </c>
      <c r="CG24" s="88" t="str">
        <f t="shared" si="7"/>
        <v/>
      </c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</row>
    <row r="25" spans="1:98" ht="14.45" customHeight="1" x14ac:dyDescent="0.2">
      <c r="A25" s="142" t="s">
        <v>47</v>
      </c>
      <c r="B25" s="113">
        <f t="shared" si="0"/>
        <v>0</v>
      </c>
      <c r="C25" s="121">
        <f t="shared" si="5"/>
        <v>0</v>
      </c>
      <c r="D25" s="109">
        <f t="shared" si="5"/>
        <v>0</v>
      </c>
      <c r="E25" s="11"/>
      <c r="F25" s="17"/>
      <c r="G25" s="11"/>
      <c r="H25" s="12"/>
      <c r="I25" s="11"/>
      <c r="J25" s="12"/>
      <c r="K25" s="11"/>
      <c r="L25" s="12"/>
      <c r="M25" s="11"/>
      <c r="N25" s="12"/>
      <c r="O25" s="11"/>
      <c r="P25" s="12"/>
      <c r="Q25" s="11"/>
      <c r="R25" s="12"/>
      <c r="S25" s="11"/>
      <c r="T25" s="12"/>
      <c r="U25" s="11"/>
      <c r="V25" s="12"/>
      <c r="W25" s="11"/>
      <c r="X25" s="12"/>
      <c r="Y25" s="11"/>
      <c r="Z25" s="12"/>
      <c r="AA25" s="11"/>
      <c r="AB25" s="12"/>
      <c r="AC25" s="11"/>
      <c r="AD25" s="12"/>
      <c r="AE25" s="11"/>
      <c r="AF25" s="12"/>
      <c r="AG25" s="11"/>
      <c r="AH25" s="12"/>
      <c r="AI25" s="11"/>
      <c r="AJ25" s="12"/>
      <c r="AK25" s="11"/>
      <c r="AL25" s="12"/>
      <c r="AM25" s="11"/>
      <c r="AN25" s="12"/>
      <c r="AO25" s="111"/>
      <c r="AP25" s="12"/>
      <c r="AQ25" s="11"/>
      <c r="AR25" s="14"/>
      <c r="AS25" s="17"/>
      <c r="AT25" s="135"/>
      <c r="AU25" s="1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97"/>
      <c r="BH25" s="97"/>
      <c r="CA25" s="84" t="str">
        <f t="shared" si="6"/>
        <v/>
      </c>
      <c r="CG25" s="88" t="str">
        <f t="shared" si="7"/>
        <v/>
      </c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</row>
    <row r="26" spans="1:98" ht="14.45" customHeight="1" x14ac:dyDescent="0.2">
      <c r="A26" s="143" t="s">
        <v>48</v>
      </c>
      <c r="B26" s="113">
        <f t="shared" si="0"/>
        <v>0</v>
      </c>
      <c r="C26" s="121">
        <f t="shared" si="5"/>
        <v>0</v>
      </c>
      <c r="D26" s="109">
        <f t="shared" si="5"/>
        <v>0</v>
      </c>
      <c r="E26" s="11"/>
      <c r="F26" s="17"/>
      <c r="G26" s="11"/>
      <c r="H26" s="12"/>
      <c r="I26" s="11"/>
      <c r="J26" s="12"/>
      <c r="K26" s="11"/>
      <c r="L26" s="12"/>
      <c r="M26" s="11"/>
      <c r="N26" s="12"/>
      <c r="O26" s="11"/>
      <c r="P26" s="12"/>
      <c r="Q26" s="11"/>
      <c r="R26" s="12"/>
      <c r="S26" s="11"/>
      <c r="T26" s="12"/>
      <c r="U26" s="11"/>
      <c r="V26" s="12"/>
      <c r="W26" s="11"/>
      <c r="X26" s="12"/>
      <c r="Y26" s="11"/>
      <c r="Z26" s="12"/>
      <c r="AA26" s="11"/>
      <c r="AB26" s="12"/>
      <c r="AC26" s="11"/>
      <c r="AD26" s="12"/>
      <c r="AE26" s="11"/>
      <c r="AF26" s="12"/>
      <c r="AG26" s="11"/>
      <c r="AH26" s="12"/>
      <c r="AI26" s="11"/>
      <c r="AJ26" s="12"/>
      <c r="AK26" s="11"/>
      <c r="AL26" s="12"/>
      <c r="AM26" s="11"/>
      <c r="AN26" s="12"/>
      <c r="AO26" s="111"/>
      <c r="AP26" s="12"/>
      <c r="AQ26" s="11"/>
      <c r="AR26" s="14"/>
      <c r="AS26" s="17"/>
      <c r="AT26" s="135"/>
      <c r="AU26" s="1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97"/>
      <c r="BH26" s="97"/>
      <c r="CA26" s="84" t="str">
        <f t="shared" si="6"/>
        <v/>
      </c>
      <c r="CG26" s="88" t="str">
        <f t="shared" si="7"/>
        <v/>
      </c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</row>
    <row r="27" spans="1:98" ht="14.45" customHeight="1" x14ac:dyDescent="0.2">
      <c r="A27" s="144" t="s">
        <v>49</v>
      </c>
      <c r="B27" s="124">
        <f t="shared" si="0"/>
        <v>0</v>
      </c>
      <c r="C27" s="131">
        <f t="shared" si="5"/>
        <v>0</v>
      </c>
      <c r="D27" s="145">
        <f t="shared" si="5"/>
        <v>0</v>
      </c>
      <c r="E27" s="38"/>
      <c r="F27" s="39"/>
      <c r="G27" s="38"/>
      <c r="H27" s="22"/>
      <c r="I27" s="38"/>
      <c r="J27" s="22"/>
      <c r="K27" s="38"/>
      <c r="L27" s="22"/>
      <c r="M27" s="38"/>
      <c r="N27" s="22"/>
      <c r="O27" s="38"/>
      <c r="P27" s="22"/>
      <c r="Q27" s="38"/>
      <c r="R27" s="22"/>
      <c r="S27" s="38"/>
      <c r="T27" s="22"/>
      <c r="U27" s="38"/>
      <c r="V27" s="22"/>
      <c r="W27" s="38"/>
      <c r="X27" s="22"/>
      <c r="Y27" s="38"/>
      <c r="Z27" s="22"/>
      <c r="AA27" s="38"/>
      <c r="AB27" s="22"/>
      <c r="AC27" s="38"/>
      <c r="AD27" s="22"/>
      <c r="AE27" s="38"/>
      <c r="AF27" s="22"/>
      <c r="AG27" s="38"/>
      <c r="AH27" s="22"/>
      <c r="AI27" s="38"/>
      <c r="AJ27" s="22"/>
      <c r="AK27" s="38"/>
      <c r="AL27" s="22"/>
      <c r="AM27" s="38"/>
      <c r="AN27" s="22"/>
      <c r="AO27" s="129"/>
      <c r="AP27" s="22"/>
      <c r="AQ27" s="38"/>
      <c r="AR27" s="54"/>
      <c r="AS27" s="39"/>
      <c r="AT27" s="22"/>
      <c r="AU27" s="1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97"/>
      <c r="BH27" s="97"/>
      <c r="CA27" s="84" t="str">
        <f t="shared" si="6"/>
        <v/>
      </c>
      <c r="CG27" s="88" t="str">
        <f t="shared" si="7"/>
        <v/>
      </c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</row>
    <row r="28" spans="1:98" ht="31.9" customHeight="1" x14ac:dyDescent="0.2">
      <c r="A28" s="146" t="s">
        <v>50</v>
      </c>
      <c r="B28" s="147"/>
      <c r="C28" s="148"/>
      <c r="D28" s="147"/>
      <c r="E28" s="147"/>
      <c r="F28" s="148"/>
      <c r="G28" s="148"/>
      <c r="H28" s="148"/>
      <c r="I28" s="148"/>
      <c r="J28" s="96"/>
      <c r="K28" s="96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</row>
    <row r="29" spans="1:98" ht="28.9" customHeight="1" x14ac:dyDescent="0.2">
      <c r="A29" s="418" t="s">
        <v>51</v>
      </c>
      <c r="B29" s="483" t="s">
        <v>52</v>
      </c>
      <c r="C29" s="484"/>
      <c r="D29" s="410" t="s">
        <v>1</v>
      </c>
      <c r="E29" s="151" t="s">
        <v>31</v>
      </c>
      <c r="F29" s="152" t="s">
        <v>53</v>
      </c>
      <c r="G29" s="152" t="s">
        <v>33</v>
      </c>
      <c r="H29" s="48" t="s">
        <v>20</v>
      </c>
      <c r="I29" s="411" t="s">
        <v>54</v>
      </c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</row>
    <row r="30" spans="1:98" ht="15.6" customHeight="1" x14ac:dyDescent="0.2">
      <c r="A30" s="505" t="s">
        <v>55</v>
      </c>
      <c r="B30" s="506"/>
      <c r="C30" s="507"/>
      <c r="D30" s="153">
        <f t="shared" ref="D30:D50" si="8">SUM(E30:H30)</f>
        <v>0</v>
      </c>
      <c r="E30" s="154"/>
      <c r="F30" s="155"/>
      <c r="G30" s="155"/>
      <c r="H30" s="156"/>
      <c r="I30" s="157"/>
      <c r="J30" s="1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</row>
    <row r="31" spans="1:98" ht="15.6" customHeight="1" x14ac:dyDescent="0.2">
      <c r="A31" s="487" t="s">
        <v>56</v>
      </c>
      <c r="B31" s="485" t="s">
        <v>57</v>
      </c>
      <c r="C31" s="486"/>
      <c r="D31" s="158">
        <f t="shared" si="8"/>
        <v>0</v>
      </c>
      <c r="E31" s="159"/>
      <c r="F31" s="160"/>
      <c r="G31" s="160"/>
      <c r="H31" s="161"/>
      <c r="I31" s="162"/>
      <c r="J31" s="24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CA31" s="84" t="str">
        <f>IF(D30&lt;&gt;B13,"* EL NÚMERO DE INGRESOS NO DEBE SER DISTINTO AL TOTAL DE INGRESOS DE LA SECCION A.1. ","")</f>
        <v/>
      </c>
      <c r="CG31" s="88" t="str">
        <f>IF(D30&lt;&gt;B13,1,"")</f>
        <v/>
      </c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</row>
    <row r="32" spans="1:98" ht="15.6" customHeight="1" x14ac:dyDescent="0.2">
      <c r="A32" s="488"/>
      <c r="B32" s="489" t="s">
        <v>58</v>
      </c>
      <c r="C32" s="490"/>
      <c r="D32" s="163">
        <f t="shared" si="8"/>
        <v>0</v>
      </c>
      <c r="E32" s="159"/>
      <c r="F32" s="160"/>
      <c r="G32" s="160"/>
      <c r="H32" s="161"/>
      <c r="I32" s="162"/>
      <c r="J32" s="24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</row>
    <row r="33" spans="1:98" ht="15.6" customHeight="1" x14ac:dyDescent="0.2">
      <c r="A33" s="488"/>
      <c r="B33" s="499" t="s">
        <v>59</v>
      </c>
      <c r="C33" s="500"/>
      <c r="D33" s="163">
        <f t="shared" si="8"/>
        <v>0</v>
      </c>
      <c r="E33" s="159"/>
      <c r="F33" s="160"/>
      <c r="G33" s="160"/>
      <c r="H33" s="161"/>
      <c r="I33" s="162"/>
      <c r="J33" s="24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</row>
    <row r="34" spans="1:98" ht="15.6" customHeight="1" x14ac:dyDescent="0.2">
      <c r="A34" s="488"/>
      <c r="B34" s="489" t="s">
        <v>60</v>
      </c>
      <c r="C34" s="490"/>
      <c r="D34" s="163">
        <f t="shared" si="8"/>
        <v>0</v>
      </c>
      <c r="E34" s="159"/>
      <c r="F34" s="160"/>
      <c r="G34" s="160"/>
      <c r="H34" s="161"/>
      <c r="I34" s="162"/>
      <c r="J34" s="24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</row>
    <row r="35" spans="1:98" ht="15.6" customHeight="1" x14ac:dyDescent="0.2">
      <c r="A35" s="488"/>
      <c r="B35" s="489" t="s">
        <v>61</v>
      </c>
      <c r="C35" s="490"/>
      <c r="D35" s="163">
        <f t="shared" si="8"/>
        <v>0</v>
      </c>
      <c r="E35" s="159"/>
      <c r="F35" s="160"/>
      <c r="G35" s="160"/>
      <c r="H35" s="161"/>
      <c r="I35" s="162"/>
      <c r="J35" s="24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</row>
    <row r="36" spans="1:98" ht="15.6" customHeight="1" x14ac:dyDescent="0.2">
      <c r="A36" s="488"/>
      <c r="B36" s="489" t="s">
        <v>62</v>
      </c>
      <c r="C36" s="490"/>
      <c r="D36" s="163">
        <f t="shared" si="8"/>
        <v>0</v>
      </c>
      <c r="E36" s="159"/>
      <c r="F36" s="160"/>
      <c r="G36" s="160"/>
      <c r="H36" s="161"/>
      <c r="I36" s="162"/>
      <c r="J36" s="2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</row>
    <row r="37" spans="1:98" ht="15.6" customHeight="1" x14ac:dyDescent="0.2">
      <c r="A37" s="488"/>
      <c r="B37" s="489" t="s">
        <v>63</v>
      </c>
      <c r="C37" s="490"/>
      <c r="D37" s="163">
        <f t="shared" si="8"/>
        <v>0</v>
      </c>
      <c r="E37" s="159"/>
      <c r="F37" s="160"/>
      <c r="G37" s="160"/>
      <c r="H37" s="161"/>
      <c r="I37" s="162"/>
      <c r="J37" s="2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</row>
    <row r="38" spans="1:98" ht="15.6" customHeight="1" x14ac:dyDescent="0.2">
      <c r="A38" s="488"/>
      <c r="B38" s="489" t="s">
        <v>64</v>
      </c>
      <c r="C38" s="490"/>
      <c r="D38" s="163">
        <f t="shared" si="8"/>
        <v>0</v>
      </c>
      <c r="E38" s="159"/>
      <c r="F38" s="160"/>
      <c r="G38" s="160"/>
      <c r="H38" s="161"/>
      <c r="I38" s="162"/>
      <c r="J38" s="2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</row>
    <row r="39" spans="1:98" ht="26.45" customHeight="1" x14ac:dyDescent="0.2">
      <c r="A39" s="488"/>
      <c r="B39" s="489" t="s">
        <v>65</v>
      </c>
      <c r="C39" s="490"/>
      <c r="D39" s="163">
        <f t="shared" si="8"/>
        <v>0</v>
      </c>
      <c r="E39" s="159"/>
      <c r="F39" s="160"/>
      <c r="G39" s="160"/>
      <c r="H39" s="161"/>
      <c r="I39" s="162"/>
      <c r="J39" s="2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</row>
    <row r="40" spans="1:98" ht="26.45" customHeight="1" x14ac:dyDescent="0.2">
      <c r="A40" s="488"/>
      <c r="B40" s="489" t="s">
        <v>66</v>
      </c>
      <c r="C40" s="490"/>
      <c r="D40" s="163">
        <f t="shared" si="8"/>
        <v>0</v>
      </c>
      <c r="E40" s="159"/>
      <c r="F40" s="160"/>
      <c r="G40" s="160"/>
      <c r="H40" s="161"/>
      <c r="I40" s="162"/>
      <c r="J40" s="2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</row>
    <row r="41" spans="1:98" ht="26.45" customHeight="1" x14ac:dyDescent="0.2">
      <c r="A41" s="488"/>
      <c r="B41" s="489" t="s">
        <v>67</v>
      </c>
      <c r="C41" s="490"/>
      <c r="D41" s="163">
        <f t="shared" si="8"/>
        <v>0</v>
      </c>
      <c r="E41" s="159"/>
      <c r="F41" s="160"/>
      <c r="G41" s="160"/>
      <c r="H41" s="161"/>
      <c r="I41" s="162"/>
      <c r="J41" s="2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</row>
    <row r="42" spans="1:98" ht="15.6" customHeight="1" x14ac:dyDescent="0.2">
      <c r="A42" s="488"/>
      <c r="B42" s="489" t="s">
        <v>68</v>
      </c>
      <c r="C42" s="490"/>
      <c r="D42" s="163">
        <f t="shared" si="8"/>
        <v>0</v>
      </c>
      <c r="E42" s="159"/>
      <c r="F42" s="160"/>
      <c r="G42" s="160"/>
      <c r="H42" s="161"/>
      <c r="I42" s="162"/>
      <c r="J42" s="2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</row>
    <row r="43" spans="1:98" ht="15.6" customHeight="1" x14ac:dyDescent="0.2">
      <c r="A43" s="493"/>
      <c r="B43" s="501" t="s">
        <v>4</v>
      </c>
      <c r="C43" s="502"/>
      <c r="D43" s="163">
        <f t="shared" si="8"/>
        <v>0</v>
      </c>
      <c r="E43" s="164"/>
      <c r="F43" s="165"/>
      <c r="G43" s="165"/>
      <c r="H43" s="166"/>
      <c r="I43" s="167"/>
      <c r="J43" s="2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</row>
    <row r="44" spans="1:98" ht="15.6" customHeight="1" x14ac:dyDescent="0.2">
      <c r="A44" s="487" t="s">
        <v>69</v>
      </c>
      <c r="B44" s="485" t="s">
        <v>70</v>
      </c>
      <c r="C44" s="486"/>
      <c r="D44" s="158">
        <f t="shared" si="8"/>
        <v>0</v>
      </c>
      <c r="E44" s="168"/>
      <c r="F44" s="169"/>
      <c r="G44" s="169"/>
      <c r="H44" s="170"/>
      <c r="I44" s="171"/>
      <c r="J44" s="2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</row>
    <row r="45" spans="1:98" ht="15.6" customHeight="1" x14ac:dyDescent="0.2">
      <c r="A45" s="488"/>
      <c r="B45" s="489" t="s">
        <v>71</v>
      </c>
      <c r="C45" s="490"/>
      <c r="D45" s="163">
        <f t="shared" si="8"/>
        <v>0</v>
      </c>
      <c r="E45" s="159"/>
      <c r="F45" s="160"/>
      <c r="G45" s="160"/>
      <c r="H45" s="161"/>
      <c r="I45" s="162"/>
      <c r="J45" s="2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</row>
    <row r="46" spans="1:98" ht="15.6" customHeight="1" x14ac:dyDescent="0.2">
      <c r="A46" s="488"/>
      <c r="B46" s="491" t="s">
        <v>4</v>
      </c>
      <c r="C46" s="492"/>
      <c r="D46" s="172">
        <f t="shared" si="8"/>
        <v>0</v>
      </c>
      <c r="E46" s="159"/>
      <c r="F46" s="160"/>
      <c r="G46" s="160"/>
      <c r="H46" s="161"/>
      <c r="I46" s="162"/>
      <c r="J46" s="2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</row>
    <row r="47" spans="1:98" ht="15.6" customHeight="1" x14ac:dyDescent="0.2">
      <c r="A47" s="487" t="s">
        <v>72</v>
      </c>
      <c r="B47" s="485" t="s">
        <v>70</v>
      </c>
      <c r="C47" s="486"/>
      <c r="D47" s="158">
        <f t="shared" si="8"/>
        <v>0</v>
      </c>
      <c r="E47" s="168"/>
      <c r="F47" s="169"/>
      <c r="G47" s="169"/>
      <c r="H47" s="170"/>
      <c r="I47" s="171"/>
      <c r="J47" s="2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</row>
    <row r="48" spans="1:98" ht="15.6" customHeight="1" x14ac:dyDescent="0.2">
      <c r="A48" s="488"/>
      <c r="B48" s="489" t="s">
        <v>71</v>
      </c>
      <c r="C48" s="490"/>
      <c r="D48" s="163">
        <f t="shared" si="8"/>
        <v>0</v>
      </c>
      <c r="E48" s="159"/>
      <c r="F48" s="160"/>
      <c r="G48" s="160"/>
      <c r="H48" s="161"/>
      <c r="I48" s="162"/>
      <c r="J48" s="2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</row>
    <row r="49" spans="1:98" ht="15.6" customHeight="1" x14ac:dyDescent="0.2">
      <c r="A49" s="493"/>
      <c r="B49" s="501" t="s">
        <v>4</v>
      </c>
      <c r="C49" s="502"/>
      <c r="D49" s="172">
        <f t="shared" si="8"/>
        <v>0</v>
      </c>
      <c r="E49" s="173"/>
      <c r="F49" s="174"/>
      <c r="G49" s="174"/>
      <c r="H49" s="175"/>
      <c r="I49" s="176"/>
      <c r="J49" s="2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</row>
    <row r="50" spans="1:98" ht="15.6" customHeight="1" x14ac:dyDescent="0.2">
      <c r="A50" s="415" t="s">
        <v>73</v>
      </c>
      <c r="B50" s="503" t="s">
        <v>74</v>
      </c>
      <c r="C50" s="504"/>
      <c r="D50" s="177">
        <f t="shared" si="8"/>
        <v>0</v>
      </c>
      <c r="E50" s="178"/>
      <c r="F50" s="179"/>
      <c r="G50" s="179"/>
      <c r="H50" s="180"/>
      <c r="I50" s="181"/>
      <c r="J50" s="2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</row>
    <row r="51" spans="1:98" ht="31.9" customHeight="1" x14ac:dyDescent="0.2">
      <c r="A51" s="182" t="s">
        <v>75</v>
      </c>
      <c r="B51" s="183"/>
      <c r="C51" s="183"/>
      <c r="D51" s="183"/>
      <c r="E51" s="183"/>
      <c r="F51" s="183"/>
      <c r="G51" s="183"/>
      <c r="H51" s="184"/>
      <c r="I51" s="184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</row>
    <row r="52" spans="1:98" x14ac:dyDescent="0.2">
      <c r="A52" s="487" t="s">
        <v>76</v>
      </c>
      <c r="B52" s="495" t="s">
        <v>77</v>
      </c>
      <c r="C52" s="496"/>
      <c r="D52" s="496"/>
      <c r="E52" s="514" t="s">
        <v>78</v>
      </c>
      <c r="F52" s="515"/>
      <c r="G52" s="515"/>
      <c r="H52" s="515"/>
      <c r="I52" s="515"/>
      <c r="J52" s="515"/>
      <c r="K52" s="515"/>
      <c r="L52" s="515"/>
      <c r="M52" s="515"/>
      <c r="N52" s="515"/>
      <c r="O52" s="515"/>
      <c r="P52" s="515"/>
      <c r="Q52" s="515"/>
      <c r="R52" s="515"/>
      <c r="S52" s="515"/>
      <c r="T52" s="515"/>
      <c r="U52" s="515"/>
      <c r="V52" s="515"/>
      <c r="W52" s="515"/>
      <c r="X52" s="515"/>
      <c r="Y52" s="515"/>
      <c r="Z52" s="515"/>
      <c r="AA52" s="515"/>
      <c r="AB52" s="515"/>
      <c r="AC52" s="515"/>
      <c r="AD52" s="515"/>
      <c r="AE52" s="515"/>
      <c r="AF52" s="515"/>
      <c r="AG52" s="515"/>
      <c r="AH52" s="515"/>
      <c r="AI52" s="515"/>
      <c r="AJ52" s="515"/>
      <c r="AK52" s="515"/>
      <c r="AL52" s="515"/>
      <c r="AM52" s="515"/>
      <c r="AN52" s="515"/>
      <c r="AO52" s="515"/>
      <c r="AP52" s="516"/>
      <c r="AQ52" s="471" t="s">
        <v>79</v>
      </c>
      <c r="AR52" s="480" t="s">
        <v>19</v>
      </c>
      <c r="AS52" s="481"/>
      <c r="AT52" s="482"/>
      <c r="AU52" s="476" t="s">
        <v>20</v>
      </c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7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</row>
    <row r="53" spans="1:98" x14ac:dyDescent="0.2">
      <c r="A53" s="488"/>
      <c r="B53" s="497"/>
      <c r="C53" s="498"/>
      <c r="D53" s="498"/>
      <c r="E53" s="483" t="s">
        <v>21</v>
      </c>
      <c r="F53" s="484"/>
      <c r="G53" s="483" t="s">
        <v>22</v>
      </c>
      <c r="H53" s="484"/>
      <c r="I53" s="483" t="s">
        <v>23</v>
      </c>
      <c r="J53" s="484"/>
      <c r="K53" s="483" t="s">
        <v>24</v>
      </c>
      <c r="L53" s="484"/>
      <c r="M53" s="483" t="s">
        <v>25</v>
      </c>
      <c r="N53" s="484"/>
      <c r="O53" s="483" t="s">
        <v>26</v>
      </c>
      <c r="P53" s="484"/>
      <c r="Q53" s="483" t="s">
        <v>27</v>
      </c>
      <c r="R53" s="484"/>
      <c r="S53" s="483" t="s">
        <v>28</v>
      </c>
      <c r="T53" s="484"/>
      <c r="U53" s="483" t="s">
        <v>29</v>
      </c>
      <c r="V53" s="484"/>
      <c r="W53" s="483" t="s">
        <v>5</v>
      </c>
      <c r="X53" s="484"/>
      <c r="Y53" s="483" t="s">
        <v>6</v>
      </c>
      <c r="Z53" s="484"/>
      <c r="AA53" s="483" t="s">
        <v>30</v>
      </c>
      <c r="AB53" s="518"/>
      <c r="AC53" s="483" t="s">
        <v>7</v>
      </c>
      <c r="AD53" s="484"/>
      <c r="AE53" s="483" t="s">
        <v>8</v>
      </c>
      <c r="AF53" s="484"/>
      <c r="AG53" s="483" t="s">
        <v>9</v>
      </c>
      <c r="AH53" s="484"/>
      <c r="AI53" s="483" t="s">
        <v>10</v>
      </c>
      <c r="AJ53" s="484"/>
      <c r="AK53" s="483" t="s">
        <v>11</v>
      </c>
      <c r="AL53" s="484"/>
      <c r="AM53" s="483" t="s">
        <v>12</v>
      </c>
      <c r="AN53" s="484"/>
      <c r="AO53" s="481" t="s">
        <v>13</v>
      </c>
      <c r="AP53" s="482"/>
      <c r="AQ53" s="472"/>
      <c r="AR53" s="508" t="s">
        <v>31</v>
      </c>
      <c r="AS53" s="510" t="s">
        <v>32</v>
      </c>
      <c r="AT53" s="519" t="s">
        <v>33</v>
      </c>
      <c r="AU53" s="479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7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</row>
    <row r="54" spans="1:98" ht="29.25" customHeight="1" x14ac:dyDescent="0.2">
      <c r="A54" s="494"/>
      <c r="B54" s="185" t="s">
        <v>34</v>
      </c>
      <c r="C54" s="186" t="s">
        <v>2</v>
      </c>
      <c r="D54" s="187" t="s">
        <v>3</v>
      </c>
      <c r="E54" s="413" t="s">
        <v>2</v>
      </c>
      <c r="F54" s="40" t="s">
        <v>3</v>
      </c>
      <c r="G54" s="413" t="s">
        <v>2</v>
      </c>
      <c r="H54" s="40" t="s">
        <v>3</v>
      </c>
      <c r="I54" s="413" t="s">
        <v>2</v>
      </c>
      <c r="J54" s="40" t="s">
        <v>3</v>
      </c>
      <c r="K54" s="413" t="s">
        <v>2</v>
      </c>
      <c r="L54" s="40" t="s">
        <v>3</v>
      </c>
      <c r="M54" s="70" t="s">
        <v>2</v>
      </c>
      <c r="N54" s="414" t="s">
        <v>3</v>
      </c>
      <c r="O54" s="413" t="s">
        <v>2</v>
      </c>
      <c r="P54" s="40" t="s">
        <v>3</v>
      </c>
      <c r="Q54" s="70" t="s">
        <v>2</v>
      </c>
      <c r="R54" s="414" t="s">
        <v>3</v>
      </c>
      <c r="S54" s="70" t="s">
        <v>2</v>
      </c>
      <c r="T54" s="414" t="s">
        <v>3</v>
      </c>
      <c r="U54" s="413" t="s">
        <v>2</v>
      </c>
      <c r="V54" s="414" t="s">
        <v>3</v>
      </c>
      <c r="W54" s="413" t="s">
        <v>2</v>
      </c>
      <c r="X54" s="40" t="s">
        <v>3</v>
      </c>
      <c r="Y54" s="70" t="s">
        <v>2</v>
      </c>
      <c r="Z54" s="414" t="s">
        <v>3</v>
      </c>
      <c r="AA54" s="413" t="s">
        <v>2</v>
      </c>
      <c r="AB54" s="72" t="s">
        <v>3</v>
      </c>
      <c r="AC54" s="413" t="s">
        <v>2</v>
      </c>
      <c r="AD54" s="40" t="s">
        <v>3</v>
      </c>
      <c r="AE54" s="413" t="s">
        <v>2</v>
      </c>
      <c r="AF54" s="40" t="s">
        <v>3</v>
      </c>
      <c r="AG54" s="413" t="s">
        <v>2</v>
      </c>
      <c r="AH54" s="40" t="s">
        <v>3</v>
      </c>
      <c r="AI54" s="70" t="s">
        <v>2</v>
      </c>
      <c r="AJ54" s="414" t="s">
        <v>3</v>
      </c>
      <c r="AK54" s="413" t="s">
        <v>2</v>
      </c>
      <c r="AL54" s="40" t="s">
        <v>3</v>
      </c>
      <c r="AM54" s="70" t="s">
        <v>2</v>
      </c>
      <c r="AN54" s="414" t="s">
        <v>3</v>
      </c>
      <c r="AO54" s="46" t="s">
        <v>2</v>
      </c>
      <c r="AP54" s="414" t="s">
        <v>3</v>
      </c>
      <c r="AQ54" s="473"/>
      <c r="AR54" s="509"/>
      <c r="AS54" s="511"/>
      <c r="AT54" s="520"/>
      <c r="AU54" s="517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7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</row>
    <row r="55" spans="1:98" ht="15" customHeight="1" x14ac:dyDescent="0.2">
      <c r="A55" s="143" t="s">
        <v>80</v>
      </c>
      <c r="B55" s="188">
        <f>SUM(C55+D55)</f>
        <v>0</v>
      </c>
      <c r="C55" s="189">
        <f t="shared" ref="C55:D59" si="9">SUM(E55+G55+I55+K55+M55+O55+Q55+S55+U55+W55+Y55+AA55+AC55+AE55+AG55+AI55+AK55+AM55+AO55)</f>
        <v>0</v>
      </c>
      <c r="D55" s="190">
        <f t="shared" si="9"/>
        <v>0</v>
      </c>
      <c r="E55" s="6"/>
      <c r="F55" s="10"/>
      <c r="G55" s="6"/>
      <c r="H55" s="8"/>
      <c r="I55" s="6"/>
      <c r="J55" s="8"/>
      <c r="K55" s="6"/>
      <c r="L55" s="8"/>
      <c r="M55" s="6"/>
      <c r="N55" s="8"/>
      <c r="O55" s="6"/>
      <c r="P55" s="8"/>
      <c r="Q55" s="6"/>
      <c r="R55" s="8"/>
      <c r="S55" s="6"/>
      <c r="T55" s="8"/>
      <c r="U55" s="6"/>
      <c r="V55" s="8"/>
      <c r="W55" s="6"/>
      <c r="X55" s="8"/>
      <c r="Y55" s="105"/>
      <c r="Z55" s="8"/>
      <c r="AA55" s="105"/>
      <c r="AB55" s="56"/>
      <c r="AC55" s="105"/>
      <c r="AD55" s="8"/>
      <c r="AE55" s="105"/>
      <c r="AF55" s="8"/>
      <c r="AG55" s="105"/>
      <c r="AH55" s="8"/>
      <c r="AI55" s="105"/>
      <c r="AJ55" s="8"/>
      <c r="AK55" s="105"/>
      <c r="AL55" s="8"/>
      <c r="AM55" s="105"/>
      <c r="AN55" s="8"/>
      <c r="AO55" s="191"/>
      <c r="AP55" s="56"/>
      <c r="AQ55" s="192"/>
      <c r="AR55" s="193"/>
      <c r="AS55" s="194"/>
      <c r="AT55" s="195"/>
      <c r="AU55" s="196"/>
      <c r="AV55" s="1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97"/>
      <c r="BI55" s="97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</row>
    <row r="56" spans="1:98" ht="15" customHeight="1" x14ac:dyDescent="0.2">
      <c r="A56" s="143" t="s">
        <v>81</v>
      </c>
      <c r="B56" s="197">
        <f>SUM(C56+D56)</f>
        <v>0</v>
      </c>
      <c r="C56" s="198">
        <f t="shared" si="9"/>
        <v>0</v>
      </c>
      <c r="D56" s="199">
        <f t="shared" si="9"/>
        <v>0</v>
      </c>
      <c r="E56" s="11"/>
      <c r="F56" s="17"/>
      <c r="G56" s="11"/>
      <c r="H56" s="12"/>
      <c r="I56" s="11"/>
      <c r="J56" s="12"/>
      <c r="K56" s="11"/>
      <c r="L56" s="12"/>
      <c r="M56" s="11"/>
      <c r="N56" s="12"/>
      <c r="O56" s="11"/>
      <c r="P56" s="12"/>
      <c r="Q56" s="11"/>
      <c r="R56" s="12"/>
      <c r="S56" s="11"/>
      <c r="T56" s="12"/>
      <c r="U56" s="11"/>
      <c r="V56" s="12"/>
      <c r="W56" s="11"/>
      <c r="X56" s="12"/>
      <c r="Y56" s="111"/>
      <c r="Z56" s="12"/>
      <c r="AA56" s="111"/>
      <c r="AB56" s="43"/>
      <c r="AC56" s="111"/>
      <c r="AD56" s="12"/>
      <c r="AE56" s="111"/>
      <c r="AF56" s="12"/>
      <c r="AG56" s="111"/>
      <c r="AH56" s="12"/>
      <c r="AI56" s="111"/>
      <c r="AJ56" s="12"/>
      <c r="AK56" s="111"/>
      <c r="AL56" s="12"/>
      <c r="AM56" s="111"/>
      <c r="AN56" s="12"/>
      <c r="AO56" s="200"/>
      <c r="AP56" s="43"/>
      <c r="AQ56" s="196"/>
      <c r="AR56" s="193"/>
      <c r="AS56" s="194"/>
      <c r="AT56" s="195"/>
      <c r="AU56" s="196"/>
      <c r="AV56" s="1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97"/>
      <c r="BI56" s="97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</row>
    <row r="57" spans="1:98" ht="15" customHeight="1" x14ac:dyDescent="0.2">
      <c r="A57" s="143" t="s">
        <v>82</v>
      </c>
      <c r="B57" s="197">
        <f>SUM(C57+D57)</f>
        <v>0</v>
      </c>
      <c r="C57" s="198">
        <f t="shared" si="9"/>
        <v>0</v>
      </c>
      <c r="D57" s="199">
        <f t="shared" si="9"/>
        <v>0</v>
      </c>
      <c r="E57" s="11"/>
      <c r="F57" s="17"/>
      <c r="G57" s="11"/>
      <c r="H57" s="12"/>
      <c r="I57" s="11"/>
      <c r="J57" s="12"/>
      <c r="K57" s="11"/>
      <c r="L57" s="12"/>
      <c r="M57" s="11"/>
      <c r="N57" s="12"/>
      <c r="O57" s="11"/>
      <c r="P57" s="12"/>
      <c r="Q57" s="11"/>
      <c r="R57" s="12"/>
      <c r="S57" s="11"/>
      <c r="T57" s="12"/>
      <c r="U57" s="11"/>
      <c r="V57" s="12"/>
      <c r="W57" s="11"/>
      <c r="X57" s="12"/>
      <c r="Y57" s="111"/>
      <c r="Z57" s="12"/>
      <c r="AA57" s="111"/>
      <c r="AB57" s="43"/>
      <c r="AC57" s="111"/>
      <c r="AD57" s="12"/>
      <c r="AE57" s="111"/>
      <c r="AF57" s="12"/>
      <c r="AG57" s="111"/>
      <c r="AH57" s="12"/>
      <c r="AI57" s="111"/>
      <c r="AJ57" s="12"/>
      <c r="AK57" s="111"/>
      <c r="AL57" s="12"/>
      <c r="AM57" s="111"/>
      <c r="AN57" s="12"/>
      <c r="AO57" s="200"/>
      <c r="AP57" s="43"/>
      <c r="AQ57" s="196"/>
      <c r="AR57" s="193"/>
      <c r="AS57" s="194"/>
      <c r="AT57" s="195"/>
      <c r="AU57" s="196"/>
      <c r="AV57" s="1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97"/>
      <c r="BI57" s="97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</row>
    <row r="58" spans="1:98" ht="15" customHeight="1" x14ac:dyDescent="0.2">
      <c r="A58" s="143" t="s">
        <v>83</v>
      </c>
      <c r="B58" s="197">
        <f>SUM(C58+D58)</f>
        <v>0</v>
      </c>
      <c r="C58" s="198">
        <f t="shared" si="9"/>
        <v>0</v>
      </c>
      <c r="D58" s="199">
        <f t="shared" si="9"/>
        <v>0</v>
      </c>
      <c r="E58" s="11"/>
      <c r="F58" s="17"/>
      <c r="G58" s="11"/>
      <c r="H58" s="12"/>
      <c r="I58" s="11"/>
      <c r="J58" s="12"/>
      <c r="K58" s="11"/>
      <c r="L58" s="12"/>
      <c r="M58" s="11"/>
      <c r="N58" s="12"/>
      <c r="O58" s="11"/>
      <c r="P58" s="12"/>
      <c r="Q58" s="11"/>
      <c r="R58" s="12"/>
      <c r="S58" s="11"/>
      <c r="T58" s="12"/>
      <c r="U58" s="11"/>
      <c r="V58" s="12"/>
      <c r="W58" s="11"/>
      <c r="X58" s="12"/>
      <c r="Y58" s="111"/>
      <c r="Z58" s="12"/>
      <c r="AA58" s="111"/>
      <c r="AB58" s="43"/>
      <c r="AC58" s="111"/>
      <c r="AD58" s="12"/>
      <c r="AE58" s="111"/>
      <c r="AF58" s="12"/>
      <c r="AG58" s="111"/>
      <c r="AH58" s="12"/>
      <c r="AI58" s="111"/>
      <c r="AJ58" s="12"/>
      <c r="AK58" s="111"/>
      <c r="AL58" s="12"/>
      <c r="AM58" s="111"/>
      <c r="AN58" s="12"/>
      <c r="AO58" s="200"/>
      <c r="AP58" s="43"/>
      <c r="AQ58" s="196"/>
      <c r="AR58" s="193"/>
      <c r="AS58" s="194"/>
      <c r="AT58" s="195"/>
      <c r="AU58" s="196"/>
      <c r="AV58" s="1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97"/>
      <c r="BI58" s="97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</row>
    <row r="59" spans="1:98" ht="15" customHeight="1" x14ac:dyDescent="0.2">
      <c r="A59" s="201" t="s">
        <v>84</v>
      </c>
      <c r="B59" s="202">
        <f>SUM(C59+D59)</f>
        <v>0</v>
      </c>
      <c r="C59" s="203">
        <f t="shared" si="9"/>
        <v>0</v>
      </c>
      <c r="D59" s="204">
        <f t="shared" si="9"/>
        <v>0</v>
      </c>
      <c r="E59" s="30"/>
      <c r="F59" s="23"/>
      <c r="G59" s="30"/>
      <c r="H59" s="205"/>
      <c r="I59" s="30"/>
      <c r="J59" s="205"/>
      <c r="K59" s="30"/>
      <c r="L59" s="205"/>
      <c r="M59" s="30"/>
      <c r="N59" s="205"/>
      <c r="O59" s="30"/>
      <c r="P59" s="205"/>
      <c r="Q59" s="30"/>
      <c r="R59" s="205"/>
      <c r="S59" s="30"/>
      <c r="T59" s="205"/>
      <c r="U59" s="30"/>
      <c r="V59" s="205"/>
      <c r="W59" s="30"/>
      <c r="X59" s="205"/>
      <c r="Y59" s="206"/>
      <c r="Z59" s="205"/>
      <c r="AA59" s="206"/>
      <c r="AB59" s="60"/>
      <c r="AC59" s="206"/>
      <c r="AD59" s="205"/>
      <c r="AE59" s="206"/>
      <c r="AF59" s="205"/>
      <c r="AG59" s="206"/>
      <c r="AH59" s="205"/>
      <c r="AI59" s="206"/>
      <c r="AJ59" s="205"/>
      <c r="AK59" s="206"/>
      <c r="AL59" s="205"/>
      <c r="AM59" s="206"/>
      <c r="AN59" s="205"/>
      <c r="AO59" s="207"/>
      <c r="AP59" s="60"/>
      <c r="AQ59" s="208"/>
      <c r="AR59" s="209"/>
      <c r="AS59" s="210"/>
      <c r="AT59" s="211"/>
      <c r="AU59" s="208"/>
      <c r="AV59" s="1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97"/>
      <c r="BI59" s="97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</row>
    <row r="60" spans="1:98" ht="15" customHeight="1" x14ac:dyDescent="0.2">
      <c r="A60" s="212" t="s">
        <v>1</v>
      </c>
      <c r="B60" s="213">
        <f t="shared" ref="B60:AU60" si="10">SUM(B55:B59)</f>
        <v>0</v>
      </c>
      <c r="C60" s="214">
        <f t="shared" si="10"/>
        <v>0</v>
      </c>
      <c r="D60" s="215">
        <f t="shared" si="10"/>
        <v>0</v>
      </c>
      <c r="E60" s="216">
        <f t="shared" si="10"/>
        <v>0</v>
      </c>
      <c r="F60" s="126">
        <f t="shared" si="10"/>
        <v>0</v>
      </c>
      <c r="G60" s="216">
        <f t="shared" si="10"/>
        <v>0</v>
      </c>
      <c r="H60" s="217">
        <f t="shared" si="10"/>
        <v>0</v>
      </c>
      <c r="I60" s="216">
        <f t="shared" si="10"/>
        <v>0</v>
      </c>
      <c r="J60" s="217">
        <f t="shared" si="10"/>
        <v>0</v>
      </c>
      <c r="K60" s="216">
        <f t="shared" si="10"/>
        <v>0</v>
      </c>
      <c r="L60" s="217">
        <f t="shared" si="10"/>
        <v>0</v>
      </c>
      <c r="M60" s="216">
        <f t="shared" si="10"/>
        <v>0</v>
      </c>
      <c r="N60" s="217">
        <f t="shared" si="10"/>
        <v>0</v>
      </c>
      <c r="O60" s="216">
        <f t="shared" si="10"/>
        <v>0</v>
      </c>
      <c r="P60" s="217">
        <f t="shared" si="10"/>
        <v>0</v>
      </c>
      <c r="Q60" s="216">
        <f t="shared" si="10"/>
        <v>0</v>
      </c>
      <c r="R60" s="217">
        <f t="shared" si="10"/>
        <v>0</v>
      </c>
      <c r="S60" s="216">
        <f t="shared" si="10"/>
        <v>0</v>
      </c>
      <c r="T60" s="217">
        <f t="shared" si="10"/>
        <v>0</v>
      </c>
      <c r="U60" s="216">
        <f t="shared" si="10"/>
        <v>0</v>
      </c>
      <c r="V60" s="217">
        <f t="shared" si="10"/>
        <v>0</v>
      </c>
      <c r="W60" s="216">
        <f t="shared" si="10"/>
        <v>0</v>
      </c>
      <c r="X60" s="217">
        <f t="shared" si="10"/>
        <v>0</v>
      </c>
      <c r="Y60" s="218">
        <f t="shared" si="10"/>
        <v>0</v>
      </c>
      <c r="Z60" s="217">
        <f t="shared" si="10"/>
        <v>0</v>
      </c>
      <c r="AA60" s="219">
        <f t="shared" si="10"/>
        <v>0</v>
      </c>
      <c r="AB60" s="220">
        <f t="shared" si="10"/>
        <v>0</v>
      </c>
      <c r="AC60" s="218">
        <f t="shared" si="10"/>
        <v>0</v>
      </c>
      <c r="AD60" s="217">
        <f t="shared" si="10"/>
        <v>0</v>
      </c>
      <c r="AE60" s="218">
        <f t="shared" si="10"/>
        <v>0</v>
      </c>
      <c r="AF60" s="217">
        <f t="shared" si="10"/>
        <v>0</v>
      </c>
      <c r="AG60" s="218">
        <f t="shared" si="10"/>
        <v>0</v>
      </c>
      <c r="AH60" s="217">
        <f t="shared" si="10"/>
        <v>0</v>
      </c>
      <c r="AI60" s="218">
        <f t="shared" si="10"/>
        <v>0</v>
      </c>
      <c r="AJ60" s="217">
        <f t="shared" si="10"/>
        <v>0</v>
      </c>
      <c r="AK60" s="218">
        <f t="shared" si="10"/>
        <v>0</v>
      </c>
      <c r="AL60" s="217">
        <f t="shared" si="10"/>
        <v>0</v>
      </c>
      <c r="AM60" s="218">
        <f t="shared" si="10"/>
        <v>0</v>
      </c>
      <c r="AN60" s="217">
        <f t="shared" si="10"/>
        <v>0</v>
      </c>
      <c r="AO60" s="219">
        <f t="shared" si="10"/>
        <v>0</v>
      </c>
      <c r="AP60" s="220">
        <f t="shared" si="10"/>
        <v>0</v>
      </c>
      <c r="AQ60" s="221">
        <f t="shared" si="10"/>
        <v>0</v>
      </c>
      <c r="AR60" s="222">
        <f t="shared" si="10"/>
        <v>0</v>
      </c>
      <c r="AS60" s="223">
        <f t="shared" si="10"/>
        <v>0</v>
      </c>
      <c r="AT60" s="224">
        <f t="shared" si="10"/>
        <v>0</v>
      </c>
      <c r="AU60" s="221">
        <f t="shared" si="10"/>
        <v>0</v>
      </c>
      <c r="AV60" s="24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7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</row>
    <row r="61" spans="1:98" ht="31.9" customHeight="1" x14ac:dyDescent="0.2">
      <c r="A61" s="225" t="s">
        <v>85</v>
      </c>
      <c r="B61" s="92"/>
      <c r="C61" s="183"/>
      <c r="D61" s="183"/>
      <c r="E61" s="183"/>
      <c r="F61" s="183"/>
      <c r="G61" s="183"/>
      <c r="H61" s="183"/>
      <c r="I61" s="183"/>
      <c r="J61" s="183"/>
      <c r="K61" s="183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</row>
    <row r="62" spans="1:98" x14ac:dyDescent="0.2">
      <c r="A62" s="418" t="s">
        <v>76</v>
      </c>
      <c r="B62" s="226" t="s">
        <v>77</v>
      </c>
      <c r="C62" s="227"/>
      <c r="D62" s="227"/>
      <c r="E62" s="227"/>
      <c r="F62" s="227"/>
      <c r="G62" s="227"/>
      <c r="H62" s="227"/>
      <c r="I62" s="227"/>
      <c r="J62" s="227"/>
      <c r="K62" s="22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</row>
    <row r="63" spans="1:98" ht="15" customHeight="1" x14ac:dyDescent="0.2">
      <c r="A63" s="228" t="s">
        <v>81</v>
      </c>
      <c r="B63" s="229"/>
      <c r="C63" s="227"/>
      <c r="D63" s="227"/>
      <c r="E63" s="227"/>
      <c r="F63" s="227"/>
      <c r="G63" s="227"/>
      <c r="H63" s="227"/>
      <c r="I63" s="227"/>
      <c r="J63" s="227"/>
      <c r="K63" s="22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</row>
    <row r="64" spans="1:98" ht="15" customHeight="1" x14ac:dyDescent="0.2">
      <c r="A64" s="143" t="s">
        <v>82</v>
      </c>
      <c r="B64" s="135"/>
      <c r="C64" s="227"/>
      <c r="D64" s="227"/>
      <c r="E64" s="227"/>
      <c r="F64" s="227"/>
      <c r="G64" s="227"/>
      <c r="H64" s="227"/>
      <c r="I64" s="227"/>
      <c r="J64" s="227"/>
      <c r="K64" s="22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</row>
    <row r="65" spans="1:98" ht="15" customHeight="1" x14ac:dyDescent="0.2">
      <c r="A65" s="143" t="s">
        <v>83</v>
      </c>
      <c r="B65" s="135"/>
      <c r="C65" s="227"/>
      <c r="D65" s="227"/>
      <c r="E65" s="227"/>
      <c r="F65" s="227"/>
      <c r="G65" s="227"/>
      <c r="H65" s="227"/>
      <c r="I65" s="227"/>
      <c r="J65" s="227"/>
      <c r="K65" s="22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</row>
    <row r="66" spans="1:98" ht="15" customHeight="1" x14ac:dyDescent="0.2">
      <c r="A66" s="201" t="s">
        <v>84</v>
      </c>
      <c r="B66" s="130"/>
      <c r="C66" s="227"/>
      <c r="D66" s="227"/>
      <c r="E66" s="227"/>
      <c r="F66" s="227"/>
      <c r="G66" s="227"/>
      <c r="H66" s="227"/>
      <c r="I66" s="227"/>
      <c r="J66" s="227"/>
      <c r="K66" s="227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</row>
    <row r="67" spans="1:98" ht="15" customHeight="1" x14ac:dyDescent="0.2">
      <c r="A67" s="212" t="s">
        <v>1</v>
      </c>
      <c r="B67" s="230">
        <f>SUM(B63:B66)</f>
        <v>0</v>
      </c>
      <c r="C67" s="227"/>
      <c r="D67" s="227"/>
      <c r="E67" s="227"/>
      <c r="F67" s="227"/>
      <c r="G67" s="227"/>
      <c r="H67" s="227"/>
      <c r="I67" s="227"/>
      <c r="J67" s="227"/>
      <c r="K67" s="227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</row>
    <row r="68" spans="1:98" ht="31.9" customHeight="1" x14ac:dyDescent="0.2">
      <c r="A68" s="225" t="s">
        <v>86</v>
      </c>
      <c r="B68" s="225"/>
      <c r="C68" s="227"/>
      <c r="D68" s="227"/>
      <c r="E68" s="227"/>
      <c r="F68" s="227"/>
      <c r="G68" s="227"/>
      <c r="H68" s="227"/>
      <c r="I68" s="227"/>
      <c r="J68" s="227"/>
      <c r="K68" s="227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</row>
    <row r="69" spans="1:98" x14ac:dyDescent="0.2">
      <c r="A69" s="418" t="s">
        <v>76</v>
      </c>
      <c r="B69" s="226" t="s">
        <v>77</v>
      </c>
      <c r="C69" s="227"/>
      <c r="D69" s="227"/>
      <c r="E69" s="227"/>
      <c r="F69" s="227"/>
      <c r="G69" s="227"/>
      <c r="H69" s="227"/>
      <c r="I69" s="227"/>
      <c r="J69" s="227"/>
      <c r="K69" s="227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</row>
    <row r="70" spans="1:98" ht="15.6" customHeight="1" x14ac:dyDescent="0.2">
      <c r="A70" s="228" t="s">
        <v>81</v>
      </c>
      <c r="B70" s="229"/>
      <c r="C70" s="227"/>
      <c r="D70" s="227"/>
      <c r="E70" s="227"/>
      <c r="F70" s="227"/>
      <c r="G70" s="227"/>
      <c r="H70" s="227"/>
      <c r="I70" s="227"/>
      <c r="J70" s="227"/>
      <c r="K70" s="227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</row>
    <row r="71" spans="1:98" ht="15.6" customHeight="1" x14ac:dyDescent="0.2">
      <c r="A71" s="143" t="s">
        <v>82</v>
      </c>
      <c r="B71" s="135"/>
      <c r="C71" s="227"/>
      <c r="D71" s="227"/>
      <c r="E71" s="227"/>
      <c r="F71" s="227"/>
      <c r="G71" s="227"/>
      <c r="H71" s="227"/>
      <c r="I71" s="227"/>
      <c r="J71" s="227"/>
      <c r="K71" s="227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</row>
    <row r="72" spans="1:98" ht="15.6" customHeight="1" x14ac:dyDescent="0.2">
      <c r="A72" s="143" t="s">
        <v>83</v>
      </c>
      <c r="B72" s="135"/>
      <c r="C72" s="227"/>
      <c r="D72" s="227"/>
      <c r="E72" s="227"/>
      <c r="F72" s="227"/>
      <c r="G72" s="227"/>
      <c r="H72" s="227"/>
      <c r="I72" s="227"/>
      <c r="J72" s="227"/>
      <c r="K72" s="227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</row>
    <row r="73" spans="1:98" ht="15.6" customHeight="1" x14ac:dyDescent="0.2">
      <c r="A73" s="201" t="s">
        <v>84</v>
      </c>
      <c r="B73" s="130"/>
      <c r="C73" s="227"/>
      <c r="D73" s="227"/>
      <c r="E73" s="227"/>
      <c r="F73" s="227"/>
      <c r="G73" s="227"/>
      <c r="H73" s="227"/>
      <c r="I73" s="227"/>
      <c r="J73" s="227"/>
      <c r="K73" s="227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</row>
    <row r="74" spans="1:98" ht="15.6" customHeight="1" x14ac:dyDescent="0.2">
      <c r="A74" s="212" t="s">
        <v>1</v>
      </c>
      <c r="B74" s="230">
        <f>SUM(B70:B73)</f>
        <v>0</v>
      </c>
      <c r="C74" s="227"/>
      <c r="D74" s="227"/>
      <c r="E74" s="227"/>
      <c r="F74" s="227"/>
      <c r="G74" s="227"/>
      <c r="H74" s="227"/>
      <c r="I74" s="227"/>
      <c r="J74" s="227"/>
      <c r="K74" s="227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</row>
    <row r="75" spans="1:98" ht="31.9" customHeight="1" x14ac:dyDescent="0.2">
      <c r="A75" s="231" t="s">
        <v>87</v>
      </c>
      <c r="B75" s="232"/>
      <c r="C75" s="45"/>
      <c r="D75" s="233"/>
      <c r="E75" s="149"/>
      <c r="F75" s="149"/>
      <c r="G75" s="149"/>
      <c r="H75" s="149"/>
      <c r="I75" s="149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</row>
    <row r="76" spans="1:98" ht="28.9" customHeight="1" x14ac:dyDescent="0.2">
      <c r="A76" s="417" t="s">
        <v>88</v>
      </c>
      <c r="B76" s="234" t="s">
        <v>89</v>
      </c>
      <c r="C76" s="235" t="s">
        <v>90</v>
      </c>
      <c r="D76" s="235" t="s">
        <v>91</v>
      </c>
      <c r="E76" s="236" t="s">
        <v>20</v>
      </c>
      <c r="F76" s="149"/>
      <c r="G76" s="149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</row>
    <row r="77" spans="1:98" ht="15.6" customHeight="1" x14ac:dyDescent="0.2">
      <c r="A77" s="237" t="s">
        <v>92</v>
      </c>
      <c r="B77" s="6"/>
      <c r="C77" s="9"/>
      <c r="D77" s="9"/>
      <c r="E77" s="10"/>
      <c r="F77" s="149"/>
      <c r="G77" s="149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</row>
    <row r="78" spans="1:98" ht="15.6" customHeight="1" x14ac:dyDescent="0.2">
      <c r="A78" s="238" t="s">
        <v>93</v>
      </c>
      <c r="B78" s="11"/>
      <c r="C78" s="14"/>
      <c r="D78" s="14"/>
      <c r="E78" s="17"/>
      <c r="F78" s="149"/>
      <c r="G78" s="149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</row>
    <row r="79" spans="1:98" ht="15.6" customHeight="1" x14ac:dyDescent="0.2">
      <c r="A79" s="238" t="s">
        <v>94</v>
      </c>
      <c r="B79" s="11"/>
      <c r="C79" s="14"/>
      <c r="D79" s="14"/>
      <c r="E79" s="17"/>
      <c r="F79" s="149"/>
      <c r="G79" s="149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</row>
    <row r="80" spans="1:98" ht="15.6" customHeight="1" x14ac:dyDescent="0.2">
      <c r="A80" s="238" t="s">
        <v>95</v>
      </c>
      <c r="B80" s="11"/>
      <c r="C80" s="14"/>
      <c r="D80" s="14"/>
      <c r="E80" s="17"/>
      <c r="F80" s="149"/>
      <c r="G80" s="149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</row>
    <row r="81" spans="1:98" ht="15.6" customHeight="1" x14ac:dyDescent="0.2">
      <c r="A81" s="238" t="s">
        <v>96</v>
      </c>
      <c r="B81" s="11"/>
      <c r="C81" s="14"/>
      <c r="D81" s="14"/>
      <c r="E81" s="17"/>
      <c r="F81" s="149"/>
      <c r="G81" s="149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</row>
    <row r="82" spans="1:98" ht="15.6" customHeight="1" x14ac:dyDescent="0.2">
      <c r="A82" s="239" t="s">
        <v>97</v>
      </c>
      <c r="B82" s="11"/>
      <c r="C82" s="14"/>
      <c r="D82" s="14"/>
      <c r="E82" s="17"/>
      <c r="F82" s="149"/>
      <c r="G82" s="149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</row>
    <row r="83" spans="1:98" ht="15.6" customHeight="1" x14ac:dyDescent="0.2">
      <c r="A83" s="238" t="s">
        <v>98</v>
      </c>
      <c r="B83" s="11"/>
      <c r="C83" s="14"/>
      <c r="D83" s="14"/>
      <c r="E83" s="17"/>
      <c r="F83" s="149"/>
      <c r="G83" s="149"/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</row>
    <row r="84" spans="1:98" ht="15.6" customHeight="1" x14ac:dyDescent="0.2">
      <c r="A84" s="238" t="s">
        <v>99</v>
      </c>
      <c r="B84" s="11"/>
      <c r="C84" s="14"/>
      <c r="D84" s="14"/>
      <c r="E84" s="17"/>
      <c r="F84" s="149"/>
      <c r="G84" s="149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</row>
    <row r="85" spans="1:98" ht="15.6" customHeight="1" x14ac:dyDescent="0.2">
      <c r="A85" s="238" t="s">
        <v>100</v>
      </c>
      <c r="B85" s="11"/>
      <c r="C85" s="14"/>
      <c r="D85" s="14"/>
      <c r="E85" s="17"/>
      <c r="F85" s="149"/>
      <c r="G85" s="149"/>
      <c r="CG85" s="88"/>
      <c r="CH85" s="88"/>
      <c r="CI85" s="88"/>
      <c r="CJ85" s="88"/>
      <c r="CK85" s="88"/>
      <c r="CL85" s="88"/>
      <c r="CM85" s="88"/>
      <c r="CN85" s="88"/>
      <c r="CO85" s="88"/>
      <c r="CP85" s="88"/>
      <c r="CQ85" s="88"/>
      <c r="CR85" s="88"/>
      <c r="CS85" s="88"/>
      <c r="CT85" s="88"/>
    </row>
    <row r="86" spans="1:98" ht="15.6" customHeight="1" x14ac:dyDescent="0.2">
      <c r="A86" s="238" t="s">
        <v>101</v>
      </c>
      <c r="B86" s="11"/>
      <c r="C86" s="14"/>
      <c r="D86" s="14"/>
      <c r="E86" s="17"/>
      <c r="F86" s="149"/>
      <c r="G86" s="149"/>
      <c r="CG86" s="88"/>
      <c r="CH86" s="88"/>
      <c r="CI86" s="88"/>
      <c r="CJ86" s="88"/>
      <c r="CK86" s="88"/>
      <c r="CL86" s="88"/>
      <c r="CM86" s="88"/>
      <c r="CN86" s="88"/>
      <c r="CO86" s="88"/>
      <c r="CP86" s="88"/>
      <c r="CQ86" s="88"/>
      <c r="CR86" s="88"/>
      <c r="CS86" s="88"/>
      <c r="CT86" s="88"/>
    </row>
    <row r="87" spans="1:98" ht="15.6" customHeight="1" x14ac:dyDescent="0.2">
      <c r="A87" s="240" t="s">
        <v>102</v>
      </c>
      <c r="B87" s="11"/>
      <c r="C87" s="41"/>
      <c r="D87" s="41"/>
      <c r="E87" s="58"/>
      <c r="F87" s="149"/>
      <c r="G87" s="149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</row>
    <row r="88" spans="1:98" ht="15.6" customHeight="1" x14ac:dyDescent="0.2">
      <c r="A88" s="241" t="s">
        <v>103</v>
      </c>
      <c r="B88" s="11"/>
      <c r="C88" s="41"/>
      <c r="D88" s="41"/>
      <c r="E88" s="58"/>
      <c r="F88" s="149"/>
      <c r="G88" s="149"/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88"/>
      <c r="CT88" s="88"/>
    </row>
    <row r="89" spans="1:98" ht="15.6" customHeight="1" x14ac:dyDescent="0.2">
      <c r="A89" s="242" t="s">
        <v>104</v>
      </c>
      <c r="B89" s="123"/>
      <c r="C89" s="41"/>
      <c r="D89" s="41"/>
      <c r="E89" s="58"/>
      <c r="F89" s="149"/>
      <c r="G89" s="149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</row>
    <row r="90" spans="1:98" ht="15.6" customHeight="1" x14ac:dyDescent="0.2">
      <c r="A90" s="242" t="s">
        <v>105</v>
      </c>
      <c r="B90" s="11"/>
      <c r="C90" s="41"/>
      <c r="D90" s="41"/>
      <c r="E90" s="58"/>
      <c r="F90" s="149"/>
      <c r="G90" s="149"/>
      <c r="CG90" s="88"/>
      <c r="CH90" s="88"/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88"/>
      <c r="CT90" s="88"/>
    </row>
    <row r="91" spans="1:98" ht="15.6" customHeight="1" x14ac:dyDescent="0.2">
      <c r="A91" s="243" t="s">
        <v>106</v>
      </c>
      <c r="B91" s="38"/>
      <c r="C91" s="31"/>
      <c r="D91" s="31"/>
      <c r="E91" s="23"/>
      <c r="F91" s="149"/>
      <c r="G91" s="149"/>
      <c r="H91" s="149"/>
      <c r="I91" s="149"/>
      <c r="J91" s="149"/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</row>
    <row r="92" spans="1:98" ht="15.6" customHeight="1" x14ac:dyDescent="0.2">
      <c r="A92" s="416" t="s">
        <v>1</v>
      </c>
      <c r="B92" s="245">
        <f>SUM(B77:B91)</f>
        <v>0</v>
      </c>
      <c r="C92" s="246">
        <f>SUM(C77:C91)</f>
        <v>0</v>
      </c>
      <c r="D92" s="246">
        <f>SUM(D77:D91)</f>
        <v>0</v>
      </c>
      <c r="E92" s="247">
        <f>SUM(E77:E91)</f>
        <v>0</v>
      </c>
      <c r="F92" s="149"/>
      <c r="G92" s="149"/>
      <c r="H92" s="149"/>
      <c r="I92" s="149"/>
      <c r="J92" s="149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</row>
    <row r="93" spans="1:98" ht="31.9" customHeight="1" x14ac:dyDescent="0.2">
      <c r="A93" s="248" t="s">
        <v>107</v>
      </c>
      <c r="B93" s="249"/>
      <c r="C93" s="249"/>
      <c r="D93" s="89"/>
      <c r="E93" s="89"/>
      <c r="F93" s="32"/>
      <c r="G93" s="32"/>
      <c r="H93" s="32"/>
      <c r="I93" s="32"/>
      <c r="J93" s="32"/>
      <c r="K93" s="89"/>
      <c r="L93" s="89"/>
      <c r="M93" s="89"/>
      <c r="N93" s="89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7"/>
      <c r="AT93" s="87"/>
      <c r="AU93" s="87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</row>
    <row r="94" spans="1:98" ht="26.45" customHeight="1" x14ac:dyDescent="0.3">
      <c r="A94" s="250" t="s">
        <v>76</v>
      </c>
      <c r="B94" s="234" t="s">
        <v>89</v>
      </c>
      <c r="C94" s="235" t="s">
        <v>90</v>
      </c>
      <c r="D94" s="235" t="s">
        <v>91</v>
      </c>
      <c r="E94" s="236" t="s">
        <v>20</v>
      </c>
      <c r="F94" s="251"/>
      <c r="G94" s="251"/>
      <c r="H94" s="32"/>
      <c r="I94" s="32"/>
      <c r="J94" s="32"/>
      <c r="K94" s="32"/>
      <c r="L94" s="32"/>
      <c r="M94" s="32"/>
      <c r="N94" s="32"/>
      <c r="O94" s="252"/>
      <c r="P94" s="252"/>
      <c r="Q94" s="252"/>
      <c r="R94" s="252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7"/>
      <c r="AT94" s="87"/>
      <c r="AU94" s="87"/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8"/>
    </row>
    <row r="95" spans="1:98" ht="15" customHeight="1" x14ac:dyDescent="0.2">
      <c r="A95" s="253" t="s">
        <v>81</v>
      </c>
      <c r="B95" s="11"/>
      <c r="C95" s="14"/>
      <c r="D95" s="14"/>
      <c r="E95" s="17"/>
      <c r="F95" s="32"/>
      <c r="G95" s="32"/>
      <c r="H95" s="32"/>
      <c r="I95" s="32"/>
      <c r="J95" s="32"/>
      <c r="K95" s="32"/>
      <c r="L95" s="32"/>
      <c r="M95" s="32"/>
      <c r="N95" s="32"/>
      <c r="O95" s="252"/>
      <c r="P95" s="252"/>
      <c r="Q95" s="252"/>
      <c r="R95" s="252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7"/>
      <c r="AT95" s="87"/>
      <c r="AU95" s="87"/>
      <c r="CG95" s="88"/>
      <c r="CH95" s="88"/>
      <c r="CI95" s="88"/>
      <c r="CJ95" s="88"/>
      <c r="CK95" s="88"/>
      <c r="CL95" s="88"/>
      <c r="CM95" s="88"/>
      <c r="CN95" s="88"/>
      <c r="CO95" s="88"/>
      <c r="CP95" s="88"/>
      <c r="CQ95" s="88"/>
      <c r="CR95" s="88"/>
      <c r="CS95" s="88"/>
      <c r="CT95" s="88"/>
    </row>
    <row r="96" spans="1:98" ht="15" customHeight="1" x14ac:dyDescent="0.2">
      <c r="A96" s="254" t="s">
        <v>82</v>
      </c>
      <c r="B96" s="11"/>
      <c r="C96" s="14"/>
      <c r="D96" s="14"/>
      <c r="E96" s="17"/>
      <c r="F96" s="32"/>
      <c r="G96" s="32"/>
      <c r="H96" s="32"/>
      <c r="I96" s="32"/>
      <c r="J96" s="32"/>
      <c r="K96" s="32"/>
      <c r="L96" s="32"/>
      <c r="M96" s="32"/>
      <c r="N96" s="32"/>
      <c r="O96" s="252"/>
      <c r="P96" s="252"/>
      <c r="Q96" s="252"/>
      <c r="R96" s="252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7"/>
      <c r="AT96" s="87"/>
      <c r="AU96" s="87"/>
      <c r="CG96" s="88"/>
      <c r="CH96" s="88"/>
      <c r="CI96" s="88"/>
      <c r="CJ96" s="88"/>
      <c r="CK96" s="88"/>
      <c r="CL96" s="88"/>
      <c r="CM96" s="88"/>
      <c r="CN96" s="88"/>
      <c r="CO96" s="88"/>
      <c r="CP96" s="88"/>
      <c r="CQ96" s="88"/>
      <c r="CR96" s="88"/>
      <c r="CS96" s="88"/>
      <c r="CT96" s="88"/>
    </row>
    <row r="97" spans="1:98" ht="15" customHeight="1" x14ac:dyDescent="0.2">
      <c r="A97" s="254" t="s">
        <v>83</v>
      </c>
      <c r="B97" s="11"/>
      <c r="C97" s="14"/>
      <c r="D97" s="14"/>
      <c r="E97" s="17"/>
      <c r="F97" s="32"/>
      <c r="G97" s="32"/>
      <c r="H97" s="32"/>
      <c r="I97" s="32"/>
      <c r="J97" s="32"/>
      <c r="K97" s="32"/>
      <c r="L97" s="32"/>
      <c r="M97" s="32"/>
      <c r="N97" s="32"/>
      <c r="O97" s="252"/>
      <c r="P97" s="252"/>
      <c r="Q97" s="252"/>
      <c r="R97" s="252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7"/>
      <c r="AT97" s="87"/>
      <c r="AU97" s="87"/>
      <c r="CG97" s="88"/>
      <c r="CH97" s="88"/>
      <c r="CI97" s="88"/>
      <c r="CJ97" s="88"/>
      <c r="CK97" s="88"/>
      <c r="CL97" s="88"/>
      <c r="CM97" s="88"/>
      <c r="CN97" s="88"/>
      <c r="CO97" s="88"/>
      <c r="CP97" s="88"/>
      <c r="CQ97" s="88"/>
      <c r="CR97" s="88"/>
      <c r="CS97" s="88"/>
      <c r="CT97" s="88"/>
    </row>
    <row r="98" spans="1:98" ht="15" customHeight="1" x14ac:dyDescent="0.2">
      <c r="A98" s="254" t="s">
        <v>84</v>
      </c>
      <c r="B98" s="11"/>
      <c r="C98" s="14"/>
      <c r="D98" s="14"/>
      <c r="E98" s="17"/>
      <c r="F98" s="32"/>
      <c r="G98" s="32"/>
      <c r="H98" s="32"/>
      <c r="I98" s="32"/>
      <c r="J98" s="32"/>
      <c r="K98" s="32"/>
      <c r="L98" s="32"/>
      <c r="M98" s="32"/>
      <c r="N98" s="32"/>
      <c r="O98" s="252"/>
      <c r="P98" s="252"/>
      <c r="Q98" s="252"/>
      <c r="R98" s="252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7"/>
      <c r="AT98" s="87"/>
      <c r="AU98" s="87"/>
      <c r="CG98" s="88"/>
      <c r="CH98" s="88"/>
      <c r="CI98" s="88"/>
      <c r="CJ98" s="88"/>
      <c r="CK98" s="88"/>
      <c r="CL98" s="88"/>
      <c r="CM98" s="88"/>
      <c r="CN98" s="88"/>
      <c r="CO98" s="88"/>
      <c r="CP98" s="88"/>
      <c r="CQ98" s="88"/>
      <c r="CR98" s="88"/>
      <c r="CS98" s="88"/>
      <c r="CT98" s="88"/>
    </row>
    <row r="99" spans="1:98" ht="15" customHeight="1" x14ac:dyDescent="0.2">
      <c r="A99" s="255" t="s">
        <v>108</v>
      </c>
      <c r="B99" s="30"/>
      <c r="C99" s="31"/>
      <c r="D99" s="31"/>
      <c r="E99" s="23"/>
      <c r="F99" s="32"/>
      <c r="G99" s="32"/>
      <c r="H99" s="32"/>
      <c r="I99" s="32"/>
      <c r="J99" s="32"/>
      <c r="K99" s="32"/>
      <c r="L99" s="32"/>
      <c r="M99" s="32"/>
      <c r="N99" s="32"/>
      <c r="O99" s="252"/>
      <c r="P99" s="252"/>
      <c r="Q99" s="252"/>
      <c r="R99" s="252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7"/>
      <c r="AT99" s="87"/>
      <c r="AU99" s="87"/>
      <c r="CG99" s="88"/>
      <c r="CH99" s="88"/>
      <c r="CI99" s="88"/>
      <c r="CJ99" s="88"/>
      <c r="CK99" s="88"/>
      <c r="CL99" s="88"/>
      <c r="CM99" s="88"/>
      <c r="CN99" s="88"/>
      <c r="CO99" s="88"/>
      <c r="CP99" s="88"/>
      <c r="CQ99" s="88"/>
      <c r="CR99" s="88"/>
      <c r="CS99" s="88"/>
      <c r="CT99" s="88"/>
    </row>
    <row r="100" spans="1:98" ht="15" customHeight="1" x14ac:dyDescent="0.2">
      <c r="A100" s="212" t="s">
        <v>1</v>
      </c>
      <c r="B100" s="230">
        <f>SUM(B95:B99)</f>
        <v>0</v>
      </c>
      <c r="C100" s="230">
        <f>SUM(C95:C99)</f>
        <v>0</v>
      </c>
      <c r="D100" s="230">
        <f>SUM(D95:D99)</f>
        <v>0</v>
      </c>
      <c r="E100" s="230">
        <f>SUM(E95:E99)</f>
        <v>0</v>
      </c>
      <c r="F100" s="32"/>
      <c r="G100" s="32"/>
      <c r="H100" s="32"/>
      <c r="I100" s="32"/>
      <c r="J100" s="32"/>
      <c r="K100" s="32"/>
      <c r="L100" s="32"/>
      <c r="M100" s="32"/>
      <c r="N100" s="32"/>
      <c r="O100" s="252"/>
      <c r="P100" s="252"/>
      <c r="Q100" s="252"/>
      <c r="R100" s="252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7"/>
      <c r="AT100" s="87"/>
      <c r="AU100" s="87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88"/>
      <c r="CR100" s="88"/>
      <c r="CS100" s="88"/>
      <c r="CT100" s="88"/>
    </row>
    <row r="101" spans="1:98" ht="31.9" customHeight="1" x14ac:dyDescent="0.2">
      <c r="A101" s="248" t="s">
        <v>109</v>
      </c>
      <c r="B101" s="256"/>
      <c r="C101" s="257"/>
      <c r="D101" s="89"/>
      <c r="E101" s="89"/>
      <c r="F101" s="32"/>
      <c r="G101" s="32"/>
      <c r="H101" s="32"/>
      <c r="I101" s="32"/>
      <c r="J101" s="32"/>
      <c r="K101" s="32"/>
      <c r="L101" s="32"/>
      <c r="M101" s="32"/>
      <c r="N101" s="32"/>
      <c r="O101" s="252"/>
      <c r="P101" s="252"/>
      <c r="Q101" s="252"/>
      <c r="R101" s="252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7"/>
      <c r="AT101" s="87"/>
      <c r="AU101" s="87"/>
      <c r="CG101" s="88"/>
      <c r="CH101" s="88"/>
      <c r="CI101" s="88"/>
      <c r="CJ101" s="88"/>
      <c r="CK101" s="88"/>
      <c r="CL101" s="88"/>
      <c r="CM101" s="88"/>
      <c r="CN101" s="88"/>
      <c r="CO101" s="88"/>
      <c r="CP101" s="88"/>
      <c r="CQ101" s="88"/>
      <c r="CR101" s="88"/>
      <c r="CS101" s="88"/>
      <c r="CT101" s="88"/>
    </row>
    <row r="102" spans="1:98" ht="26.45" customHeight="1" x14ac:dyDescent="0.2">
      <c r="A102" s="250" t="s">
        <v>76</v>
      </c>
      <c r="B102" s="234" t="s">
        <v>89</v>
      </c>
      <c r="C102" s="235" t="s">
        <v>90</v>
      </c>
      <c r="D102" s="235" t="s">
        <v>91</v>
      </c>
      <c r="E102" s="236" t="s">
        <v>20</v>
      </c>
      <c r="F102" s="32"/>
      <c r="G102" s="32"/>
      <c r="H102" s="32"/>
      <c r="I102" s="32"/>
      <c r="J102" s="32"/>
      <c r="K102" s="32"/>
      <c r="L102" s="32"/>
      <c r="M102" s="32"/>
      <c r="N102" s="32"/>
      <c r="O102" s="252"/>
      <c r="P102" s="252"/>
      <c r="Q102" s="252"/>
      <c r="R102" s="252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7"/>
      <c r="AT102" s="87"/>
      <c r="AU102" s="87"/>
      <c r="CG102" s="88"/>
      <c r="CH102" s="88"/>
      <c r="CI102" s="88"/>
      <c r="CJ102" s="88"/>
      <c r="CK102" s="88"/>
      <c r="CL102" s="88"/>
      <c r="CM102" s="88"/>
      <c r="CN102" s="88"/>
      <c r="CO102" s="88"/>
      <c r="CP102" s="88"/>
      <c r="CQ102" s="88"/>
      <c r="CR102" s="88"/>
      <c r="CS102" s="88"/>
      <c r="CT102" s="88"/>
    </row>
    <row r="103" spans="1:98" x14ac:dyDescent="0.2">
      <c r="A103" s="253" t="s">
        <v>81</v>
      </c>
      <c r="B103" s="11"/>
      <c r="C103" s="14"/>
      <c r="D103" s="14"/>
      <c r="E103" s="17"/>
      <c r="F103" s="32"/>
      <c r="G103" s="32"/>
      <c r="H103" s="32"/>
      <c r="I103" s="32"/>
      <c r="J103" s="32"/>
      <c r="K103" s="32"/>
      <c r="L103" s="32"/>
      <c r="M103" s="32"/>
      <c r="N103" s="32"/>
      <c r="O103" s="252"/>
      <c r="P103" s="252"/>
      <c r="Q103" s="252"/>
      <c r="R103" s="252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7"/>
      <c r="AT103" s="87"/>
      <c r="AU103" s="87"/>
      <c r="CG103" s="88"/>
      <c r="CH103" s="88"/>
      <c r="CI103" s="88"/>
      <c r="CJ103" s="88"/>
      <c r="CK103" s="88"/>
      <c r="CL103" s="88"/>
      <c r="CM103" s="88"/>
      <c r="CN103" s="88"/>
      <c r="CO103" s="88"/>
      <c r="CP103" s="88"/>
      <c r="CQ103" s="88"/>
      <c r="CR103" s="88"/>
      <c r="CS103" s="88"/>
      <c r="CT103" s="88"/>
    </row>
    <row r="104" spans="1:98" x14ac:dyDescent="0.2">
      <c r="A104" s="254" t="s">
        <v>82</v>
      </c>
      <c r="B104" s="11"/>
      <c r="C104" s="14"/>
      <c r="D104" s="14"/>
      <c r="E104" s="17"/>
      <c r="F104" s="32"/>
      <c r="G104" s="32"/>
      <c r="H104" s="32"/>
      <c r="I104" s="32"/>
      <c r="J104" s="32"/>
      <c r="K104" s="32"/>
      <c r="L104" s="32"/>
      <c r="M104" s="32"/>
      <c r="N104" s="32"/>
      <c r="O104" s="252"/>
      <c r="P104" s="252"/>
      <c r="Q104" s="252"/>
      <c r="R104" s="252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7"/>
      <c r="AT104" s="87"/>
      <c r="AU104" s="87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</row>
    <row r="105" spans="1:98" x14ac:dyDescent="0.2">
      <c r="A105" s="254" t="s">
        <v>83</v>
      </c>
      <c r="B105" s="11"/>
      <c r="C105" s="14"/>
      <c r="D105" s="14"/>
      <c r="E105" s="17"/>
      <c r="F105" s="32"/>
      <c r="G105" s="32"/>
      <c r="H105" s="32"/>
      <c r="I105" s="32"/>
      <c r="J105" s="32"/>
      <c r="K105" s="32"/>
      <c r="L105" s="32"/>
      <c r="M105" s="32"/>
      <c r="N105" s="32"/>
      <c r="O105" s="252"/>
      <c r="P105" s="252"/>
      <c r="Q105" s="252"/>
      <c r="R105" s="252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7"/>
      <c r="AT105" s="87"/>
      <c r="AU105" s="87"/>
      <c r="CG105" s="88"/>
      <c r="CH105" s="88"/>
      <c r="CI105" s="88"/>
      <c r="CJ105" s="88"/>
      <c r="CK105" s="88"/>
      <c r="CL105" s="88"/>
      <c r="CM105" s="88"/>
      <c r="CN105" s="88"/>
      <c r="CO105" s="88"/>
      <c r="CP105" s="88"/>
      <c r="CQ105" s="88"/>
      <c r="CR105" s="88"/>
      <c r="CS105" s="88"/>
      <c r="CT105" s="88"/>
    </row>
    <row r="106" spans="1:98" x14ac:dyDescent="0.2">
      <c r="A106" s="254" t="s">
        <v>84</v>
      </c>
      <c r="B106" s="11"/>
      <c r="C106" s="14"/>
      <c r="D106" s="14"/>
      <c r="E106" s="17"/>
      <c r="F106" s="32"/>
      <c r="G106" s="32"/>
      <c r="H106" s="32"/>
      <c r="I106" s="32"/>
      <c r="J106" s="32"/>
      <c r="K106" s="32"/>
      <c r="L106" s="32"/>
      <c r="M106" s="32"/>
      <c r="N106" s="32"/>
      <c r="O106" s="252"/>
      <c r="P106" s="252"/>
      <c r="Q106" s="252"/>
      <c r="R106" s="252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7"/>
      <c r="AT106" s="87"/>
      <c r="AU106" s="87"/>
      <c r="CG106" s="88"/>
      <c r="CH106" s="88"/>
      <c r="CI106" s="88"/>
      <c r="CJ106" s="88"/>
      <c r="CK106" s="88"/>
      <c r="CL106" s="88"/>
      <c r="CM106" s="88"/>
      <c r="CN106" s="88"/>
      <c r="CO106" s="88"/>
      <c r="CP106" s="88"/>
      <c r="CQ106" s="88"/>
      <c r="CR106" s="88"/>
      <c r="CS106" s="88"/>
      <c r="CT106" s="88"/>
    </row>
    <row r="107" spans="1:98" x14ac:dyDescent="0.2">
      <c r="A107" s="255" t="s">
        <v>108</v>
      </c>
      <c r="B107" s="30"/>
      <c r="C107" s="31"/>
      <c r="D107" s="31"/>
      <c r="E107" s="23"/>
      <c r="F107" s="32"/>
      <c r="G107" s="32"/>
      <c r="H107" s="32"/>
      <c r="I107" s="32"/>
      <c r="J107" s="32"/>
      <c r="K107" s="32"/>
      <c r="L107" s="32"/>
      <c r="M107" s="32"/>
      <c r="N107" s="32"/>
      <c r="O107" s="252"/>
      <c r="P107" s="252"/>
      <c r="Q107" s="252"/>
      <c r="R107" s="252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7"/>
      <c r="AT107" s="87"/>
      <c r="AU107" s="87"/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88"/>
      <c r="CR107" s="88"/>
      <c r="CS107" s="88"/>
      <c r="CT107" s="88"/>
    </row>
    <row r="108" spans="1:98" x14ac:dyDescent="0.2">
      <c r="A108" s="212" t="s">
        <v>1</v>
      </c>
      <c r="B108" s="245">
        <f>SUM(B103:B107)</f>
        <v>0</v>
      </c>
      <c r="C108" s="246">
        <f>SUM(C103:C107)</f>
        <v>0</v>
      </c>
      <c r="D108" s="246">
        <f>SUM(D103:D107)</f>
        <v>0</v>
      </c>
      <c r="E108" s="247">
        <f>SUM(E103:E107)</f>
        <v>0</v>
      </c>
      <c r="F108" s="32"/>
      <c r="G108" s="32"/>
      <c r="H108" s="32"/>
      <c r="I108" s="32"/>
      <c r="J108" s="32"/>
      <c r="K108" s="32"/>
      <c r="L108" s="32"/>
      <c r="M108" s="32"/>
      <c r="N108" s="32"/>
      <c r="O108" s="252"/>
      <c r="P108" s="252"/>
      <c r="Q108" s="252"/>
      <c r="R108" s="252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7"/>
      <c r="AT108" s="87"/>
      <c r="AU108" s="87"/>
      <c r="CG108" s="88"/>
      <c r="CH108" s="88"/>
      <c r="CI108" s="88"/>
      <c r="CJ108" s="88"/>
      <c r="CK108" s="88"/>
      <c r="CL108" s="88"/>
      <c r="CM108" s="88"/>
      <c r="CN108" s="88"/>
      <c r="CO108" s="88"/>
      <c r="CP108" s="88"/>
      <c r="CQ108" s="88"/>
      <c r="CR108" s="88"/>
      <c r="CS108" s="88"/>
      <c r="CT108" s="88"/>
    </row>
    <row r="109" spans="1:98" ht="31.9" customHeight="1" x14ac:dyDescent="0.2">
      <c r="A109" s="248" t="s">
        <v>110</v>
      </c>
      <c r="B109" s="256"/>
      <c r="C109" s="257"/>
      <c r="D109" s="89"/>
      <c r="E109" s="89"/>
      <c r="F109" s="32"/>
      <c r="G109" s="252"/>
      <c r="H109" s="252"/>
      <c r="I109" s="252"/>
      <c r="J109" s="252"/>
      <c r="K109" s="32"/>
      <c r="L109" s="32"/>
      <c r="M109" s="32"/>
      <c r="N109" s="32"/>
      <c r="O109" s="252"/>
      <c r="P109" s="252"/>
      <c r="Q109" s="252"/>
      <c r="R109" s="252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7"/>
      <c r="AT109" s="87"/>
      <c r="AU109" s="87"/>
      <c r="CG109" s="88"/>
      <c r="CH109" s="88"/>
      <c r="CI109" s="88"/>
      <c r="CJ109" s="88"/>
      <c r="CK109" s="88"/>
      <c r="CL109" s="88"/>
      <c r="CM109" s="88"/>
      <c r="CN109" s="88"/>
      <c r="CO109" s="88"/>
      <c r="CP109" s="88"/>
      <c r="CQ109" s="88"/>
      <c r="CR109" s="88"/>
      <c r="CS109" s="88"/>
      <c r="CT109" s="88"/>
    </row>
    <row r="110" spans="1:98" x14ac:dyDescent="0.2">
      <c r="A110" s="523" t="s">
        <v>111</v>
      </c>
      <c r="B110" s="525"/>
      <c r="C110" s="529" t="s">
        <v>1</v>
      </c>
      <c r="D110" s="480" t="s">
        <v>19</v>
      </c>
      <c r="E110" s="481"/>
      <c r="F110" s="481"/>
      <c r="G110" s="471" t="s">
        <v>20</v>
      </c>
      <c r="H110" s="252"/>
      <c r="I110" s="252"/>
      <c r="J110" s="252"/>
      <c r="K110" s="32"/>
      <c r="L110" s="32"/>
      <c r="M110" s="32"/>
      <c r="N110" s="32"/>
      <c r="O110" s="252"/>
      <c r="P110" s="252"/>
      <c r="Q110" s="252"/>
      <c r="R110" s="252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7"/>
      <c r="AT110" s="87"/>
      <c r="AU110" s="87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88"/>
      <c r="CR110" s="88"/>
      <c r="CS110" s="88"/>
      <c r="CT110" s="88"/>
    </row>
    <row r="111" spans="1:98" ht="27" customHeight="1" x14ac:dyDescent="0.2">
      <c r="A111" s="526"/>
      <c r="B111" s="528"/>
      <c r="C111" s="530"/>
      <c r="D111" s="70" t="s">
        <v>31</v>
      </c>
      <c r="E111" s="46" t="s">
        <v>32</v>
      </c>
      <c r="F111" s="414" t="s">
        <v>33</v>
      </c>
      <c r="G111" s="473"/>
      <c r="H111" s="32"/>
      <c r="I111" s="32"/>
      <c r="J111" s="32"/>
      <c r="K111" s="32"/>
      <c r="L111" s="32"/>
      <c r="M111" s="32"/>
      <c r="N111" s="32"/>
      <c r="O111" s="252"/>
      <c r="P111" s="252"/>
      <c r="Q111" s="252"/>
      <c r="R111" s="252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7"/>
      <c r="AT111" s="87"/>
      <c r="AU111" s="87"/>
      <c r="CG111" s="88"/>
      <c r="CH111" s="88"/>
      <c r="CI111" s="88"/>
      <c r="CJ111" s="88"/>
      <c r="CK111" s="88"/>
      <c r="CL111" s="88"/>
      <c r="CM111" s="88"/>
      <c r="CN111" s="88"/>
      <c r="CO111" s="88"/>
      <c r="CP111" s="88"/>
      <c r="CQ111" s="88"/>
      <c r="CR111" s="88"/>
      <c r="CS111" s="88"/>
      <c r="CT111" s="88"/>
    </row>
    <row r="112" spans="1:98" ht="16.149999999999999" customHeight="1" x14ac:dyDescent="0.2">
      <c r="A112" s="531" t="s">
        <v>112</v>
      </c>
      <c r="B112" s="532"/>
      <c r="C112" s="258">
        <f>SUM(D112:G112)</f>
        <v>0</v>
      </c>
      <c r="D112" s="19"/>
      <c r="E112" s="20"/>
      <c r="F112" s="7"/>
      <c r="G112" s="7"/>
      <c r="H112" s="32"/>
      <c r="I112" s="32"/>
      <c r="J112" s="32"/>
      <c r="K112" s="32"/>
      <c r="L112" s="32"/>
      <c r="M112" s="32"/>
      <c r="N112" s="32"/>
      <c r="O112" s="252"/>
      <c r="P112" s="252"/>
      <c r="Q112" s="252"/>
      <c r="R112" s="252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7"/>
      <c r="AT112" s="87"/>
      <c r="AU112" s="87"/>
      <c r="CG112" s="88"/>
      <c r="CH112" s="88"/>
      <c r="CI112" s="88"/>
      <c r="CJ112" s="88"/>
      <c r="CK112" s="88"/>
      <c r="CL112" s="88"/>
      <c r="CM112" s="88"/>
      <c r="CN112" s="88"/>
      <c r="CO112" s="88"/>
      <c r="CP112" s="88"/>
      <c r="CQ112" s="88"/>
      <c r="CR112" s="88"/>
      <c r="CS112" s="88"/>
      <c r="CT112" s="88"/>
    </row>
    <row r="113" spans="1:98" ht="16.149999999999999" customHeight="1" x14ac:dyDescent="0.2">
      <c r="A113" s="521" t="s">
        <v>113</v>
      </c>
      <c r="B113" s="522"/>
      <c r="C113" s="53">
        <f>SUM(D113:G113)</f>
        <v>0</v>
      </c>
      <c r="D113" s="38"/>
      <c r="E113" s="54"/>
      <c r="F113" s="22"/>
      <c r="G113" s="22"/>
      <c r="H113" s="32"/>
      <c r="I113" s="32"/>
      <c r="J113" s="32"/>
      <c r="K113" s="32"/>
      <c r="L113" s="32"/>
      <c r="M113" s="32"/>
      <c r="N113" s="32"/>
      <c r="O113" s="252"/>
      <c r="P113" s="252"/>
      <c r="Q113" s="252"/>
      <c r="R113" s="252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7"/>
      <c r="AT113" s="87"/>
      <c r="AU113" s="87"/>
      <c r="CG113" s="88"/>
      <c r="CH113" s="88"/>
      <c r="CI113" s="88"/>
      <c r="CJ113" s="88"/>
      <c r="CK113" s="88"/>
      <c r="CL113" s="88"/>
      <c r="CM113" s="88"/>
      <c r="CN113" s="88"/>
      <c r="CO113" s="88"/>
      <c r="CP113" s="88"/>
      <c r="CQ113" s="88"/>
      <c r="CR113" s="88"/>
      <c r="CS113" s="88"/>
      <c r="CT113" s="88"/>
    </row>
    <row r="114" spans="1:98" ht="31.9" customHeight="1" x14ac:dyDescent="0.2">
      <c r="A114" s="231" t="s">
        <v>114</v>
      </c>
      <c r="B114" s="3"/>
      <c r="C114" s="3"/>
      <c r="D114" s="3"/>
      <c r="E114" s="89"/>
      <c r="F114" s="89"/>
      <c r="G114" s="89"/>
      <c r="H114" s="32"/>
      <c r="I114" s="32"/>
      <c r="J114" s="32"/>
      <c r="K114" s="32"/>
      <c r="L114" s="32"/>
      <c r="M114" s="32"/>
      <c r="N114" s="32"/>
      <c r="O114" s="252"/>
      <c r="P114" s="252"/>
      <c r="Q114" s="252"/>
      <c r="R114" s="252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7"/>
      <c r="AT114" s="87"/>
      <c r="AU114" s="87"/>
      <c r="CG114" s="88"/>
      <c r="CH114" s="88"/>
      <c r="CI114" s="88"/>
      <c r="CJ114" s="88"/>
      <c r="CK114" s="88"/>
      <c r="CL114" s="88"/>
      <c r="CM114" s="88"/>
      <c r="CN114" s="88"/>
      <c r="CO114" s="88"/>
      <c r="CP114" s="88"/>
      <c r="CQ114" s="88"/>
      <c r="CR114" s="88"/>
      <c r="CS114" s="88"/>
      <c r="CT114" s="88"/>
    </row>
    <row r="115" spans="1:98" x14ac:dyDescent="0.2">
      <c r="A115" s="523" t="s">
        <v>115</v>
      </c>
      <c r="B115" s="524"/>
      <c r="C115" s="525"/>
      <c r="D115" s="529" t="s">
        <v>1</v>
      </c>
      <c r="E115" s="480" t="s">
        <v>19</v>
      </c>
      <c r="F115" s="481"/>
      <c r="G115" s="481"/>
      <c r="H115" s="471" t="s">
        <v>20</v>
      </c>
      <c r="I115" s="32"/>
      <c r="J115" s="32"/>
      <c r="K115" s="32"/>
      <c r="L115" s="32"/>
      <c r="M115" s="32"/>
      <c r="N115" s="32"/>
      <c r="O115" s="252"/>
      <c r="P115" s="252"/>
      <c r="Q115" s="252"/>
      <c r="R115" s="252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7"/>
      <c r="AT115" s="87"/>
      <c r="AU115" s="87"/>
      <c r="CG115" s="88"/>
      <c r="CH115" s="88"/>
      <c r="CI115" s="88"/>
      <c r="CJ115" s="88"/>
      <c r="CK115" s="88"/>
      <c r="CL115" s="88"/>
      <c r="CM115" s="88"/>
      <c r="CN115" s="88"/>
      <c r="CO115" s="88"/>
      <c r="CP115" s="88"/>
      <c r="CQ115" s="88"/>
      <c r="CR115" s="88"/>
      <c r="CS115" s="88"/>
      <c r="CT115" s="88"/>
    </row>
    <row r="116" spans="1:98" ht="36" customHeight="1" x14ac:dyDescent="0.2">
      <c r="A116" s="526"/>
      <c r="B116" s="527"/>
      <c r="C116" s="528"/>
      <c r="D116" s="530"/>
      <c r="E116" s="70" t="s">
        <v>31</v>
      </c>
      <c r="F116" s="71" t="s">
        <v>32</v>
      </c>
      <c r="G116" s="414" t="s">
        <v>33</v>
      </c>
      <c r="H116" s="473"/>
      <c r="I116" s="32"/>
      <c r="J116" s="32"/>
      <c r="K116" s="32"/>
      <c r="L116" s="32"/>
      <c r="M116" s="32"/>
      <c r="N116" s="32"/>
      <c r="O116" s="252"/>
      <c r="P116" s="252"/>
      <c r="Q116" s="252"/>
      <c r="R116" s="252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7"/>
      <c r="AT116" s="87"/>
      <c r="AU116" s="87"/>
      <c r="CG116" s="88"/>
      <c r="CH116" s="88"/>
      <c r="CI116" s="88"/>
      <c r="CJ116" s="88"/>
      <c r="CK116" s="88"/>
      <c r="CL116" s="88"/>
      <c r="CM116" s="88"/>
      <c r="CN116" s="88"/>
      <c r="CO116" s="88"/>
      <c r="CP116" s="88"/>
      <c r="CQ116" s="88"/>
      <c r="CR116" s="88"/>
      <c r="CS116" s="88"/>
      <c r="CT116" s="88"/>
    </row>
    <row r="117" spans="1:98" ht="15.6" customHeight="1" x14ac:dyDescent="0.2">
      <c r="A117" s="259" t="s">
        <v>116</v>
      </c>
      <c r="B117" s="260"/>
      <c r="C117" s="261"/>
      <c r="D117" s="258">
        <f>SUM(E117:H117)</f>
        <v>0</v>
      </c>
      <c r="E117" s="19"/>
      <c r="F117" s="20"/>
      <c r="G117" s="7"/>
      <c r="H117" s="7"/>
      <c r="I117" s="32"/>
      <c r="J117" s="32"/>
      <c r="K117" s="32"/>
      <c r="L117" s="32"/>
      <c r="M117" s="32"/>
      <c r="N117" s="32"/>
      <c r="O117" s="252"/>
      <c r="P117" s="252"/>
      <c r="Q117" s="252"/>
      <c r="R117" s="252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7"/>
      <c r="AT117" s="87"/>
      <c r="AU117" s="87"/>
      <c r="CG117" s="88"/>
      <c r="CH117" s="88"/>
      <c r="CI117" s="88"/>
      <c r="CJ117" s="88"/>
      <c r="CK117" s="88"/>
      <c r="CL117" s="88"/>
      <c r="CM117" s="88"/>
      <c r="CN117" s="88"/>
      <c r="CO117" s="88"/>
      <c r="CP117" s="88"/>
      <c r="CQ117" s="88"/>
      <c r="CR117" s="88"/>
      <c r="CS117" s="88"/>
      <c r="CT117" s="88"/>
    </row>
    <row r="118" spans="1:98" ht="15.6" customHeight="1" x14ac:dyDescent="0.2">
      <c r="A118" s="262" t="s">
        <v>117</v>
      </c>
      <c r="B118" s="263"/>
      <c r="C118" s="264"/>
      <c r="D118" s="265">
        <f>SUM(E118:H118)</f>
        <v>0</v>
      </c>
      <c r="E118" s="38"/>
      <c r="F118" s="54"/>
      <c r="G118" s="22"/>
      <c r="H118" s="22"/>
      <c r="I118" s="32"/>
      <c r="J118" s="32"/>
      <c r="K118" s="32"/>
      <c r="L118" s="32"/>
      <c r="M118" s="266"/>
      <c r="N118" s="266"/>
      <c r="O118" s="267"/>
      <c r="P118" s="267"/>
      <c r="Q118" s="267"/>
      <c r="R118" s="267"/>
      <c r="S118" s="268"/>
      <c r="T118" s="268"/>
      <c r="U118" s="268"/>
      <c r="V118" s="268"/>
      <c r="W118" s="268"/>
      <c r="X118" s="268"/>
      <c r="Y118" s="268"/>
      <c r="Z118" s="268"/>
      <c r="AA118" s="268"/>
      <c r="AB118" s="268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7"/>
      <c r="AT118" s="87"/>
      <c r="AU118" s="87"/>
      <c r="CG118" s="88"/>
      <c r="CH118" s="88"/>
      <c r="CI118" s="88"/>
      <c r="CJ118" s="88"/>
      <c r="CK118" s="88"/>
      <c r="CL118" s="88"/>
      <c r="CM118" s="88"/>
      <c r="CN118" s="88"/>
      <c r="CO118" s="88"/>
      <c r="CP118" s="88"/>
      <c r="CQ118" s="88"/>
      <c r="CR118" s="88"/>
      <c r="CS118" s="88"/>
      <c r="CT118" s="88"/>
    </row>
    <row r="119" spans="1:98" ht="31.9" customHeight="1" x14ac:dyDescent="0.2">
      <c r="A119" s="91" t="s">
        <v>118</v>
      </c>
      <c r="B119" s="269"/>
      <c r="C119" s="270"/>
      <c r="D119" s="271"/>
      <c r="E119" s="272"/>
      <c r="F119" s="273"/>
      <c r="G119" s="274"/>
      <c r="H119" s="275"/>
      <c r="I119" s="276"/>
      <c r="J119" s="276"/>
      <c r="K119" s="276"/>
      <c r="L119" s="277"/>
      <c r="M119" s="96"/>
      <c r="N119" s="96"/>
      <c r="O119" s="96"/>
      <c r="P119" s="96"/>
      <c r="Q119" s="96"/>
      <c r="R119" s="96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CG119" s="88"/>
      <c r="CH119" s="88"/>
      <c r="CI119" s="88"/>
      <c r="CJ119" s="88"/>
      <c r="CK119" s="88"/>
      <c r="CL119" s="88"/>
      <c r="CM119" s="88"/>
      <c r="CN119" s="88"/>
      <c r="CO119" s="88"/>
      <c r="CP119" s="88"/>
      <c r="CQ119" s="88"/>
      <c r="CR119" s="88"/>
      <c r="CS119" s="88"/>
      <c r="CT119" s="88"/>
    </row>
    <row r="120" spans="1:98" ht="16.899999999999999" customHeight="1" x14ac:dyDescent="0.2">
      <c r="A120" s="487" t="s">
        <v>119</v>
      </c>
      <c r="B120" s="471" t="s">
        <v>1</v>
      </c>
      <c r="C120" s="534" t="s">
        <v>120</v>
      </c>
      <c r="D120" s="534"/>
      <c r="E120" s="534"/>
      <c r="F120" s="534" t="s">
        <v>121</v>
      </c>
      <c r="G120" s="537" t="s">
        <v>122</v>
      </c>
      <c r="H120" s="482" t="s">
        <v>19</v>
      </c>
      <c r="I120" s="533"/>
      <c r="J120" s="533"/>
      <c r="K120" s="534" t="s">
        <v>20</v>
      </c>
      <c r="L120" s="535" t="s">
        <v>123</v>
      </c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CG120" s="88"/>
      <c r="CH120" s="88"/>
      <c r="CI120" s="88"/>
      <c r="CJ120" s="88"/>
      <c r="CK120" s="88"/>
      <c r="CL120" s="88"/>
      <c r="CM120" s="88"/>
      <c r="CN120" s="88"/>
      <c r="CO120" s="88"/>
      <c r="CP120" s="88"/>
      <c r="CQ120" s="88"/>
      <c r="CR120" s="88"/>
      <c r="CS120" s="88"/>
      <c r="CT120" s="88"/>
    </row>
    <row r="121" spans="1:98" ht="60.75" customHeight="1" x14ac:dyDescent="0.2">
      <c r="A121" s="493"/>
      <c r="B121" s="473"/>
      <c r="C121" s="234" t="s">
        <v>124</v>
      </c>
      <c r="D121" s="279" t="s">
        <v>125</v>
      </c>
      <c r="E121" s="414" t="s">
        <v>126</v>
      </c>
      <c r="F121" s="534"/>
      <c r="G121" s="537"/>
      <c r="H121" s="414" t="s">
        <v>31</v>
      </c>
      <c r="I121" s="419" t="s">
        <v>32</v>
      </c>
      <c r="J121" s="419" t="s">
        <v>33</v>
      </c>
      <c r="K121" s="534"/>
      <c r="L121" s="536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CG121" s="88"/>
      <c r="CH121" s="88"/>
      <c r="CI121" s="88"/>
      <c r="CJ121" s="88"/>
      <c r="CK121" s="88"/>
      <c r="CL121" s="88"/>
      <c r="CM121" s="88"/>
      <c r="CN121" s="88"/>
      <c r="CO121" s="88"/>
      <c r="CP121" s="88"/>
      <c r="CQ121" s="88"/>
      <c r="CR121" s="88"/>
      <c r="CS121" s="88"/>
      <c r="CT121" s="88"/>
    </row>
    <row r="122" spans="1:98" ht="15.6" customHeight="1" x14ac:dyDescent="0.2">
      <c r="A122" s="280" t="s">
        <v>56</v>
      </c>
      <c r="B122" s="28">
        <f>SUM(C122:G122)</f>
        <v>0</v>
      </c>
      <c r="C122" s="19"/>
      <c r="D122" s="281"/>
      <c r="E122" s="21"/>
      <c r="F122" s="281"/>
      <c r="G122" s="282"/>
      <c r="H122" s="21"/>
      <c r="I122" s="281"/>
      <c r="J122" s="281"/>
      <c r="K122" s="281"/>
      <c r="L122" s="21"/>
      <c r="M122" s="1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97"/>
      <c r="Z122" s="97"/>
      <c r="AA122" s="97"/>
      <c r="AB122" s="97"/>
      <c r="CG122" s="88"/>
      <c r="CH122" s="88"/>
      <c r="CI122" s="88"/>
      <c r="CJ122" s="88"/>
      <c r="CK122" s="88"/>
      <c r="CL122" s="88"/>
      <c r="CM122" s="88"/>
      <c r="CN122" s="88"/>
      <c r="CO122" s="88"/>
      <c r="CP122" s="88"/>
      <c r="CQ122" s="88"/>
      <c r="CR122" s="88"/>
      <c r="CS122" s="88"/>
      <c r="CT122" s="88"/>
    </row>
    <row r="123" spans="1:98" ht="15.6" customHeight="1" x14ac:dyDescent="0.2">
      <c r="A123" s="283" t="s">
        <v>69</v>
      </c>
      <c r="B123" s="50">
        <f>SUM(C123:G123)</f>
        <v>0</v>
      </c>
      <c r="C123" s="11"/>
      <c r="D123" s="135"/>
      <c r="E123" s="17"/>
      <c r="F123" s="135"/>
      <c r="G123" s="284"/>
      <c r="H123" s="17"/>
      <c r="I123" s="135"/>
      <c r="J123" s="135"/>
      <c r="K123" s="135"/>
      <c r="L123" s="17"/>
      <c r="M123" s="1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97"/>
      <c r="Z123" s="97"/>
      <c r="AA123" s="97"/>
      <c r="AB123" s="97"/>
      <c r="CG123" s="88"/>
      <c r="CH123" s="88"/>
      <c r="CI123" s="88"/>
      <c r="CJ123" s="88"/>
      <c r="CK123" s="88"/>
      <c r="CL123" s="88"/>
      <c r="CM123" s="88"/>
      <c r="CN123" s="88"/>
      <c r="CO123" s="88"/>
      <c r="CP123" s="88"/>
      <c r="CQ123" s="88"/>
      <c r="CR123" s="88"/>
      <c r="CS123" s="88"/>
      <c r="CT123" s="88"/>
    </row>
    <row r="124" spans="1:98" ht="15.6" customHeight="1" x14ac:dyDescent="0.2">
      <c r="A124" s="285" t="s">
        <v>72</v>
      </c>
      <c r="B124" s="29">
        <f>SUM(C124:G124)</f>
        <v>0</v>
      </c>
      <c r="C124" s="30"/>
      <c r="D124" s="130"/>
      <c r="E124" s="23"/>
      <c r="F124" s="130"/>
      <c r="G124" s="286"/>
      <c r="H124" s="23"/>
      <c r="I124" s="130"/>
      <c r="J124" s="130"/>
      <c r="K124" s="130"/>
      <c r="L124" s="23"/>
      <c r="M124" s="1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97"/>
      <c r="Z124" s="97"/>
      <c r="AA124" s="97"/>
      <c r="AB124" s="97"/>
      <c r="CG124" s="88"/>
      <c r="CH124" s="88"/>
      <c r="CI124" s="88"/>
      <c r="CJ124" s="88"/>
      <c r="CK124" s="88"/>
      <c r="CL124" s="88"/>
      <c r="CM124" s="88"/>
      <c r="CN124" s="88"/>
      <c r="CO124" s="88"/>
      <c r="CP124" s="88"/>
      <c r="CQ124" s="88"/>
      <c r="CR124" s="88"/>
      <c r="CS124" s="88"/>
      <c r="CT124" s="88"/>
    </row>
    <row r="125" spans="1:98" ht="31.9" customHeight="1" x14ac:dyDescent="0.2">
      <c r="A125" s="248" t="s">
        <v>127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CG125" s="88"/>
      <c r="CH125" s="88"/>
      <c r="CI125" s="88"/>
      <c r="CJ125" s="88"/>
      <c r="CK125" s="88"/>
      <c r="CL125" s="88"/>
      <c r="CM125" s="88"/>
      <c r="CN125" s="88"/>
      <c r="CO125" s="88"/>
      <c r="CP125" s="88"/>
      <c r="CQ125" s="88"/>
      <c r="CR125" s="88"/>
      <c r="CS125" s="88"/>
      <c r="CT125" s="88"/>
    </row>
    <row r="126" spans="1:98" ht="15" x14ac:dyDescent="0.2">
      <c r="A126" s="487" t="s">
        <v>128</v>
      </c>
      <c r="B126" s="471" t="s">
        <v>129</v>
      </c>
      <c r="C126" s="483" t="s">
        <v>130</v>
      </c>
      <c r="D126" s="484"/>
      <c r="E126" s="518" t="s">
        <v>131</v>
      </c>
      <c r="F126" s="484"/>
      <c r="G126" s="518" t="s">
        <v>132</v>
      </c>
      <c r="H126" s="484"/>
      <c r="I126" s="483" t="s">
        <v>133</v>
      </c>
      <c r="J126" s="484"/>
      <c r="K126" s="3"/>
      <c r="L126" s="3"/>
      <c r="M126" s="287"/>
      <c r="N126" s="288"/>
      <c r="O126" s="268"/>
      <c r="P126" s="268"/>
      <c r="Q126" s="268"/>
      <c r="R126" s="268"/>
      <c r="S126" s="268"/>
      <c r="T126" s="268"/>
      <c r="U126" s="268"/>
      <c r="V126" s="268"/>
      <c r="W126" s="268"/>
      <c r="X126" s="268"/>
      <c r="Y126" s="268"/>
      <c r="Z126" s="268"/>
      <c r="AA126" s="268"/>
      <c r="AB126" s="268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7"/>
      <c r="AT126" s="87"/>
      <c r="AU126" s="87"/>
      <c r="CG126" s="88"/>
      <c r="CH126" s="88"/>
      <c r="CI126" s="88"/>
      <c r="CJ126" s="88"/>
      <c r="CK126" s="88"/>
      <c r="CL126" s="88"/>
      <c r="CM126" s="88"/>
      <c r="CN126" s="88"/>
      <c r="CO126" s="88"/>
      <c r="CP126" s="88"/>
      <c r="CQ126" s="88"/>
      <c r="CR126" s="88"/>
      <c r="CS126" s="88"/>
      <c r="CT126" s="88"/>
    </row>
    <row r="127" spans="1:98" ht="15" x14ac:dyDescent="0.2">
      <c r="A127" s="493"/>
      <c r="B127" s="473"/>
      <c r="C127" s="70" t="s">
        <v>134</v>
      </c>
      <c r="D127" s="414" t="s">
        <v>135</v>
      </c>
      <c r="E127" s="70" t="s">
        <v>134</v>
      </c>
      <c r="F127" s="411" t="s">
        <v>135</v>
      </c>
      <c r="G127" s="70" t="s">
        <v>134</v>
      </c>
      <c r="H127" s="414" t="s">
        <v>135</v>
      </c>
      <c r="I127" s="70" t="s">
        <v>134</v>
      </c>
      <c r="J127" s="414" t="s">
        <v>135</v>
      </c>
      <c r="K127" s="3"/>
      <c r="L127" s="3"/>
      <c r="M127" s="3"/>
      <c r="N127" s="32"/>
      <c r="O127" s="252"/>
      <c r="P127" s="252"/>
      <c r="Q127" s="252"/>
      <c r="R127" s="252"/>
      <c r="S127" s="252"/>
      <c r="T127" s="252"/>
      <c r="U127" s="252"/>
      <c r="V127" s="252"/>
      <c r="W127" s="252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7"/>
      <c r="AT127" s="87"/>
      <c r="AU127" s="87"/>
      <c r="CG127" s="88"/>
      <c r="CH127" s="88"/>
      <c r="CI127" s="88"/>
      <c r="CJ127" s="88"/>
      <c r="CK127" s="88"/>
      <c r="CL127" s="88"/>
      <c r="CM127" s="88"/>
      <c r="CN127" s="88"/>
      <c r="CO127" s="88"/>
      <c r="CP127" s="88"/>
      <c r="CQ127" s="88"/>
      <c r="CR127" s="88"/>
      <c r="CS127" s="88"/>
      <c r="CT127" s="88"/>
    </row>
    <row r="128" spans="1:98" ht="18.75" customHeight="1" x14ac:dyDescent="0.2">
      <c r="A128" s="471" t="s">
        <v>136</v>
      </c>
      <c r="B128" s="280" t="s">
        <v>137</v>
      </c>
      <c r="C128" s="19"/>
      <c r="D128" s="21"/>
      <c r="E128" s="19"/>
      <c r="F128" s="21"/>
      <c r="G128" s="19"/>
      <c r="H128" s="21"/>
      <c r="I128" s="19"/>
      <c r="J128" s="21"/>
      <c r="K128" s="3"/>
      <c r="L128" s="3"/>
      <c r="M128" s="3"/>
      <c r="N128" s="32"/>
      <c r="O128" s="252"/>
      <c r="P128" s="252"/>
      <c r="Q128" s="252"/>
      <c r="R128" s="252"/>
      <c r="S128" s="252"/>
      <c r="T128" s="252"/>
      <c r="U128" s="252"/>
      <c r="V128" s="252"/>
      <c r="W128" s="252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7"/>
      <c r="AT128" s="87"/>
      <c r="AU128" s="87"/>
      <c r="CG128" s="88"/>
      <c r="CH128" s="88"/>
      <c r="CI128" s="88"/>
      <c r="CJ128" s="88"/>
      <c r="CK128" s="88"/>
      <c r="CL128" s="88"/>
      <c r="CM128" s="88"/>
      <c r="CN128" s="88"/>
      <c r="CO128" s="88"/>
      <c r="CP128" s="88"/>
      <c r="CQ128" s="88"/>
      <c r="CR128" s="88"/>
      <c r="CS128" s="88"/>
      <c r="CT128" s="88"/>
    </row>
    <row r="129" spans="1:98" ht="24" customHeight="1" x14ac:dyDescent="0.2">
      <c r="A129" s="472"/>
      <c r="B129" s="283" t="s">
        <v>138</v>
      </c>
      <c r="C129" s="11"/>
      <c r="D129" s="17"/>
      <c r="E129" s="11"/>
      <c r="F129" s="17"/>
      <c r="G129" s="11"/>
      <c r="H129" s="17"/>
      <c r="I129" s="11"/>
      <c r="J129" s="17"/>
      <c r="K129" s="3"/>
      <c r="L129" s="3"/>
      <c r="M129" s="3"/>
      <c r="N129" s="32"/>
      <c r="O129" s="252"/>
      <c r="P129" s="252"/>
      <c r="Q129" s="252"/>
      <c r="R129" s="252"/>
      <c r="S129" s="252"/>
      <c r="T129" s="252"/>
      <c r="U129" s="252"/>
      <c r="V129" s="252"/>
      <c r="W129" s="252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7"/>
      <c r="AT129" s="87"/>
      <c r="AU129" s="87"/>
      <c r="CG129" s="88"/>
      <c r="CH129" s="88"/>
      <c r="CI129" s="88"/>
      <c r="CJ129" s="88"/>
      <c r="CK129" s="88"/>
      <c r="CL129" s="88"/>
      <c r="CM129" s="88"/>
      <c r="CN129" s="88"/>
      <c r="CO129" s="88"/>
      <c r="CP129" s="88"/>
      <c r="CQ129" s="88"/>
      <c r="CR129" s="88"/>
      <c r="CS129" s="88"/>
      <c r="CT129" s="88"/>
    </row>
    <row r="130" spans="1:98" ht="18.75" customHeight="1" x14ac:dyDescent="0.2">
      <c r="A130" s="472"/>
      <c r="B130" s="283" t="s">
        <v>139</v>
      </c>
      <c r="C130" s="11"/>
      <c r="D130" s="17"/>
      <c r="E130" s="11"/>
      <c r="F130" s="17"/>
      <c r="G130" s="11"/>
      <c r="H130" s="17"/>
      <c r="I130" s="11"/>
      <c r="J130" s="17"/>
      <c r="K130" s="3"/>
      <c r="L130" s="3"/>
      <c r="M130" s="3"/>
      <c r="N130" s="32"/>
      <c r="O130" s="252"/>
      <c r="P130" s="252"/>
      <c r="Q130" s="252"/>
      <c r="R130" s="252"/>
      <c r="S130" s="252"/>
      <c r="T130" s="252"/>
      <c r="U130" s="252"/>
      <c r="V130" s="252"/>
      <c r="W130" s="252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7"/>
      <c r="AT130" s="87"/>
      <c r="AU130" s="87"/>
      <c r="CG130" s="88"/>
      <c r="CH130" s="88"/>
      <c r="CI130" s="88"/>
      <c r="CJ130" s="88"/>
      <c r="CK130" s="88"/>
      <c r="CL130" s="88"/>
      <c r="CM130" s="88"/>
      <c r="CN130" s="88"/>
      <c r="CO130" s="88"/>
      <c r="CP130" s="88"/>
      <c r="CQ130" s="88"/>
      <c r="CR130" s="88"/>
      <c r="CS130" s="88"/>
      <c r="CT130" s="88"/>
    </row>
    <row r="131" spans="1:98" ht="18.75" customHeight="1" x14ac:dyDescent="0.2">
      <c r="A131" s="473"/>
      <c r="B131" s="283" t="s">
        <v>140</v>
      </c>
      <c r="C131" s="30"/>
      <c r="D131" s="23"/>
      <c r="E131" s="30"/>
      <c r="F131" s="23"/>
      <c r="G131" s="30"/>
      <c r="H131" s="23"/>
      <c r="I131" s="30"/>
      <c r="J131" s="23"/>
      <c r="K131" s="3"/>
      <c r="L131" s="3"/>
      <c r="M131" s="3"/>
      <c r="N131" s="32"/>
      <c r="O131" s="252"/>
      <c r="P131" s="252"/>
      <c r="Q131" s="252"/>
      <c r="R131" s="252"/>
      <c r="S131" s="252"/>
      <c r="T131" s="252"/>
      <c r="U131" s="252"/>
      <c r="V131" s="252"/>
      <c r="W131" s="252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7"/>
      <c r="AT131" s="87"/>
      <c r="AU131" s="87"/>
      <c r="CG131" s="88"/>
      <c r="CH131" s="88"/>
      <c r="CI131" s="88"/>
      <c r="CJ131" s="88"/>
      <c r="CK131" s="88"/>
      <c r="CL131" s="88"/>
      <c r="CM131" s="88"/>
      <c r="CN131" s="88"/>
      <c r="CO131" s="88"/>
      <c r="CP131" s="88"/>
      <c r="CQ131" s="88"/>
      <c r="CR131" s="88"/>
      <c r="CS131" s="88"/>
      <c r="CT131" s="88"/>
    </row>
    <row r="132" spans="1:98" ht="15" x14ac:dyDescent="0.2">
      <c r="A132" s="534" t="s">
        <v>141</v>
      </c>
      <c r="B132" s="280" t="s">
        <v>142</v>
      </c>
      <c r="C132" s="19"/>
      <c r="D132" s="21"/>
      <c r="E132" s="19"/>
      <c r="F132" s="21"/>
      <c r="G132" s="19"/>
      <c r="H132" s="21"/>
      <c r="I132" s="19"/>
      <c r="J132" s="21"/>
      <c r="K132" s="3"/>
      <c r="L132" s="3"/>
      <c r="M132" s="3"/>
      <c r="N132" s="32"/>
      <c r="O132" s="252"/>
      <c r="P132" s="252"/>
      <c r="Q132" s="252"/>
      <c r="R132" s="252"/>
      <c r="S132" s="252"/>
      <c r="T132" s="252"/>
      <c r="U132" s="252"/>
      <c r="V132" s="252"/>
      <c r="W132" s="252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7"/>
      <c r="AT132" s="87"/>
      <c r="AU132" s="87"/>
      <c r="CG132" s="88"/>
      <c r="CH132" s="88"/>
      <c r="CI132" s="88"/>
      <c r="CJ132" s="88"/>
      <c r="CK132" s="88"/>
      <c r="CL132" s="88"/>
      <c r="CM132" s="88"/>
      <c r="CN132" s="88"/>
      <c r="CO132" s="88"/>
      <c r="CP132" s="88"/>
      <c r="CQ132" s="88"/>
      <c r="CR132" s="88"/>
      <c r="CS132" s="88"/>
      <c r="CT132" s="88"/>
    </row>
    <row r="133" spans="1:98" ht="27" customHeight="1" x14ac:dyDescent="0.2">
      <c r="A133" s="533"/>
      <c r="B133" s="283" t="s">
        <v>143</v>
      </c>
      <c r="C133" s="11"/>
      <c r="D133" s="17"/>
      <c r="E133" s="11"/>
      <c r="F133" s="17"/>
      <c r="G133" s="11"/>
      <c r="H133" s="17"/>
      <c r="I133" s="11"/>
      <c r="J133" s="17"/>
      <c r="K133" s="3"/>
      <c r="L133" s="3"/>
      <c r="M133" s="3"/>
      <c r="N133" s="32"/>
      <c r="O133" s="252"/>
      <c r="P133" s="252"/>
      <c r="Q133" s="252"/>
      <c r="R133" s="252"/>
      <c r="S133" s="252"/>
      <c r="T133" s="252"/>
      <c r="U133" s="252"/>
      <c r="V133" s="252"/>
      <c r="W133" s="252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7"/>
      <c r="AT133" s="87"/>
      <c r="AU133" s="87"/>
      <c r="CG133" s="88"/>
      <c r="CH133" s="88"/>
      <c r="CI133" s="88"/>
      <c r="CJ133" s="88"/>
      <c r="CK133" s="88"/>
      <c r="CL133" s="88"/>
      <c r="CM133" s="88"/>
      <c r="CN133" s="88"/>
      <c r="CO133" s="88"/>
      <c r="CP133" s="88"/>
      <c r="CQ133" s="88"/>
      <c r="CR133" s="88"/>
      <c r="CS133" s="88"/>
      <c r="CT133" s="88"/>
    </row>
    <row r="134" spans="1:98" ht="15" x14ac:dyDescent="0.2">
      <c r="A134" s="533"/>
      <c r="B134" s="283" t="s">
        <v>140</v>
      </c>
      <c r="C134" s="11"/>
      <c r="D134" s="17"/>
      <c r="E134" s="11"/>
      <c r="F134" s="17"/>
      <c r="G134" s="11"/>
      <c r="H134" s="17"/>
      <c r="I134" s="11"/>
      <c r="J134" s="17"/>
      <c r="K134" s="3"/>
      <c r="L134" s="3"/>
      <c r="M134" s="3"/>
      <c r="N134" s="32"/>
      <c r="O134" s="252"/>
      <c r="P134" s="252"/>
      <c r="Q134" s="252"/>
      <c r="R134" s="252"/>
      <c r="S134" s="252"/>
      <c r="T134" s="252"/>
      <c r="U134" s="252"/>
      <c r="V134" s="252"/>
      <c r="W134" s="252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7"/>
      <c r="AT134" s="87"/>
      <c r="AU134" s="87"/>
      <c r="CG134" s="88"/>
      <c r="CH134" s="88"/>
      <c r="CI134" s="88"/>
      <c r="CJ134" s="88"/>
      <c r="CK134" s="88"/>
      <c r="CL134" s="88"/>
      <c r="CM134" s="88"/>
      <c r="CN134" s="88"/>
      <c r="CO134" s="88"/>
      <c r="CP134" s="88"/>
      <c r="CQ134" s="88"/>
      <c r="CR134" s="88"/>
      <c r="CS134" s="88"/>
      <c r="CT134" s="88"/>
    </row>
    <row r="135" spans="1:98" ht="15" x14ac:dyDescent="0.2">
      <c r="A135" s="533"/>
      <c r="B135" s="289" t="s">
        <v>144</v>
      </c>
      <c r="C135" s="34"/>
      <c r="D135" s="58"/>
      <c r="E135" s="34"/>
      <c r="F135" s="58"/>
      <c r="G135" s="34"/>
      <c r="H135" s="58"/>
      <c r="I135" s="34"/>
      <c r="J135" s="58"/>
      <c r="K135" s="3"/>
      <c r="L135" s="3"/>
      <c r="M135" s="3"/>
      <c r="N135" s="32"/>
      <c r="O135" s="252"/>
      <c r="P135" s="252"/>
      <c r="Q135" s="252"/>
      <c r="R135" s="252"/>
      <c r="S135" s="252"/>
      <c r="T135" s="252"/>
      <c r="U135" s="252"/>
      <c r="V135" s="252"/>
      <c r="W135" s="252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7"/>
      <c r="AT135" s="87"/>
      <c r="AU135" s="87"/>
      <c r="CG135" s="88"/>
      <c r="CH135" s="88"/>
      <c r="CI135" s="88"/>
      <c r="CJ135" s="88"/>
      <c r="CK135" s="88"/>
      <c r="CL135" s="88"/>
      <c r="CM135" s="88"/>
      <c r="CN135" s="88"/>
      <c r="CO135" s="88"/>
      <c r="CP135" s="88"/>
      <c r="CQ135" s="88"/>
      <c r="CR135" s="88"/>
      <c r="CS135" s="88"/>
      <c r="CT135" s="88"/>
    </row>
    <row r="136" spans="1:98" ht="15" x14ac:dyDescent="0.2">
      <c r="A136" s="533"/>
      <c r="B136" s="285" t="s">
        <v>74</v>
      </c>
      <c r="C136" s="30"/>
      <c r="D136" s="23"/>
      <c r="E136" s="30"/>
      <c r="F136" s="23"/>
      <c r="G136" s="30"/>
      <c r="H136" s="23"/>
      <c r="I136" s="30"/>
      <c r="J136" s="23"/>
      <c r="K136" s="3"/>
      <c r="L136" s="3"/>
      <c r="M136" s="3"/>
      <c r="N136" s="32"/>
      <c r="O136" s="252"/>
      <c r="P136" s="252"/>
      <c r="Q136" s="252"/>
      <c r="R136" s="252"/>
      <c r="S136" s="252"/>
      <c r="T136" s="252"/>
      <c r="U136" s="252"/>
      <c r="V136" s="252"/>
      <c r="W136" s="252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7"/>
      <c r="AT136" s="87"/>
      <c r="AU136" s="87"/>
      <c r="CG136" s="88"/>
      <c r="CH136" s="88"/>
      <c r="CI136" s="88"/>
      <c r="CJ136" s="88"/>
      <c r="CK136" s="88"/>
      <c r="CL136" s="88"/>
      <c r="CM136" s="88"/>
      <c r="CN136" s="88"/>
      <c r="CO136" s="88"/>
      <c r="CP136" s="88"/>
      <c r="CQ136" s="88"/>
      <c r="CR136" s="88"/>
      <c r="CS136" s="88"/>
      <c r="CT136" s="88"/>
    </row>
    <row r="137" spans="1:98" ht="15" x14ac:dyDescent="0.2">
      <c r="A137" s="471" t="s">
        <v>145</v>
      </c>
      <c r="B137" s="280" t="s">
        <v>146</v>
      </c>
      <c r="C137" s="19"/>
      <c r="D137" s="21"/>
      <c r="E137" s="19"/>
      <c r="F137" s="21"/>
      <c r="G137" s="19"/>
      <c r="H137" s="21"/>
      <c r="I137" s="19"/>
      <c r="J137" s="21"/>
      <c r="K137" s="3"/>
      <c r="L137" s="3"/>
      <c r="M137" s="3"/>
      <c r="N137" s="32"/>
      <c r="O137" s="252"/>
      <c r="P137" s="252"/>
      <c r="Q137" s="252"/>
      <c r="R137" s="252"/>
      <c r="S137" s="252"/>
      <c r="T137" s="252"/>
      <c r="U137" s="252"/>
      <c r="V137" s="252"/>
      <c r="W137" s="252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7"/>
      <c r="AT137" s="87"/>
      <c r="AU137" s="87"/>
      <c r="CG137" s="88"/>
      <c r="CH137" s="88"/>
      <c r="CI137" s="88"/>
      <c r="CJ137" s="88"/>
      <c r="CK137" s="88"/>
      <c r="CL137" s="88"/>
      <c r="CM137" s="88"/>
      <c r="CN137" s="88"/>
      <c r="CO137" s="88"/>
      <c r="CP137" s="88"/>
      <c r="CQ137" s="88"/>
      <c r="CR137" s="88"/>
      <c r="CS137" s="88"/>
      <c r="CT137" s="88"/>
    </row>
    <row r="138" spans="1:98" ht="27.6" customHeight="1" x14ac:dyDescent="0.2">
      <c r="A138" s="472"/>
      <c r="B138" s="283" t="s">
        <v>143</v>
      </c>
      <c r="C138" s="11"/>
      <c r="D138" s="17"/>
      <c r="E138" s="11"/>
      <c r="F138" s="17"/>
      <c r="G138" s="11"/>
      <c r="H138" s="17"/>
      <c r="I138" s="11"/>
      <c r="J138" s="17"/>
      <c r="K138" s="3"/>
      <c r="L138" s="3"/>
      <c r="M138" s="3"/>
      <c r="N138" s="32"/>
      <c r="O138" s="252"/>
      <c r="P138" s="252"/>
      <c r="Q138" s="252"/>
      <c r="R138" s="252"/>
      <c r="S138" s="252"/>
      <c r="T138" s="252"/>
      <c r="U138" s="252"/>
      <c r="V138" s="252"/>
      <c r="W138" s="252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7"/>
      <c r="AT138" s="87"/>
      <c r="AU138" s="87"/>
      <c r="CG138" s="88"/>
      <c r="CH138" s="88"/>
      <c r="CI138" s="88"/>
      <c r="CJ138" s="88"/>
      <c r="CK138" s="88"/>
      <c r="CL138" s="88"/>
      <c r="CM138" s="88"/>
      <c r="CN138" s="88"/>
      <c r="CO138" s="88"/>
      <c r="CP138" s="88"/>
      <c r="CQ138" s="88"/>
      <c r="CR138" s="88"/>
      <c r="CS138" s="88"/>
      <c r="CT138" s="88"/>
    </row>
    <row r="139" spans="1:98" x14ac:dyDescent="0.2">
      <c r="A139" s="472"/>
      <c r="B139" s="283" t="s">
        <v>140</v>
      </c>
      <c r="C139" s="11"/>
      <c r="D139" s="17"/>
      <c r="E139" s="11"/>
      <c r="F139" s="17"/>
      <c r="G139" s="11"/>
      <c r="H139" s="17"/>
      <c r="I139" s="11"/>
      <c r="J139" s="17"/>
      <c r="K139" s="32"/>
      <c r="L139" s="32"/>
      <c r="M139" s="32"/>
      <c r="N139" s="32"/>
      <c r="O139" s="252"/>
      <c r="P139" s="252"/>
      <c r="Q139" s="252"/>
      <c r="R139" s="252"/>
      <c r="S139" s="252"/>
      <c r="T139" s="252"/>
      <c r="U139" s="252"/>
      <c r="V139" s="252"/>
      <c r="W139" s="252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7"/>
      <c r="AT139" s="87"/>
      <c r="AU139" s="87"/>
      <c r="CG139" s="88"/>
      <c r="CH139" s="88"/>
      <c r="CI139" s="88"/>
      <c r="CJ139" s="88"/>
      <c r="CK139" s="88"/>
      <c r="CL139" s="88"/>
      <c r="CM139" s="88"/>
      <c r="CN139" s="88"/>
      <c r="CO139" s="88"/>
      <c r="CP139" s="88"/>
      <c r="CQ139" s="88"/>
      <c r="CR139" s="88"/>
      <c r="CS139" s="88"/>
      <c r="CT139" s="88"/>
    </row>
    <row r="140" spans="1:98" ht="15.6" customHeight="1" x14ac:dyDescent="0.2">
      <c r="A140" s="472"/>
      <c r="B140" s="289" t="s">
        <v>147</v>
      </c>
      <c r="C140" s="11"/>
      <c r="D140" s="17"/>
      <c r="E140" s="11"/>
      <c r="F140" s="17"/>
      <c r="G140" s="11"/>
      <c r="H140" s="17"/>
      <c r="I140" s="11"/>
      <c r="J140" s="17"/>
      <c r="K140" s="32"/>
      <c r="L140" s="32"/>
      <c r="M140" s="32"/>
      <c r="N140" s="32"/>
      <c r="O140" s="252"/>
      <c r="P140" s="252"/>
      <c r="Q140" s="252"/>
      <c r="R140" s="252"/>
      <c r="S140" s="252"/>
      <c r="T140" s="252"/>
      <c r="U140" s="252"/>
      <c r="V140" s="252"/>
      <c r="W140" s="252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7"/>
      <c r="AT140" s="87"/>
      <c r="AU140" s="87"/>
      <c r="CG140" s="88"/>
      <c r="CH140" s="88"/>
      <c r="CI140" s="88"/>
      <c r="CJ140" s="88"/>
      <c r="CK140" s="88"/>
      <c r="CL140" s="88"/>
      <c r="CM140" s="88"/>
      <c r="CN140" s="88"/>
      <c r="CO140" s="88"/>
      <c r="CP140" s="88"/>
      <c r="CQ140" s="88"/>
      <c r="CR140" s="88"/>
      <c r="CS140" s="88"/>
      <c r="CT140" s="88"/>
    </row>
    <row r="141" spans="1:98" ht="15.6" customHeight="1" x14ac:dyDescent="0.2">
      <c r="A141" s="472"/>
      <c r="B141" s="289" t="s">
        <v>144</v>
      </c>
      <c r="C141" s="11"/>
      <c r="D141" s="17"/>
      <c r="E141" s="11"/>
      <c r="F141" s="17"/>
      <c r="G141" s="11"/>
      <c r="H141" s="17"/>
      <c r="I141" s="11"/>
      <c r="J141" s="17"/>
      <c r="K141" s="32"/>
      <c r="L141" s="32"/>
      <c r="M141" s="32"/>
      <c r="N141" s="32"/>
      <c r="O141" s="252"/>
      <c r="P141" s="252"/>
      <c r="Q141" s="252"/>
      <c r="R141" s="252"/>
      <c r="S141" s="252"/>
      <c r="T141" s="252"/>
      <c r="U141" s="252"/>
      <c r="V141" s="252"/>
      <c r="W141" s="252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7"/>
      <c r="AT141" s="87"/>
      <c r="AU141" s="87"/>
      <c r="CG141" s="88"/>
      <c r="CH141" s="88"/>
      <c r="CI141" s="88"/>
      <c r="CJ141" s="88"/>
      <c r="CK141" s="88"/>
      <c r="CL141" s="88"/>
      <c r="CM141" s="88"/>
      <c r="CN141" s="88"/>
      <c r="CO141" s="88"/>
      <c r="CP141" s="88"/>
      <c r="CQ141" s="88"/>
      <c r="CR141" s="88"/>
      <c r="CS141" s="88"/>
      <c r="CT141" s="88"/>
    </row>
    <row r="142" spans="1:98" ht="15.6" customHeight="1" x14ac:dyDescent="0.2">
      <c r="A142" s="473"/>
      <c r="B142" s="285" t="s">
        <v>74</v>
      </c>
      <c r="C142" s="123"/>
      <c r="D142" s="119"/>
      <c r="E142" s="123"/>
      <c r="F142" s="119"/>
      <c r="G142" s="123"/>
      <c r="H142" s="119"/>
      <c r="I142" s="123"/>
      <c r="J142" s="119"/>
      <c r="K142" s="32"/>
      <c r="L142" s="32"/>
      <c r="M142" s="32"/>
      <c r="N142" s="32"/>
      <c r="O142" s="252"/>
      <c r="P142" s="252"/>
      <c r="Q142" s="252"/>
      <c r="R142" s="252"/>
      <c r="S142" s="252"/>
      <c r="T142" s="252"/>
      <c r="U142" s="252"/>
      <c r="V142" s="252"/>
      <c r="W142" s="252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7"/>
      <c r="AT142" s="87"/>
      <c r="AU142" s="87"/>
      <c r="CG142" s="88"/>
      <c r="CH142" s="88"/>
      <c r="CI142" s="88"/>
      <c r="CJ142" s="88"/>
      <c r="CK142" s="88"/>
      <c r="CL142" s="88"/>
      <c r="CM142" s="88"/>
      <c r="CN142" s="88"/>
      <c r="CO142" s="88"/>
      <c r="CP142" s="88"/>
      <c r="CQ142" s="88"/>
      <c r="CR142" s="88"/>
      <c r="CS142" s="88"/>
      <c r="CT142" s="88"/>
    </row>
    <row r="143" spans="1:98" ht="15.6" customHeight="1" x14ac:dyDescent="0.2">
      <c r="A143" s="534" t="s">
        <v>148</v>
      </c>
      <c r="B143" s="280" t="s">
        <v>149</v>
      </c>
      <c r="C143" s="19"/>
      <c r="D143" s="21"/>
      <c r="E143" s="19"/>
      <c r="F143" s="21"/>
      <c r="G143" s="19"/>
      <c r="H143" s="21"/>
      <c r="I143" s="19"/>
      <c r="J143" s="21"/>
      <c r="K143" s="32"/>
      <c r="L143" s="32"/>
      <c r="M143" s="32"/>
      <c r="N143" s="32"/>
      <c r="O143" s="252"/>
      <c r="P143" s="252"/>
      <c r="Q143" s="252"/>
      <c r="R143" s="252"/>
      <c r="S143" s="252"/>
      <c r="T143" s="252"/>
      <c r="U143" s="252"/>
      <c r="V143" s="252"/>
      <c r="W143" s="252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7"/>
      <c r="AT143" s="87"/>
      <c r="AU143" s="87"/>
      <c r="CG143" s="88"/>
      <c r="CH143" s="88"/>
      <c r="CI143" s="88"/>
      <c r="CJ143" s="88"/>
      <c r="CK143" s="88"/>
      <c r="CL143" s="88"/>
      <c r="CM143" s="88"/>
      <c r="CN143" s="88"/>
      <c r="CO143" s="88"/>
      <c r="CP143" s="88"/>
      <c r="CQ143" s="88"/>
      <c r="CR143" s="88"/>
      <c r="CS143" s="88"/>
      <c r="CT143" s="88"/>
    </row>
    <row r="144" spans="1:98" ht="15.6" customHeight="1" x14ac:dyDescent="0.2">
      <c r="A144" s="533"/>
      <c r="B144" s="285" t="s">
        <v>150</v>
      </c>
      <c r="C144" s="30"/>
      <c r="D144" s="23"/>
      <c r="E144" s="30"/>
      <c r="F144" s="23"/>
      <c r="G144" s="30"/>
      <c r="H144" s="23"/>
      <c r="I144" s="30"/>
      <c r="J144" s="23"/>
      <c r="K144" s="32"/>
      <c r="L144" s="32"/>
      <c r="M144" s="32"/>
      <c r="N144" s="32"/>
      <c r="O144" s="252"/>
      <c r="P144" s="252"/>
      <c r="Q144" s="252"/>
      <c r="R144" s="252"/>
      <c r="S144" s="252"/>
      <c r="T144" s="252"/>
      <c r="U144" s="252"/>
      <c r="V144" s="252"/>
      <c r="W144" s="252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7"/>
      <c r="AT144" s="87"/>
      <c r="AU144" s="87"/>
      <c r="CG144" s="88"/>
      <c r="CH144" s="88"/>
      <c r="CI144" s="88"/>
      <c r="CJ144" s="88"/>
      <c r="CK144" s="88"/>
      <c r="CL144" s="88"/>
      <c r="CM144" s="88"/>
      <c r="CN144" s="88"/>
      <c r="CO144" s="88"/>
      <c r="CP144" s="88"/>
      <c r="CQ144" s="88"/>
      <c r="CR144" s="88"/>
      <c r="CS144" s="88"/>
      <c r="CT144" s="88"/>
    </row>
    <row r="145" spans="1:104" ht="31.9" customHeight="1" x14ac:dyDescent="0.2">
      <c r="A145" s="290" t="s">
        <v>151</v>
      </c>
      <c r="B145" s="291"/>
      <c r="C145" s="292"/>
      <c r="D145" s="292"/>
      <c r="E145" s="292"/>
      <c r="F145" s="292"/>
      <c r="G145" s="292"/>
      <c r="H145" s="292"/>
      <c r="I145" s="292"/>
      <c r="J145" s="292"/>
      <c r="K145" s="293"/>
      <c r="L145" s="293"/>
      <c r="M145" s="293"/>
      <c r="N145" s="293"/>
      <c r="O145" s="294"/>
      <c r="P145" s="294"/>
      <c r="Q145" s="294"/>
      <c r="R145" s="294"/>
      <c r="S145" s="294"/>
      <c r="T145" s="294"/>
      <c r="U145" s="294"/>
      <c r="V145" s="294"/>
      <c r="W145" s="294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BY145" s="82"/>
      <c r="BZ145" s="82"/>
      <c r="CG145" s="88"/>
      <c r="CH145" s="88"/>
      <c r="CI145" s="88"/>
      <c r="CJ145" s="88"/>
      <c r="CK145" s="88"/>
      <c r="CL145" s="88"/>
      <c r="CM145" s="88"/>
      <c r="CN145" s="88"/>
      <c r="CO145" s="88"/>
      <c r="CP145" s="88"/>
      <c r="CQ145" s="88"/>
      <c r="CR145" s="88"/>
      <c r="CS145" s="88"/>
      <c r="CT145" s="88"/>
    </row>
    <row r="146" spans="1:104" s="309" customFormat="1" ht="31.9" customHeight="1" x14ac:dyDescent="0.2">
      <c r="A146" s="91" t="s">
        <v>152</v>
      </c>
      <c r="B146" s="295"/>
      <c r="C146" s="296"/>
      <c r="D146" s="296"/>
      <c r="E146" s="297"/>
      <c r="F146" s="296"/>
      <c r="G146" s="297"/>
      <c r="H146" s="297"/>
      <c r="I146" s="296"/>
      <c r="J146" s="298"/>
      <c r="K146" s="299"/>
      <c r="L146" s="299"/>
      <c r="M146" s="299"/>
      <c r="N146" s="299"/>
      <c r="O146" s="300"/>
      <c r="P146" s="300"/>
      <c r="Q146" s="300"/>
      <c r="R146" s="301"/>
      <c r="S146" s="302"/>
      <c r="T146" s="300"/>
      <c r="U146" s="300"/>
      <c r="V146" s="301"/>
      <c r="W146" s="301"/>
      <c r="X146" s="303"/>
      <c r="Y146" s="304"/>
      <c r="Z146" s="305"/>
      <c r="AA146" s="305"/>
      <c r="AB146" s="303"/>
      <c r="AC146" s="304"/>
      <c r="AD146" s="304"/>
      <c r="AE146" s="304"/>
      <c r="AF146" s="304"/>
      <c r="AG146" s="305"/>
      <c r="AH146" s="306"/>
      <c r="AI146" s="303"/>
      <c r="AJ146" s="305"/>
      <c r="AK146" s="305"/>
      <c r="AL146" s="305"/>
      <c r="AM146" s="305"/>
      <c r="AN146" s="305"/>
      <c r="AO146" s="306"/>
      <c r="AP146" s="303"/>
      <c r="AQ146" s="305"/>
      <c r="AR146" s="305"/>
      <c r="AS146" s="305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82"/>
      <c r="BI146" s="82"/>
      <c r="BJ146" s="82"/>
      <c r="BK146" s="82"/>
      <c r="BL146" s="82"/>
      <c r="BM146" s="82"/>
      <c r="BN146" s="8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4"/>
      <c r="CB146" s="84"/>
      <c r="CC146" s="84"/>
      <c r="CD146" s="84"/>
      <c r="CE146" s="84"/>
      <c r="CF146" s="84"/>
      <c r="CG146" s="88"/>
      <c r="CH146" s="307"/>
      <c r="CI146" s="307"/>
      <c r="CJ146" s="307"/>
      <c r="CK146" s="307"/>
      <c r="CL146" s="307"/>
      <c r="CM146" s="307"/>
      <c r="CN146" s="307"/>
      <c r="CO146" s="307"/>
      <c r="CP146" s="307"/>
      <c r="CQ146" s="307"/>
      <c r="CR146" s="307"/>
      <c r="CS146" s="307"/>
      <c r="CT146" s="307"/>
      <c r="CU146" s="308"/>
      <c r="CV146" s="308"/>
      <c r="CW146" s="308"/>
      <c r="CX146" s="308"/>
      <c r="CY146" s="308"/>
      <c r="CZ146" s="308"/>
    </row>
    <row r="147" spans="1:104" x14ac:dyDescent="0.2">
      <c r="A147" s="538" t="s">
        <v>35</v>
      </c>
      <c r="B147" s="474" t="s">
        <v>1</v>
      </c>
      <c r="C147" s="475"/>
      <c r="D147" s="476"/>
      <c r="E147" s="514" t="s">
        <v>78</v>
      </c>
      <c r="F147" s="515"/>
      <c r="G147" s="515"/>
      <c r="H147" s="515"/>
      <c r="I147" s="515"/>
      <c r="J147" s="515"/>
      <c r="K147" s="515"/>
      <c r="L147" s="515"/>
      <c r="M147" s="515"/>
      <c r="N147" s="515"/>
      <c r="O147" s="515"/>
      <c r="P147" s="515"/>
      <c r="Q147" s="515"/>
      <c r="R147" s="515"/>
      <c r="S147" s="515"/>
      <c r="T147" s="515"/>
      <c r="U147" s="515"/>
      <c r="V147" s="515"/>
      <c r="W147" s="515"/>
      <c r="X147" s="515"/>
      <c r="Y147" s="515"/>
      <c r="Z147" s="515"/>
      <c r="AA147" s="515"/>
      <c r="AB147" s="515"/>
      <c r="AC147" s="515"/>
      <c r="AD147" s="515"/>
      <c r="AE147" s="515"/>
      <c r="AF147" s="515"/>
      <c r="AG147" s="515"/>
      <c r="AH147" s="515"/>
      <c r="AI147" s="515"/>
      <c r="AJ147" s="515"/>
      <c r="AK147" s="515"/>
      <c r="AL147" s="515"/>
      <c r="AM147" s="515"/>
      <c r="AN147" s="515"/>
      <c r="AO147" s="515"/>
      <c r="AP147" s="551"/>
      <c r="AQ147" s="552" t="s">
        <v>153</v>
      </c>
      <c r="AR147" s="552"/>
      <c r="AS147" s="553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Y147" s="82"/>
      <c r="BZ147" s="82"/>
      <c r="CG147" s="88"/>
      <c r="CH147" s="88"/>
      <c r="CI147" s="88"/>
      <c r="CJ147" s="88"/>
      <c r="CK147" s="88"/>
      <c r="CL147" s="88"/>
      <c r="CM147" s="88"/>
      <c r="CN147" s="88"/>
      <c r="CO147" s="88"/>
      <c r="CP147" s="88"/>
      <c r="CQ147" s="88"/>
      <c r="CR147" s="88"/>
      <c r="CS147" s="88"/>
      <c r="CT147" s="88"/>
    </row>
    <row r="148" spans="1:104" x14ac:dyDescent="0.2">
      <c r="A148" s="539"/>
      <c r="B148" s="549"/>
      <c r="C148" s="550"/>
      <c r="D148" s="517"/>
      <c r="E148" s="483" t="s">
        <v>21</v>
      </c>
      <c r="F148" s="484"/>
      <c r="G148" s="483" t="s">
        <v>22</v>
      </c>
      <c r="H148" s="484"/>
      <c r="I148" s="483" t="s">
        <v>23</v>
      </c>
      <c r="J148" s="484"/>
      <c r="K148" s="483" t="s">
        <v>24</v>
      </c>
      <c r="L148" s="484"/>
      <c r="M148" s="483" t="s">
        <v>25</v>
      </c>
      <c r="N148" s="484"/>
      <c r="O148" s="483" t="s">
        <v>26</v>
      </c>
      <c r="P148" s="484"/>
      <c r="Q148" s="483" t="s">
        <v>27</v>
      </c>
      <c r="R148" s="484"/>
      <c r="S148" s="483" t="s">
        <v>28</v>
      </c>
      <c r="T148" s="484"/>
      <c r="U148" s="483" t="s">
        <v>29</v>
      </c>
      <c r="V148" s="484"/>
      <c r="W148" s="483" t="s">
        <v>5</v>
      </c>
      <c r="X148" s="484"/>
      <c r="Y148" s="483" t="s">
        <v>6</v>
      </c>
      <c r="Z148" s="484"/>
      <c r="AA148" s="483" t="s">
        <v>30</v>
      </c>
      <c r="AB148" s="484"/>
      <c r="AC148" s="483" t="s">
        <v>7</v>
      </c>
      <c r="AD148" s="484"/>
      <c r="AE148" s="483" t="s">
        <v>8</v>
      </c>
      <c r="AF148" s="484"/>
      <c r="AG148" s="483" t="s">
        <v>9</v>
      </c>
      <c r="AH148" s="484"/>
      <c r="AI148" s="483" t="s">
        <v>10</v>
      </c>
      <c r="AJ148" s="484"/>
      <c r="AK148" s="483" t="s">
        <v>11</v>
      </c>
      <c r="AL148" s="484"/>
      <c r="AM148" s="483" t="s">
        <v>12</v>
      </c>
      <c r="AN148" s="484"/>
      <c r="AO148" s="480" t="s">
        <v>13</v>
      </c>
      <c r="AP148" s="541"/>
      <c r="AQ148" s="542" t="s">
        <v>154</v>
      </c>
      <c r="AR148" s="480" t="s">
        <v>155</v>
      </c>
      <c r="AS148" s="481"/>
      <c r="AT148" s="310"/>
      <c r="AU148" s="311"/>
      <c r="AV148" s="97"/>
      <c r="AW148" s="97"/>
      <c r="AX148" s="97"/>
      <c r="AY148" s="97"/>
      <c r="AZ148" s="97"/>
      <c r="BA148" s="97"/>
      <c r="BB148" s="97"/>
      <c r="BC148" s="97"/>
      <c r="BD148" s="97"/>
      <c r="BE148" s="97"/>
      <c r="BF148" s="97"/>
      <c r="BG148" s="97"/>
      <c r="CG148" s="88"/>
      <c r="CH148" s="88"/>
      <c r="CI148" s="88"/>
      <c r="CJ148" s="88"/>
      <c r="CK148" s="88"/>
      <c r="CL148" s="88"/>
      <c r="CM148" s="88"/>
      <c r="CN148" s="88"/>
      <c r="CO148" s="88"/>
      <c r="CP148" s="88"/>
      <c r="CQ148" s="88"/>
      <c r="CR148" s="88"/>
      <c r="CS148" s="88"/>
      <c r="CT148" s="88"/>
    </row>
    <row r="149" spans="1:104" ht="31.5" x14ac:dyDescent="0.2">
      <c r="A149" s="540"/>
      <c r="B149" s="312" t="s">
        <v>34</v>
      </c>
      <c r="C149" s="313" t="s">
        <v>2</v>
      </c>
      <c r="D149" s="412" t="s">
        <v>3</v>
      </c>
      <c r="E149" s="36" t="s">
        <v>2</v>
      </c>
      <c r="F149" s="411" t="s">
        <v>3</v>
      </c>
      <c r="G149" s="36" t="s">
        <v>2</v>
      </c>
      <c r="H149" s="411" t="s">
        <v>3</v>
      </c>
      <c r="I149" s="36" t="s">
        <v>2</v>
      </c>
      <c r="J149" s="411" t="s">
        <v>3</v>
      </c>
      <c r="K149" s="36" t="s">
        <v>2</v>
      </c>
      <c r="L149" s="411" t="s">
        <v>3</v>
      </c>
      <c r="M149" s="36" t="s">
        <v>2</v>
      </c>
      <c r="N149" s="411" t="s">
        <v>3</v>
      </c>
      <c r="O149" s="36" t="s">
        <v>2</v>
      </c>
      <c r="P149" s="411" t="s">
        <v>3</v>
      </c>
      <c r="Q149" s="36" t="s">
        <v>2</v>
      </c>
      <c r="R149" s="411" t="s">
        <v>3</v>
      </c>
      <c r="S149" s="36" t="s">
        <v>2</v>
      </c>
      <c r="T149" s="411" t="s">
        <v>3</v>
      </c>
      <c r="U149" s="36" t="s">
        <v>2</v>
      </c>
      <c r="V149" s="411" t="s">
        <v>3</v>
      </c>
      <c r="W149" s="36" t="s">
        <v>2</v>
      </c>
      <c r="X149" s="411" t="s">
        <v>3</v>
      </c>
      <c r="Y149" s="36" t="s">
        <v>2</v>
      </c>
      <c r="Z149" s="411" t="s">
        <v>3</v>
      </c>
      <c r="AA149" s="36" t="s">
        <v>2</v>
      </c>
      <c r="AB149" s="411" t="s">
        <v>3</v>
      </c>
      <c r="AC149" s="36" t="s">
        <v>2</v>
      </c>
      <c r="AD149" s="411" t="s">
        <v>3</v>
      </c>
      <c r="AE149" s="36" t="s">
        <v>2</v>
      </c>
      <c r="AF149" s="411" t="s">
        <v>3</v>
      </c>
      <c r="AG149" s="36" t="s">
        <v>2</v>
      </c>
      <c r="AH149" s="411" t="s">
        <v>3</v>
      </c>
      <c r="AI149" s="36" t="s">
        <v>2</v>
      </c>
      <c r="AJ149" s="411" t="s">
        <v>3</v>
      </c>
      <c r="AK149" s="36" t="s">
        <v>2</v>
      </c>
      <c r="AL149" s="411" t="s">
        <v>3</v>
      </c>
      <c r="AM149" s="36" t="s">
        <v>2</v>
      </c>
      <c r="AN149" s="411" t="s">
        <v>3</v>
      </c>
      <c r="AO149" s="36" t="s">
        <v>2</v>
      </c>
      <c r="AP149" s="315" t="s">
        <v>3</v>
      </c>
      <c r="AQ149" s="543"/>
      <c r="AR149" s="419" t="s">
        <v>156</v>
      </c>
      <c r="AS149" s="414" t="s">
        <v>157</v>
      </c>
      <c r="AT149" s="148"/>
      <c r="AU149" s="148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CG149" s="88"/>
      <c r="CH149" s="88"/>
      <c r="CI149" s="88"/>
      <c r="CJ149" s="88"/>
      <c r="CK149" s="88"/>
      <c r="CL149" s="88"/>
      <c r="CM149" s="88"/>
      <c r="CN149" s="88"/>
      <c r="CO149" s="88"/>
      <c r="CP149" s="88"/>
      <c r="CQ149" s="88"/>
      <c r="CR149" s="88"/>
      <c r="CS149" s="88"/>
      <c r="CT149" s="88"/>
    </row>
    <row r="150" spans="1:104" ht="15" customHeight="1" x14ac:dyDescent="0.2">
      <c r="A150" s="316" t="s">
        <v>55</v>
      </c>
      <c r="B150" s="213">
        <f t="shared" ref="B150:B168" si="11">SUM(C150+D150)</f>
        <v>301</v>
      </c>
      <c r="C150" s="214">
        <f t="shared" ref="C150:D168" si="12">SUM(E150+G150+I150+K150+M150+O150+Q150+S150+U150+W150+Y150+AA150+AC150+AE150+AG150+AI150+AK150+AM150+AO150)</f>
        <v>153</v>
      </c>
      <c r="D150" s="317">
        <f t="shared" si="12"/>
        <v>148</v>
      </c>
      <c r="E150" s="26">
        <v>18</v>
      </c>
      <c r="F150" s="98">
        <v>16</v>
      </c>
      <c r="G150" s="26">
        <v>9</v>
      </c>
      <c r="H150" s="99">
        <v>4</v>
      </c>
      <c r="I150" s="26">
        <v>1</v>
      </c>
      <c r="J150" s="99">
        <v>3</v>
      </c>
      <c r="K150" s="26">
        <v>1</v>
      </c>
      <c r="L150" s="99">
        <v>5</v>
      </c>
      <c r="M150" s="26">
        <v>2</v>
      </c>
      <c r="N150" s="99">
        <v>3</v>
      </c>
      <c r="O150" s="26">
        <v>5</v>
      </c>
      <c r="P150" s="99">
        <v>2</v>
      </c>
      <c r="Q150" s="26">
        <v>1</v>
      </c>
      <c r="R150" s="99">
        <v>0</v>
      </c>
      <c r="S150" s="26">
        <v>2</v>
      </c>
      <c r="T150" s="99">
        <v>4</v>
      </c>
      <c r="U150" s="26">
        <v>4</v>
      </c>
      <c r="V150" s="99">
        <v>1</v>
      </c>
      <c r="W150" s="26">
        <v>4</v>
      </c>
      <c r="X150" s="99">
        <v>3</v>
      </c>
      <c r="Y150" s="26">
        <v>3</v>
      </c>
      <c r="Z150" s="99">
        <v>8</v>
      </c>
      <c r="AA150" s="26">
        <v>5</v>
      </c>
      <c r="AB150" s="99">
        <v>6</v>
      </c>
      <c r="AC150" s="26">
        <v>7</v>
      </c>
      <c r="AD150" s="99">
        <v>7</v>
      </c>
      <c r="AE150" s="26">
        <v>18</v>
      </c>
      <c r="AF150" s="99">
        <v>12</v>
      </c>
      <c r="AG150" s="26">
        <v>6</v>
      </c>
      <c r="AH150" s="99">
        <v>10</v>
      </c>
      <c r="AI150" s="26">
        <v>6</v>
      </c>
      <c r="AJ150" s="99">
        <v>18</v>
      </c>
      <c r="AK150" s="26">
        <v>12</v>
      </c>
      <c r="AL150" s="99">
        <v>13</v>
      </c>
      <c r="AM150" s="26">
        <v>13</v>
      </c>
      <c r="AN150" s="99">
        <v>8</v>
      </c>
      <c r="AO150" s="100">
        <v>36</v>
      </c>
      <c r="AP150" s="318">
        <v>25</v>
      </c>
      <c r="AQ150" s="319">
        <v>122</v>
      </c>
      <c r="AR150" s="320">
        <v>35</v>
      </c>
      <c r="AS150" s="98">
        <v>144</v>
      </c>
      <c r="AT150" s="1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97"/>
      <c r="BG150" s="97"/>
      <c r="CA150" s="84" t="str">
        <f t="shared" ref="CA150:CA168" si="13">IF(B150&lt;&gt;SUM(AQ150+AR150+AS150),"* El número de consultas según tipo atención NO DEBE ser diferente al Total. ","")</f>
        <v/>
      </c>
      <c r="CB150" s="84" t="str">
        <f>IF(AND(E150&lt;=SUM(E152:E168),F150&lt;=SUM(F152:F168),G150&lt;=SUM(G152:G168),H150&lt;=SUM(H152:H168),I150&lt;=SUM(I152:I168),J150&lt;=SUM(J152:J168),K150&lt;=SUM(K152:K168),L150&lt;=SUM(L152:L168),M150&lt;=SUM(M152:M168),N150&lt;=SUM(N152:N168),O150&lt;=SUM(O152:O168),P150&lt;=SUM(P152:P168),W150&lt;=SUM(W152:W168),X150&lt;=SUM(X152:X168),Y150&lt;=SUM(Y152:Y168),Z150&lt;=SUM(Z152:Z168),AA150&lt;=SUM(AA152:AA168),AB150&lt;=SUM(AB152:AB168),AC150&lt;=SUM(AC152:AC168),AD150&lt;=SUM(AD152:AD168),AE150&lt;=SUM(AE152:AE168),AF150&lt;=SUM(AF152:AF168),AG150&lt;=SUM(AG152:AG168),AH150&lt;=SUM(AH152:AH168),AI150&lt;=SUM(AI152:AI168),AJ150&lt;=SUM(AJ152:AJ168),AK150&lt;=SUM(AK152:AK168),AL150&lt;=SUM(AL152:AL168),AM150&lt;=SUM(AM152:AM168),AN150&lt;=SUM(AN152:AN168),AO150&lt;=SUM(AO152:AO168),AP150&lt;=SUM(AP152:AP168)),"","Total de ingreso debe ser igual o menor al desagregado por condición")</f>
        <v/>
      </c>
      <c r="CG150" s="88">
        <f t="shared" ref="CG150:CG168" si="14">IF(B150&lt;&gt;SUM(AQ150+AR150+AS150),1,0)</f>
        <v>0</v>
      </c>
      <c r="CH150" s="88"/>
      <c r="CI150" s="88"/>
      <c r="CJ150" s="88"/>
      <c r="CK150" s="88"/>
      <c r="CL150" s="88"/>
      <c r="CM150" s="88"/>
      <c r="CN150" s="88"/>
      <c r="CO150" s="88"/>
      <c r="CP150" s="88"/>
      <c r="CQ150" s="88"/>
      <c r="CR150" s="88"/>
      <c r="CS150" s="88"/>
      <c r="CT150" s="88"/>
    </row>
    <row r="151" spans="1:104" ht="15" customHeight="1" x14ac:dyDescent="0.2">
      <c r="A151" s="321" t="s">
        <v>36</v>
      </c>
      <c r="B151" s="322">
        <f t="shared" si="11"/>
        <v>0</v>
      </c>
      <c r="C151" s="323">
        <f t="shared" si="12"/>
        <v>0</v>
      </c>
      <c r="D151" s="324">
        <f t="shared" si="12"/>
        <v>0</v>
      </c>
      <c r="E151" s="38">
        <v>0</v>
      </c>
      <c r="F151" s="39">
        <v>0</v>
      </c>
      <c r="G151" s="38">
        <v>0</v>
      </c>
      <c r="H151" s="22">
        <v>0</v>
      </c>
      <c r="I151" s="38">
        <v>0</v>
      </c>
      <c r="J151" s="22">
        <v>0</v>
      </c>
      <c r="K151" s="38">
        <v>0</v>
      </c>
      <c r="L151" s="22">
        <v>0</v>
      </c>
      <c r="M151" s="38">
        <v>0</v>
      </c>
      <c r="N151" s="22">
        <v>0</v>
      </c>
      <c r="O151" s="38">
        <v>0</v>
      </c>
      <c r="P151" s="22">
        <v>0</v>
      </c>
      <c r="Q151" s="38">
        <v>0</v>
      </c>
      <c r="R151" s="22">
        <v>0</v>
      </c>
      <c r="S151" s="38">
        <v>0</v>
      </c>
      <c r="T151" s="22">
        <v>0</v>
      </c>
      <c r="U151" s="38">
        <v>0</v>
      </c>
      <c r="V151" s="22">
        <v>0</v>
      </c>
      <c r="W151" s="38">
        <v>0</v>
      </c>
      <c r="X151" s="22">
        <v>0</v>
      </c>
      <c r="Y151" s="38">
        <v>0</v>
      </c>
      <c r="Z151" s="22">
        <v>0</v>
      </c>
      <c r="AA151" s="38">
        <v>0</v>
      </c>
      <c r="AB151" s="22">
        <v>0</v>
      </c>
      <c r="AC151" s="38">
        <v>0</v>
      </c>
      <c r="AD151" s="22">
        <v>0</v>
      </c>
      <c r="AE151" s="38">
        <v>0</v>
      </c>
      <c r="AF151" s="22">
        <v>0</v>
      </c>
      <c r="AG151" s="38">
        <v>0</v>
      </c>
      <c r="AH151" s="22">
        <v>0</v>
      </c>
      <c r="AI151" s="38">
        <v>0</v>
      </c>
      <c r="AJ151" s="22">
        <v>0</v>
      </c>
      <c r="AK151" s="38">
        <v>0</v>
      </c>
      <c r="AL151" s="22">
        <v>0</v>
      </c>
      <c r="AM151" s="38">
        <v>0</v>
      </c>
      <c r="AN151" s="22">
        <v>0</v>
      </c>
      <c r="AO151" s="129">
        <v>0</v>
      </c>
      <c r="AP151" s="55">
        <v>0</v>
      </c>
      <c r="AQ151" s="325">
        <v>0</v>
      </c>
      <c r="AR151" s="326">
        <v>0</v>
      </c>
      <c r="AS151" s="39">
        <v>0</v>
      </c>
      <c r="AT151" s="1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97"/>
      <c r="BG151" s="97"/>
      <c r="CA151" s="84" t="str">
        <f t="shared" si="13"/>
        <v/>
      </c>
      <c r="CG151" s="88">
        <f t="shared" si="14"/>
        <v>0</v>
      </c>
      <c r="CH151" s="88"/>
      <c r="CI151" s="88"/>
      <c r="CJ151" s="88"/>
      <c r="CK151" s="88"/>
      <c r="CL151" s="88"/>
      <c r="CM151" s="88"/>
      <c r="CN151" s="88"/>
      <c r="CO151" s="88"/>
      <c r="CP151" s="88"/>
      <c r="CQ151" s="88"/>
      <c r="CR151" s="88"/>
      <c r="CS151" s="88"/>
      <c r="CT151" s="88"/>
    </row>
    <row r="152" spans="1:104" ht="15" customHeight="1" x14ac:dyDescent="0.2">
      <c r="A152" s="327" t="s">
        <v>158</v>
      </c>
      <c r="B152" s="328">
        <f t="shared" si="11"/>
        <v>4</v>
      </c>
      <c r="C152" s="329">
        <f t="shared" si="12"/>
        <v>3</v>
      </c>
      <c r="D152" s="330">
        <f t="shared" si="12"/>
        <v>1</v>
      </c>
      <c r="E152" s="6">
        <v>0</v>
      </c>
      <c r="F152" s="10">
        <v>0</v>
      </c>
      <c r="G152" s="6">
        <v>0</v>
      </c>
      <c r="H152" s="8">
        <v>0</v>
      </c>
      <c r="I152" s="6">
        <v>0</v>
      </c>
      <c r="J152" s="8">
        <v>0</v>
      </c>
      <c r="K152" s="6">
        <v>0</v>
      </c>
      <c r="L152" s="8">
        <v>0</v>
      </c>
      <c r="M152" s="6">
        <v>0</v>
      </c>
      <c r="N152" s="8">
        <v>0</v>
      </c>
      <c r="O152" s="6">
        <v>0</v>
      </c>
      <c r="P152" s="8">
        <v>0</v>
      </c>
      <c r="Q152" s="6">
        <v>1</v>
      </c>
      <c r="R152" s="8">
        <v>0</v>
      </c>
      <c r="S152" s="6">
        <v>0</v>
      </c>
      <c r="T152" s="8">
        <v>0</v>
      </c>
      <c r="U152" s="6">
        <v>0</v>
      </c>
      <c r="V152" s="8">
        <v>0</v>
      </c>
      <c r="W152" s="6">
        <v>0</v>
      </c>
      <c r="X152" s="8">
        <v>0</v>
      </c>
      <c r="Y152" s="6">
        <v>0</v>
      </c>
      <c r="Z152" s="8">
        <v>0</v>
      </c>
      <c r="AA152" s="6">
        <v>0</v>
      </c>
      <c r="AB152" s="8">
        <v>0</v>
      </c>
      <c r="AC152" s="6">
        <v>0</v>
      </c>
      <c r="AD152" s="8">
        <v>0</v>
      </c>
      <c r="AE152" s="6">
        <v>0</v>
      </c>
      <c r="AF152" s="8">
        <v>0</v>
      </c>
      <c r="AG152" s="6">
        <v>1</v>
      </c>
      <c r="AH152" s="8">
        <v>0</v>
      </c>
      <c r="AI152" s="6">
        <v>0</v>
      </c>
      <c r="AJ152" s="8">
        <v>1</v>
      </c>
      <c r="AK152" s="6">
        <v>0</v>
      </c>
      <c r="AL152" s="8">
        <v>0</v>
      </c>
      <c r="AM152" s="6">
        <v>1</v>
      </c>
      <c r="AN152" s="8">
        <v>0</v>
      </c>
      <c r="AO152" s="105">
        <v>0</v>
      </c>
      <c r="AP152" s="57">
        <v>0</v>
      </c>
      <c r="AQ152" s="191">
        <v>1</v>
      </c>
      <c r="AR152" s="229">
        <v>0</v>
      </c>
      <c r="AS152" s="10">
        <v>3</v>
      </c>
      <c r="AT152" s="1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97"/>
      <c r="BG152" s="97"/>
      <c r="CA152" s="84" t="str">
        <f t="shared" si="13"/>
        <v/>
      </c>
      <c r="CG152" s="88">
        <f t="shared" si="14"/>
        <v>0</v>
      </c>
      <c r="CH152" s="88"/>
      <c r="CI152" s="88"/>
      <c r="CJ152" s="88"/>
      <c r="CK152" s="88"/>
      <c r="CL152" s="88"/>
      <c r="CM152" s="88"/>
      <c r="CN152" s="88"/>
      <c r="CO152" s="88"/>
      <c r="CP152" s="88"/>
      <c r="CQ152" s="88"/>
      <c r="CR152" s="88"/>
      <c r="CS152" s="88"/>
      <c r="CT152" s="88"/>
    </row>
    <row r="153" spans="1:104" ht="15" customHeight="1" x14ac:dyDescent="0.2">
      <c r="A153" s="331" t="s">
        <v>159</v>
      </c>
      <c r="B153" s="332">
        <f t="shared" si="11"/>
        <v>0</v>
      </c>
      <c r="C153" s="333">
        <f t="shared" si="12"/>
        <v>0</v>
      </c>
      <c r="D153" s="334">
        <f t="shared" si="12"/>
        <v>0</v>
      </c>
      <c r="E153" s="11">
        <v>0</v>
      </c>
      <c r="F153" s="17">
        <v>0</v>
      </c>
      <c r="G153" s="11">
        <v>0</v>
      </c>
      <c r="H153" s="17">
        <v>0</v>
      </c>
      <c r="I153" s="11">
        <v>0</v>
      </c>
      <c r="J153" s="17">
        <v>0</v>
      </c>
      <c r="K153" s="11">
        <v>0</v>
      </c>
      <c r="L153" s="12">
        <v>0</v>
      </c>
      <c r="M153" s="11">
        <v>0</v>
      </c>
      <c r="N153" s="12">
        <v>0</v>
      </c>
      <c r="O153" s="11">
        <v>0</v>
      </c>
      <c r="P153" s="12">
        <v>0</v>
      </c>
      <c r="Q153" s="11">
        <v>0</v>
      </c>
      <c r="R153" s="12">
        <v>0</v>
      </c>
      <c r="S153" s="11">
        <v>0</v>
      </c>
      <c r="T153" s="12">
        <v>0</v>
      </c>
      <c r="U153" s="11">
        <v>0</v>
      </c>
      <c r="V153" s="12">
        <v>0</v>
      </c>
      <c r="W153" s="11">
        <v>0</v>
      </c>
      <c r="X153" s="12">
        <v>0</v>
      </c>
      <c r="Y153" s="11">
        <v>0</v>
      </c>
      <c r="Z153" s="12">
        <v>0</v>
      </c>
      <c r="AA153" s="11">
        <v>0</v>
      </c>
      <c r="AB153" s="17">
        <v>0</v>
      </c>
      <c r="AC153" s="11">
        <v>0</v>
      </c>
      <c r="AD153" s="17">
        <v>0</v>
      </c>
      <c r="AE153" s="11">
        <v>0</v>
      </c>
      <c r="AF153" s="12">
        <v>0</v>
      </c>
      <c r="AG153" s="11">
        <v>0</v>
      </c>
      <c r="AH153" s="12">
        <v>0</v>
      </c>
      <c r="AI153" s="11">
        <v>0</v>
      </c>
      <c r="AJ153" s="12">
        <v>0</v>
      </c>
      <c r="AK153" s="11">
        <v>0</v>
      </c>
      <c r="AL153" s="12">
        <v>0</v>
      </c>
      <c r="AM153" s="11">
        <v>0</v>
      </c>
      <c r="AN153" s="12">
        <v>0</v>
      </c>
      <c r="AO153" s="111">
        <v>0</v>
      </c>
      <c r="AP153" s="51">
        <v>0</v>
      </c>
      <c r="AQ153" s="200">
        <v>0</v>
      </c>
      <c r="AR153" s="135">
        <v>0</v>
      </c>
      <c r="AS153" s="17">
        <v>0</v>
      </c>
      <c r="AT153" s="1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97"/>
      <c r="BG153" s="97"/>
      <c r="CA153" s="84" t="str">
        <f t="shared" si="13"/>
        <v/>
      </c>
      <c r="CG153" s="88">
        <f t="shared" si="14"/>
        <v>0</v>
      </c>
      <c r="CH153" s="88"/>
      <c r="CI153" s="88"/>
      <c r="CJ153" s="88"/>
      <c r="CK153" s="88"/>
      <c r="CL153" s="88"/>
      <c r="CM153" s="88"/>
      <c r="CN153" s="88"/>
      <c r="CO153" s="88"/>
      <c r="CP153" s="88"/>
      <c r="CQ153" s="88"/>
      <c r="CR153" s="88"/>
      <c r="CS153" s="88"/>
      <c r="CT153" s="88"/>
    </row>
    <row r="154" spans="1:104" ht="15" customHeight="1" x14ac:dyDescent="0.2">
      <c r="A154" s="331" t="s">
        <v>160</v>
      </c>
      <c r="B154" s="332">
        <f t="shared" si="11"/>
        <v>37</v>
      </c>
      <c r="C154" s="333">
        <f t="shared" si="12"/>
        <v>19</v>
      </c>
      <c r="D154" s="334">
        <f t="shared" si="12"/>
        <v>18</v>
      </c>
      <c r="E154" s="11">
        <v>0</v>
      </c>
      <c r="F154" s="17">
        <v>0</v>
      </c>
      <c r="G154" s="11">
        <v>0</v>
      </c>
      <c r="H154" s="17">
        <v>0</v>
      </c>
      <c r="I154" s="11">
        <v>0</v>
      </c>
      <c r="J154" s="17">
        <v>0</v>
      </c>
      <c r="K154" s="11">
        <v>0</v>
      </c>
      <c r="L154" s="12">
        <v>0</v>
      </c>
      <c r="M154" s="11">
        <v>0</v>
      </c>
      <c r="N154" s="12">
        <v>0</v>
      </c>
      <c r="O154" s="11">
        <v>0</v>
      </c>
      <c r="P154" s="12">
        <v>0</v>
      </c>
      <c r="Q154" s="11">
        <v>0</v>
      </c>
      <c r="R154" s="12">
        <v>0</v>
      </c>
      <c r="S154" s="11">
        <v>0</v>
      </c>
      <c r="T154" s="12">
        <v>0</v>
      </c>
      <c r="U154" s="11">
        <v>0</v>
      </c>
      <c r="V154" s="12">
        <v>0</v>
      </c>
      <c r="W154" s="11">
        <v>0</v>
      </c>
      <c r="X154" s="12">
        <v>2</v>
      </c>
      <c r="Y154" s="11">
        <v>0</v>
      </c>
      <c r="Z154" s="12">
        <v>0</v>
      </c>
      <c r="AA154" s="11">
        <v>0</v>
      </c>
      <c r="AB154" s="17">
        <v>2</v>
      </c>
      <c r="AC154" s="11">
        <v>2</v>
      </c>
      <c r="AD154" s="17">
        <v>0</v>
      </c>
      <c r="AE154" s="11">
        <v>4</v>
      </c>
      <c r="AF154" s="12">
        <v>0</v>
      </c>
      <c r="AG154" s="11">
        <v>1</v>
      </c>
      <c r="AH154" s="12">
        <v>2</v>
      </c>
      <c r="AI154" s="11">
        <v>1</v>
      </c>
      <c r="AJ154" s="12">
        <v>4</v>
      </c>
      <c r="AK154" s="11">
        <v>3</v>
      </c>
      <c r="AL154" s="12">
        <v>2</v>
      </c>
      <c r="AM154" s="11">
        <v>2</v>
      </c>
      <c r="AN154" s="12">
        <v>1</v>
      </c>
      <c r="AO154" s="111">
        <v>6</v>
      </c>
      <c r="AP154" s="51">
        <v>5</v>
      </c>
      <c r="AQ154" s="200">
        <v>9</v>
      </c>
      <c r="AR154" s="135">
        <v>0</v>
      </c>
      <c r="AS154" s="17">
        <v>28</v>
      </c>
      <c r="AT154" s="1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97"/>
      <c r="BG154" s="97"/>
      <c r="CA154" s="84" t="str">
        <f t="shared" si="13"/>
        <v/>
      </c>
      <c r="CG154" s="88">
        <f t="shared" si="14"/>
        <v>0</v>
      </c>
      <c r="CH154" s="88"/>
      <c r="CI154" s="88"/>
      <c r="CJ154" s="88"/>
      <c r="CK154" s="88"/>
      <c r="CL154" s="88"/>
      <c r="CM154" s="88"/>
      <c r="CN154" s="88"/>
      <c r="CO154" s="88"/>
      <c r="CP154" s="88"/>
      <c r="CQ154" s="88"/>
      <c r="CR154" s="88"/>
      <c r="CS154" s="88"/>
      <c r="CT154" s="88"/>
    </row>
    <row r="155" spans="1:104" ht="15" customHeight="1" x14ac:dyDescent="0.2">
      <c r="A155" s="331" t="s">
        <v>161</v>
      </c>
      <c r="B155" s="332">
        <f t="shared" si="11"/>
        <v>0</v>
      </c>
      <c r="C155" s="333">
        <f t="shared" si="12"/>
        <v>0</v>
      </c>
      <c r="D155" s="334">
        <f t="shared" si="12"/>
        <v>0</v>
      </c>
      <c r="E155" s="11">
        <v>0</v>
      </c>
      <c r="F155" s="17">
        <v>0</v>
      </c>
      <c r="G155" s="11">
        <v>0</v>
      </c>
      <c r="H155" s="17">
        <v>0</v>
      </c>
      <c r="I155" s="11">
        <v>0</v>
      </c>
      <c r="J155" s="17">
        <v>0</v>
      </c>
      <c r="K155" s="11">
        <v>0</v>
      </c>
      <c r="L155" s="12">
        <v>0</v>
      </c>
      <c r="M155" s="11">
        <v>0</v>
      </c>
      <c r="N155" s="12">
        <v>0</v>
      </c>
      <c r="O155" s="11">
        <v>0</v>
      </c>
      <c r="P155" s="12">
        <v>0</v>
      </c>
      <c r="Q155" s="11">
        <v>0</v>
      </c>
      <c r="R155" s="12">
        <v>0</v>
      </c>
      <c r="S155" s="11">
        <v>0</v>
      </c>
      <c r="T155" s="12">
        <v>0</v>
      </c>
      <c r="U155" s="11">
        <v>0</v>
      </c>
      <c r="V155" s="12">
        <v>0</v>
      </c>
      <c r="W155" s="11">
        <v>0</v>
      </c>
      <c r="X155" s="12">
        <v>0</v>
      </c>
      <c r="Y155" s="11">
        <v>0</v>
      </c>
      <c r="Z155" s="12">
        <v>0</v>
      </c>
      <c r="AA155" s="11">
        <v>0</v>
      </c>
      <c r="AB155" s="17">
        <v>0</v>
      </c>
      <c r="AC155" s="11">
        <v>0</v>
      </c>
      <c r="AD155" s="17">
        <v>0</v>
      </c>
      <c r="AE155" s="11">
        <v>0</v>
      </c>
      <c r="AF155" s="12">
        <v>0</v>
      </c>
      <c r="AG155" s="11">
        <v>0</v>
      </c>
      <c r="AH155" s="12">
        <v>0</v>
      </c>
      <c r="AI155" s="11">
        <v>0</v>
      </c>
      <c r="AJ155" s="12">
        <v>0</v>
      </c>
      <c r="AK155" s="11">
        <v>0</v>
      </c>
      <c r="AL155" s="12">
        <v>0</v>
      </c>
      <c r="AM155" s="11">
        <v>0</v>
      </c>
      <c r="AN155" s="12">
        <v>0</v>
      </c>
      <c r="AO155" s="111">
        <v>0</v>
      </c>
      <c r="AP155" s="51">
        <v>0</v>
      </c>
      <c r="AQ155" s="200">
        <v>0</v>
      </c>
      <c r="AR155" s="135">
        <v>0</v>
      </c>
      <c r="AS155" s="17">
        <v>0</v>
      </c>
      <c r="AT155" s="1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97"/>
      <c r="BG155" s="97"/>
      <c r="CA155" s="84" t="str">
        <f t="shared" si="13"/>
        <v/>
      </c>
      <c r="CG155" s="88">
        <f t="shared" si="14"/>
        <v>0</v>
      </c>
      <c r="CH155" s="88"/>
      <c r="CI155" s="88"/>
      <c r="CJ155" s="88"/>
      <c r="CK155" s="88"/>
      <c r="CL155" s="88"/>
      <c r="CM155" s="88"/>
      <c r="CN155" s="88"/>
      <c r="CO155" s="88"/>
      <c r="CP155" s="88"/>
      <c r="CQ155" s="88"/>
      <c r="CR155" s="88"/>
      <c r="CS155" s="88"/>
      <c r="CT155" s="88"/>
    </row>
    <row r="156" spans="1:104" ht="15" customHeight="1" x14ac:dyDescent="0.2">
      <c r="A156" s="331" t="s">
        <v>162</v>
      </c>
      <c r="B156" s="332">
        <f t="shared" si="11"/>
        <v>0</v>
      </c>
      <c r="C156" s="333">
        <f t="shared" si="12"/>
        <v>0</v>
      </c>
      <c r="D156" s="334">
        <f t="shared" si="12"/>
        <v>0</v>
      </c>
      <c r="E156" s="11">
        <v>0</v>
      </c>
      <c r="F156" s="17">
        <v>0</v>
      </c>
      <c r="G156" s="11">
        <v>0</v>
      </c>
      <c r="H156" s="17">
        <v>0</v>
      </c>
      <c r="I156" s="11">
        <v>0</v>
      </c>
      <c r="J156" s="17">
        <v>0</v>
      </c>
      <c r="K156" s="11">
        <v>0</v>
      </c>
      <c r="L156" s="12">
        <v>0</v>
      </c>
      <c r="M156" s="11">
        <v>0</v>
      </c>
      <c r="N156" s="12">
        <v>0</v>
      </c>
      <c r="O156" s="11">
        <v>0</v>
      </c>
      <c r="P156" s="12">
        <v>0</v>
      </c>
      <c r="Q156" s="11">
        <v>0</v>
      </c>
      <c r="R156" s="12">
        <v>0</v>
      </c>
      <c r="S156" s="11">
        <v>0</v>
      </c>
      <c r="T156" s="12">
        <v>0</v>
      </c>
      <c r="U156" s="11">
        <v>0</v>
      </c>
      <c r="V156" s="12">
        <v>0</v>
      </c>
      <c r="W156" s="11">
        <v>0</v>
      </c>
      <c r="X156" s="12">
        <v>0</v>
      </c>
      <c r="Y156" s="11">
        <v>0</v>
      </c>
      <c r="Z156" s="12">
        <v>0</v>
      </c>
      <c r="AA156" s="11">
        <v>0</v>
      </c>
      <c r="AB156" s="17">
        <v>0</v>
      </c>
      <c r="AC156" s="11">
        <v>0</v>
      </c>
      <c r="AD156" s="17">
        <v>0</v>
      </c>
      <c r="AE156" s="11">
        <v>0</v>
      </c>
      <c r="AF156" s="12">
        <v>0</v>
      </c>
      <c r="AG156" s="11">
        <v>0</v>
      </c>
      <c r="AH156" s="12">
        <v>0</v>
      </c>
      <c r="AI156" s="11">
        <v>0</v>
      </c>
      <c r="AJ156" s="12">
        <v>0</v>
      </c>
      <c r="AK156" s="11">
        <v>0</v>
      </c>
      <c r="AL156" s="12">
        <v>0</v>
      </c>
      <c r="AM156" s="11">
        <v>0</v>
      </c>
      <c r="AN156" s="12">
        <v>0</v>
      </c>
      <c r="AO156" s="111">
        <v>0</v>
      </c>
      <c r="AP156" s="51">
        <v>0</v>
      </c>
      <c r="AQ156" s="200">
        <v>0</v>
      </c>
      <c r="AR156" s="135">
        <v>0</v>
      </c>
      <c r="AS156" s="17">
        <v>0</v>
      </c>
      <c r="AT156" s="1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97"/>
      <c r="BG156" s="97"/>
      <c r="CA156" s="84" t="str">
        <f t="shared" si="13"/>
        <v/>
      </c>
      <c r="CG156" s="88">
        <f t="shared" si="14"/>
        <v>0</v>
      </c>
      <c r="CH156" s="88"/>
      <c r="CI156" s="88"/>
      <c r="CJ156" s="88"/>
      <c r="CK156" s="88"/>
      <c r="CL156" s="88"/>
      <c r="CM156" s="88"/>
      <c r="CN156" s="88"/>
      <c r="CO156" s="88"/>
      <c r="CP156" s="88"/>
      <c r="CQ156" s="88"/>
      <c r="CR156" s="88"/>
      <c r="CS156" s="88"/>
      <c r="CT156" s="88"/>
    </row>
    <row r="157" spans="1:104" ht="15" customHeight="1" x14ac:dyDescent="0.2">
      <c r="A157" s="331" t="s">
        <v>163</v>
      </c>
      <c r="B157" s="332">
        <f t="shared" si="11"/>
        <v>0</v>
      </c>
      <c r="C157" s="333">
        <f t="shared" si="12"/>
        <v>0</v>
      </c>
      <c r="D157" s="334">
        <f t="shared" si="12"/>
        <v>0</v>
      </c>
      <c r="E157" s="11">
        <v>0</v>
      </c>
      <c r="F157" s="17">
        <v>0</v>
      </c>
      <c r="G157" s="11">
        <v>0</v>
      </c>
      <c r="H157" s="17">
        <v>0</v>
      </c>
      <c r="I157" s="11">
        <v>0</v>
      </c>
      <c r="J157" s="17">
        <v>0</v>
      </c>
      <c r="K157" s="11">
        <v>0</v>
      </c>
      <c r="L157" s="12">
        <v>0</v>
      </c>
      <c r="M157" s="11">
        <v>0</v>
      </c>
      <c r="N157" s="12">
        <v>0</v>
      </c>
      <c r="O157" s="11">
        <v>0</v>
      </c>
      <c r="P157" s="12">
        <v>0</v>
      </c>
      <c r="Q157" s="11">
        <v>0</v>
      </c>
      <c r="R157" s="12">
        <v>0</v>
      </c>
      <c r="S157" s="11">
        <v>0</v>
      </c>
      <c r="T157" s="12">
        <v>0</v>
      </c>
      <c r="U157" s="11">
        <v>0</v>
      </c>
      <c r="V157" s="12">
        <v>0</v>
      </c>
      <c r="W157" s="11">
        <v>0</v>
      </c>
      <c r="X157" s="12">
        <v>0</v>
      </c>
      <c r="Y157" s="11">
        <v>0</v>
      </c>
      <c r="Z157" s="12">
        <v>0</v>
      </c>
      <c r="AA157" s="11">
        <v>0</v>
      </c>
      <c r="AB157" s="17">
        <v>0</v>
      </c>
      <c r="AC157" s="11">
        <v>0</v>
      </c>
      <c r="AD157" s="17">
        <v>0</v>
      </c>
      <c r="AE157" s="11">
        <v>0</v>
      </c>
      <c r="AF157" s="12">
        <v>0</v>
      </c>
      <c r="AG157" s="11">
        <v>0</v>
      </c>
      <c r="AH157" s="12">
        <v>0</v>
      </c>
      <c r="AI157" s="11">
        <v>0</v>
      </c>
      <c r="AJ157" s="12">
        <v>0</v>
      </c>
      <c r="AK157" s="11">
        <v>0</v>
      </c>
      <c r="AL157" s="12">
        <v>0</v>
      </c>
      <c r="AM157" s="11">
        <v>0</v>
      </c>
      <c r="AN157" s="12">
        <v>0</v>
      </c>
      <c r="AO157" s="111">
        <v>0</v>
      </c>
      <c r="AP157" s="51">
        <v>0</v>
      </c>
      <c r="AQ157" s="200">
        <v>0</v>
      </c>
      <c r="AR157" s="135">
        <v>0</v>
      </c>
      <c r="AS157" s="17">
        <v>0</v>
      </c>
      <c r="AT157" s="1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97"/>
      <c r="BG157" s="97"/>
      <c r="CA157" s="84" t="str">
        <f t="shared" si="13"/>
        <v/>
      </c>
      <c r="CG157" s="88">
        <f t="shared" si="14"/>
        <v>0</v>
      </c>
      <c r="CH157" s="88"/>
      <c r="CI157" s="88"/>
      <c r="CJ157" s="88"/>
      <c r="CK157" s="88"/>
      <c r="CL157" s="88"/>
      <c r="CM157" s="88"/>
      <c r="CN157" s="88"/>
      <c r="CO157" s="88"/>
      <c r="CP157" s="88"/>
      <c r="CQ157" s="88"/>
      <c r="CR157" s="88"/>
      <c r="CS157" s="88"/>
      <c r="CT157" s="88"/>
    </row>
    <row r="158" spans="1:104" ht="15" customHeight="1" x14ac:dyDescent="0.2">
      <c r="A158" s="331" t="s">
        <v>164</v>
      </c>
      <c r="B158" s="332">
        <f t="shared" si="11"/>
        <v>0</v>
      </c>
      <c r="C158" s="333">
        <f t="shared" si="12"/>
        <v>0</v>
      </c>
      <c r="D158" s="334">
        <f t="shared" si="12"/>
        <v>0</v>
      </c>
      <c r="E158" s="11">
        <v>0</v>
      </c>
      <c r="F158" s="17">
        <v>0</v>
      </c>
      <c r="G158" s="11">
        <v>0</v>
      </c>
      <c r="H158" s="17">
        <v>0</v>
      </c>
      <c r="I158" s="11">
        <v>0</v>
      </c>
      <c r="J158" s="17">
        <v>0</v>
      </c>
      <c r="K158" s="11">
        <v>0</v>
      </c>
      <c r="L158" s="12">
        <v>0</v>
      </c>
      <c r="M158" s="11">
        <v>0</v>
      </c>
      <c r="N158" s="12">
        <v>0</v>
      </c>
      <c r="O158" s="11">
        <v>0</v>
      </c>
      <c r="P158" s="12">
        <v>0</v>
      </c>
      <c r="Q158" s="11">
        <v>0</v>
      </c>
      <c r="R158" s="12">
        <v>0</v>
      </c>
      <c r="S158" s="11">
        <v>0</v>
      </c>
      <c r="T158" s="12">
        <v>0</v>
      </c>
      <c r="U158" s="11">
        <v>0</v>
      </c>
      <c r="V158" s="12">
        <v>0</v>
      </c>
      <c r="W158" s="11">
        <v>0</v>
      </c>
      <c r="X158" s="12">
        <v>0</v>
      </c>
      <c r="Y158" s="11">
        <v>0</v>
      </c>
      <c r="Z158" s="12">
        <v>0</v>
      </c>
      <c r="AA158" s="11">
        <v>0</v>
      </c>
      <c r="AB158" s="17">
        <v>0</v>
      </c>
      <c r="AC158" s="11">
        <v>0</v>
      </c>
      <c r="AD158" s="17">
        <v>0</v>
      </c>
      <c r="AE158" s="11">
        <v>0</v>
      </c>
      <c r="AF158" s="12">
        <v>0</v>
      </c>
      <c r="AG158" s="11">
        <v>0</v>
      </c>
      <c r="AH158" s="12">
        <v>0</v>
      </c>
      <c r="AI158" s="11">
        <v>0</v>
      </c>
      <c r="AJ158" s="12">
        <v>0</v>
      </c>
      <c r="AK158" s="11">
        <v>0</v>
      </c>
      <c r="AL158" s="12">
        <v>0</v>
      </c>
      <c r="AM158" s="11">
        <v>0</v>
      </c>
      <c r="AN158" s="12">
        <v>0</v>
      </c>
      <c r="AO158" s="111">
        <v>0</v>
      </c>
      <c r="AP158" s="51">
        <v>0</v>
      </c>
      <c r="AQ158" s="200">
        <v>0</v>
      </c>
      <c r="AR158" s="135">
        <v>0</v>
      </c>
      <c r="AS158" s="17">
        <v>0</v>
      </c>
      <c r="AT158" s="1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97"/>
      <c r="BG158" s="97"/>
      <c r="CA158" s="84" t="str">
        <f t="shared" si="13"/>
        <v/>
      </c>
      <c r="CG158" s="88">
        <f t="shared" si="14"/>
        <v>0</v>
      </c>
      <c r="CH158" s="88"/>
      <c r="CI158" s="88"/>
      <c r="CJ158" s="88"/>
      <c r="CK158" s="88"/>
      <c r="CL158" s="88"/>
      <c r="CM158" s="88"/>
      <c r="CN158" s="88"/>
      <c r="CO158" s="88"/>
      <c r="CP158" s="88"/>
      <c r="CQ158" s="88"/>
      <c r="CR158" s="88"/>
      <c r="CS158" s="88"/>
      <c r="CT158" s="88"/>
    </row>
    <row r="159" spans="1:104" ht="15" customHeight="1" x14ac:dyDescent="0.2">
      <c r="A159" s="331" t="s">
        <v>165</v>
      </c>
      <c r="B159" s="332">
        <f t="shared" si="11"/>
        <v>0</v>
      </c>
      <c r="C159" s="333">
        <f t="shared" si="12"/>
        <v>0</v>
      </c>
      <c r="D159" s="334">
        <f t="shared" si="12"/>
        <v>0</v>
      </c>
      <c r="E159" s="11">
        <v>0</v>
      </c>
      <c r="F159" s="17">
        <v>0</v>
      </c>
      <c r="G159" s="11">
        <v>0</v>
      </c>
      <c r="H159" s="17">
        <v>0</v>
      </c>
      <c r="I159" s="11">
        <v>0</v>
      </c>
      <c r="J159" s="17">
        <v>0</v>
      </c>
      <c r="K159" s="11">
        <v>0</v>
      </c>
      <c r="L159" s="12">
        <v>0</v>
      </c>
      <c r="M159" s="11">
        <v>0</v>
      </c>
      <c r="N159" s="12">
        <v>0</v>
      </c>
      <c r="O159" s="11">
        <v>0</v>
      </c>
      <c r="P159" s="12">
        <v>0</v>
      </c>
      <c r="Q159" s="11">
        <v>0</v>
      </c>
      <c r="R159" s="12">
        <v>0</v>
      </c>
      <c r="S159" s="11">
        <v>0</v>
      </c>
      <c r="T159" s="12">
        <v>0</v>
      </c>
      <c r="U159" s="11">
        <v>0</v>
      </c>
      <c r="V159" s="12">
        <v>0</v>
      </c>
      <c r="W159" s="11">
        <v>0</v>
      </c>
      <c r="X159" s="12">
        <v>0</v>
      </c>
      <c r="Y159" s="11">
        <v>0</v>
      </c>
      <c r="Z159" s="12">
        <v>0</v>
      </c>
      <c r="AA159" s="11">
        <v>0</v>
      </c>
      <c r="AB159" s="17">
        <v>0</v>
      </c>
      <c r="AC159" s="11">
        <v>0</v>
      </c>
      <c r="AD159" s="17">
        <v>0</v>
      </c>
      <c r="AE159" s="11">
        <v>0</v>
      </c>
      <c r="AF159" s="12">
        <v>0</v>
      </c>
      <c r="AG159" s="11">
        <v>0</v>
      </c>
      <c r="AH159" s="12">
        <v>0</v>
      </c>
      <c r="AI159" s="11">
        <v>0</v>
      </c>
      <c r="AJ159" s="12">
        <v>0</v>
      </c>
      <c r="AK159" s="11">
        <v>0</v>
      </c>
      <c r="AL159" s="12">
        <v>0</v>
      </c>
      <c r="AM159" s="11">
        <v>0</v>
      </c>
      <c r="AN159" s="12">
        <v>0</v>
      </c>
      <c r="AO159" s="111">
        <v>0</v>
      </c>
      <c r="AP159" s="51">
        <v>0</v>
      </c>
      <c r="AQ159" s="200">
        <v>0</v>
      </c>
      <c r="AR159" s="135">
        <v>0</v>
      </c>
      <c r="AS159" s="17">
        <v>0</v>
      </c>
      <c r="AT159" s="1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97"/>
      <c r="BG159" s="97"/>
      <c r="CA159" s="84" t="str">
        <f t="shared" si="13"/>
        <v/>
      </c>
      <c r="CG159" s="88">
        <f t="shared" si="14"/>
        <v>0</v>
      </c>
      <c r="CH159" s="88"/>
      <c r="CI159" s="88"/>
      <c r="CJ159" s="88"/>
      <c r="CK159" s="88"/>
      <c r="CL159" s="88"/>
      <c r="CM159" s="88"/>
      <c r="CN159" s="88"/>
      <c r="CO159" s="88"/>
      <c r="CP159" s="88"/>
      <c r="CQ159" s="88"/>
      <c r="CR159" s="88"/>
      <c r="CS159" s="88"/>
      <c r="CT159" s="88"/>
    </row>
    <row r="160" spans="1:104" ht="15" customHeight="1" x14ac:dyDescent="0.2">
      <c r="A160" s="331" t="s">
        <v>166</v>
      </c>
      <c r="B160" s="332">
        <f t="shared" si="11"/>
        <v>84</v>
      </c>
      <c r="C160" s="333">
        <f t="shared" si="12"/>
        <v>34</v>
      </c>
      <c r="D160" s="334">
        <f t="shared" si="12"/>
        <v>50</v>
      </c>
      <c r="E160" s="11">
        <v>0</v>
      </c>
      <c r="F160" s="17">
        <v>0</v>
      </c>
      <c r="G160" s="11">
        <v>0</v>
      </c>
      <c r="H160" s="17">
        <v>0</v>
      </c>
      <c r="I160" s="11">
        <v>0</v>
      </c>
      <c r="J160" s="17">
        <v>0</v>
      </c>
      <c r="K160" s="11">
        <v>0</v>
      </c>
      <c r="L160" s="12">
        <v>1</v>
      </c>
      <c r="M160" s="11">
        <v>2</v>
      </c>
      <c r="N160" s="12">
        <v>1</v>
      </c>
      <c r="O160" s="11">
        <v>5</v>
      </c>
      <c r="P160" s="12">
        <v>2</v>
      </c>
      <c r="Q160" s="11">
        <v>0</v>
      </c>
      <c r="R160" s="12">
        <v>0</v>
      </c>
      <c r="S160" s="11">
        <v>1</v>
      </c>
      <c r="T160" s="12">
        <v>2</v>
      </c>
      <c r="U160" s="11">
        <v>2</v>
      </c>
      <c r="V160" s="12">
        <v>1</v>
      </c>
      <c r="W160" s="11">
        <v>1</v>
      </c>
      <c r="X160" s="12">
        <v>0</v>
      </c>
      <c r="Y160" s="11">
        <v>2</v>
      </c>
      <c r="Z160" s="12">
        <v>8</v>
      </c>
      <c r="AA160" s="11">
        <v>4</v>
      </c>
      <c r="AB160" s="17">
        <v>4</v>
      </c>
      <c r="AC160" s="11">
        <v>4</v>
      </c>
      <c r="AD160" s="17">
        <v>5</v>
      </c>
      <c r="AE160" s="11">
        <v>6</v>
      </c>
      <c r="AF160" s="12">
        <v>8</v>
      </c>
      <c r="AG160" s="11">
        <v>0</v>
      </c>
      <c r="AH160" s="12">
        <v>4</v>
      </c>
      <c r="AI160" s="11">
        <v>2</v>
      </c>
      <c r="AJ160" s="12">
        <v>7</v>
      </c>
      <c r="AK160" s="11">
        <v>2</v>
      </c>
      <c r="AL160" s="12">
        <v>3</v>
      </c>
      <c r="AM160" s="11">
        <v>1</v>
      </c>
      <c r="AN160" s="12">
        <v>4</v>
      </c>
      <c r="AO160" s="111">
        <v>2</v>
      </c>
      <c r="AP160" s="51">
        <v>0</v>
      </c>
      <c r="AQ160" s="200">
        <v>84</v>
      </c>
      <c r="AR160" s="135">
        <v>0</v>
      </c>
      <c r="AS160" s="17">
        <v>0</v>
      </c>
      <c r="AT160" s="1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97"/>
      <c r="BG160" s="97"/>
      <c r="CA160" s="84" t="str">
        <f t="shared" si="13"/>
        <v/>
      </c>
      <c r="CG160" s="88">
        <f t="shared" si="14"/>
        <v>0</v>
      </c>
      <c r="CH160" s="88"/>
      <c r="CI160" s="88"/>
      <c r="CJ160" s="88"/>
      <c r="CK160" s="88"/>
      <c r="CL160" s="88"/>
      <c r="CM160" s="88"/>
      <c r="CN160" s="88"/>
      <c r="CO160" s="88"/>
      <c r="CP160" s="88"/>
      <c r="CQ160" s="88"/>
      <c r="CR160" s="88"/>
      <c r="CS160" s="88"/>
      <c r="CT160" s="88"/>
    </row>
    <row r="161" spans="1:98" ht="15" customHeight="1" x14ac:dyDescent="0.2">
      <c r="A161" s="331" t="s">
        <v>167</v>
      </c>
      <c r="B161" s="332">
        <f t="shared" si="11"/>
        <v>0</v>
      </c>
      <c r="C161" s="333">
        <f t="shared" si="12"/>
        <v>0</v>
      </c>
      <c r="D161" s="334">
        <f t="shared" si="12"/>
        <v>0</v>
      </c>
      <c r="E161" s="11">
        <v>0</v>
      </c>
      <c r="F161" s="17">
        <v>0</v>
      </c>
      <c r="G161" s="11">
        <v>0</v>
      </c>
      <c r="H161" s="17">
        <v>0</v>
      </c>
      <c r="I161" s="11">
        <v>0</v>
      </c>
      <c r="J161" s="17">
        <v>0</v>
      </c>
      <c r="K161" s="11">
        <v>0</v>
      </c>
      <c r="L161" s="12">
        <v>0</v>
      </c>
      <c r="M161" s="11">
        <v>0</v>
      </c>
      <c r="N161" s="12">
        <v>0</v>
      </c>
      <c r="O161" s="11">
        <v>0</v>
      </c>
      <c r="P161" s="12">
        <v>0</v>
      </c>
      <c r="Q161" s="11">
        <v>0</v>
      </c>
      <c r="R161" s="12">
        <v>0</v>
      </c>
      <c r="S161" s="11">
        <v>0</v>
      </c>
      <c r="T161" s="12">
        <v>0</v>
      </c>
      <c r="U161" s="11">
        <v>0</v>
      </c>
      <c r="V161" s="12">
        <v>0</v>
      </c>
      <c r="W161" s="11">
        <v>0</v>
      </c>
      <c r="X161" s="12">
        <v>0</v>
      </c>
      <c r="Y161" s="11">
        <v>0</v>
      </c>
      <c r="Z161" s="12">
        <v>0</v>
      </c>
      <c r="AA161" s="11">
        <v>0</v>
      </c>
      <c r="AB161" s="17">
        <v>0</v>
      </c>
      <c r="AC161" s="11">
        <v>0</v>
      </c>
      <c r="AD161" s="17">
        <v>0</v>
      </c>
      <c r="AE161" s="11">
        <v>0</v>
      </c>
      <c r="AF161" s="12">
        <v>0</v>
      </c>
      <c r="AG161" s="11">
        <v>0</v>
      </c>
      <c r="AH161" s="12">
        <v>0</v>
      </c>
      <c r="AI161" s="11">
        <v>0</v>
      </c>
      <c r="AJ161" s="12">
        <v>0</v>
      </c>
      <c r="AK161" s="11">
        <v>0</v>
      </c>
      <c r="AL161" s="12">
        <v>0</v>
      </c>
      <c r="AM161" s="11">
        <v>0</v>
      </c>
      <c r="AN161" s="12">
        <v>0</v>
      </c>
      <c r="AO161" s="111">
        <v>0</v>
      </c>
      <c r="AP161" s="51">
        <v>0</v>
      </c>
      <c r="AQ161" s="200">
        <v>0</v>
      </c>
      <c r="AR161" s="135">
        <v>0</v>
      </c>
      <c r="AS161" s="17">
        <v>0</v>
      </c>
      <c r="AT161" s="1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97"/>
      <c r="BG161" s="97"/>
      <c r="CA161" s="84" t="str">
        <f t="shared" si="13"/>
        <v/>
      </c>
      <c r="CG161" s="88">
        <f t="shared" si="14"/>
        <v>0</v>
      </c>
      <c r="CH161" s="88"/>
      <c r="CI161" s="88"/>
      <c r="CJ161" s="88"/>
      <c r="CK161" s="88"/>
      <c r="CL161" s="88"/>
      <c r="CM161" s="88"/>
      <c r="CN161" s="88"/>
      <c r="CO161" s="88"/>
      <c r="CP161" s="88"/>
      <c r="CQ161" s="88"/>
      <c r="CR161" s="88"/>
      <c r="CS161" s="88"/>
      <c r="CT161" s="88"/>
    </row>
    <row r="162" spans="1:98" ht="15" customHeight="1" x14ac:dyDescent="0.2">
      <c r="A162" s="331" t="s">
        <v>168</v>
      </c>
      <c r="B162" s="332">
        <f t="shared" si="11"/>
        <v>0</v>
      </c>
      <c r="C162" s="333">
        <f t="shared" si="12"/>
        <v>0</v>
      </c>
      <c r="D162" s="334">
        <f t="shared" si="12"/>
        <v>0</v>
      </c>
      <c r="E162" s="11">
        <v>0</v>
      </c>
      <c r="F162" s="17">
        <v>0</v>
      </c>
      <c r="G162" s="11">
        <v>0</v>
      </c>
      <c r="H162" s="17">
        <v>0</v>
      </c>
      <c r="I162" s="11">
        <v>0</v>
      </c>
      <c r="J162" s="17">
        <v>0</v>
      </c>
      <c r="K162" s="11">
        <v>0</v>
      </c>
      <c r="L162" s="12">
        <v>0</v>
      </c>
      <c r="M162" s="11">
        <v>0</v>
      </c>
      <c r="N162" s="12">
        <v>0</v>
      </c>
      <c r="O162" s="11">
        <v>0</v>
      </c>
      <c r="P162" s="12">
        <v>0</v>
      </c>
      <c r="Q162" s="11">
        <v>0</v>
      </c>
      <c r="R162" s="12">
        <v>0</v>
      </c>
      <c r="S162" s="11">
        <v>0</v>
      </c>
      <c r="T162" s="12">
        <v>0</v>
      </c>
      <c r="U162" s="11">
        <v>0</v>
      </c>
      <c r="V162" s="12">
        <v>0</v>
      </c>
      <c r="W162" s="11">
        <v>0</v>
      </c>
      <c r="X162" s="12">
        <v>0</v>
      </c>
      <c r="Y162" s="11">
        <v>0</v>
      </c>
      <c r="Z162" s="12">
        <v>0</v>
      </c>
      <c r="AA162" s="11">
        <v>0</v>
      </c>
      <c r="AB162" s="17">
        <v>0</v>
      </c>
      <c r="AC162" s="11">
        <v>0</v>
      </c>
      <c r="AD162" s="17">
        <v>0</v>
      </c>
      <c r="AE162" s="11">
        <v>0</v>
      </c>
      <c r="AF162" s="12">
        <v>0</v>
      </c>
      <c r="AG162" s="11">
        <v>0</v>
      </c>
      <c r="AH162" s="12">
        <v>0</v>
      </c>
      <c r="AI162" s="11">
        <v>0</v>
      </c>
      <c r="AJ162" s="12">
        <v>0</v>
      </c>
      <c r="AK162" s="11">
        <v>0</v>
      </c>
      <c r="AL162" s="12">
        <v>0</v>
      </c>
      <c r="AM162" s="11">
        <v>0</v>
      </c>
      <c r="AN162" s="12">
        <v>0</v>
      </c>
      <c r="AO162" s="111">
        <v>0</v>
      </c>
      <c r="AP162" s="51">
        <v>0</v>
      </c>
      <c r="AQ162" s="200">
        <v>0</v>
      </c>
      <c r="AR162" s="135">
        <v>0</v>
      </c>
      <c r="AS162" s="17">
        <v>0</v>
      </c>
      <c r="AT162" s="1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97"/>
      <c r="BG162" s="97"/>
      <c r="CA162" s="84" t="str">
        <f t="shared" si="13"/>
        <v/>
      </c>
      <c r="CG162" s="88">
        <f t="shared" si="14"/>
        <v>0</v>
      </c>
      <c r="CH162" s="88"/>
      <c r="CI162" s="88"/>
      <c r="CJ162" s="88"/>
      <c r="CK162" s="88"/>
      <c r="CL162" s="88"/>
      <c r="CM162" s="88"/>
      <c r="CN162" s="88"/>
      <c r="CO162" s="88"/>
      <c r="CP162" s="88"/>
      <c r="CQ162" s="88"/>
      <c r="CR162" s="88"/>
      <c r="CS162" s="88"/>
      <c r="CT162" s="88"/>
    </row>
    <row r="163" spans="1:98" ht="15" customHeight="1" x14ac:dyDescent="0.2">
      <c r="A163" s="331" t="s">
        <v>169</v>
      </c>
      <c r="B163" s="332">
        <f t="shared" si="11"/>
        <v>0</v>
      </c>
      <c r="C163" s="333">
        <f t="shared" si="12"/>
        <v>0</v>
      </c>
      <c r="D163" s="334">
        <f t="shared" si="12"/>
        <v>0</v>
      </c>
      <c r="E163" s="11">
        <v>0</v>
      </c>
      <c r="F163" s="17">
        <v>0</v>
      </c>
      <c r="G163" s="11">
        <v>0</v>
      </c>
      <c r="H163" s="17">
        <v>0</v>
      </c>
      <c r="I163" s="11">
        <v>0</v>
      </c>
      <c r="J163" s="17">
        <v>0</v>
      </c>
      <c r="K163" s="11">
        <v>0</v>
      </c>
      <c r="L163" s="12">
        <v>0</v>
      </c>
      <c r="M163" s="11">
        <v>0</v>
      </c>
      <c r="N163" s="12">
        <v>0</v>
      </c>
      <c r="O163" s="11">
        <v>0</v>
      </c>
      <c r="P163" s="12">
        <v>0</v>
      </c>
      <c r="Q163" s="11">
        <v>0</v>
      </c>
      <c r="R163" s="12">
        <v>0</v>
      </c>
      <c r="S163" s="11">
        <v>0</v>
      </c>
      <c r="T163" s="12">
        <v>0</v>
      </c>
      <c r="U163" s="11">
        <v>0</v>
      </c>
      <c r="V163" s="12">
        <v>0</v>
      </c>
      <c r="W163" s="11">
        <v>0</v>
      </c>
      <c r="X163" s="12">
        <v>0</v>
      </c>
      <c r="Y163" s="11">
        <v>0</v>
      </c>
      <c r="Z163" s="12">
        <v>0</v>
      </c>
      <c r="AA163" s="11">
        <v>0</v>
      </c>
      <c r="AB163" s="17">
        <v>0</v>
      </c>
      <c r="AC163" s="11">
        <v>0</v>
      </c>
      <c r="AD163" s="17">
        <v>0</v>
      </c>
      <c r="AE163" s="11">
        <v>0</v>
      </c>
      <c r="AF163" s="12">
        <v>0</v>
      </c>
      <c r="AG163" s="11">
        <v>0</v>
      </c>
      <c r="AH163" s="12">
        <v>0</v>
      </c>
      <c r="AI163" s="11">
        <v>0</v>
      </c>
      <c r="AJ163" s="12">
        <v>0</v>
      </c>
      <c r="AK163" s="11">
        <v>0</v>
      </c>
      <c r="AL163" s="12">
        <v>0</v>
      </c>
      <c r="AM163" s="11">
        <v>0</v>
      </c>
      <c r="AN163" s="12">
        <v>0</v>
      </c>
      <c r="AO163" s="111">
        <v>0</v>
      </c>
      <c r="AP163" s="51">
        <v>0</v>
      </c>
      <c r="AQ163" s="200">
        <v>0</v>
      </c>
      <c r="AR163" s="135">
        <v>0</v>
      </c>
      <c r="AS163" s="17">
        <v>0</v>
      </c>
      <c r="AT163" s="1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97"/>
      <c r="BG163" s="97"/>
      <c r="CA163" s="84" t="str">
        <f t="shared" si="13"/>
        <v/>
      </c>
      <c r="CG163" s="88">
        <f t="shared" si="14"/>
        <v>0</v>
      </c>
      <c r="CH163" s="88"/>
      <c r="CI163" s="88"/>
      <c r="CJ163" s="88"/>
      <c r="CK163" s="88"/>
      <c r="CL163" s="88"/>
      <c r="CM163" s="88"/>
      <c r="CN163" s="88"/>
      <c r="CO163" s="88"/>
      <c r="CP163" s="88"/>
      <c r="CQ163" s="88"/>
      <c r="CR163" s="88"/>
      <c r="CS163" s="88"/>
      <c r="CT163" s="88"/>
    </row>
    <row r="164" spans="1:98" ht="15" customHeight="1" x14ac:dyDescent="0.2">
      <c r="A164" s="331" t="s">
        <v>170</v>
      </c>
      <c r="B164" s="332">
        <f t="shared" si="11"/>
        <v>149</v>
      </c>
      <c r="C164" s="333">
        <f t="shared" si="12"/>
        <v>79</v>
      </c>
      <c r="D164" s="334">
        <f t="shared" si="12"/>
        <v>70</v>
      </c>
      <c r="E164" s="11">
        <v>18</v>
      </c>
      <c r="F164" s="17">
        <v>16</v>
      </c>
      <c r="G164" s="11">
        <v>9</v>
      </c>
      <c r="H164" s="17">
        <v>4</v>
      </c>
      <c r="I164" s="11">
        <v>1</v>
      </c>
      <c r="J164" s="17">
        <v>2</v>
      </c>
      <c r="K164" s="11">
        <v>1</v>
      </c>
      <c r="L164" s="12">
        <v>4</v>
      </c>
      <c r="M164" s="11">
        <v>0</v>
      </c>
      <c r="N164" s="12">
        <v>2</v>
      </c>
      <c r="O164" s="11">
        <v>0</v>
      </c>
      <c r="P164" s="12">
        <v>0</v>
      </c>
      <c r="Q164" s="11">
        <v>0</v>
      </c>
      <c r="R164" s="12">
        <v>0</v>
      </c>
      <c r="S164" s="11">
        <v>1</v>
      </c>
      <c r="T164" s="12">
        <v>1</v>
      </c>
      <c r="U164" s="11">
        <v>0</v>
      </c>
      <c r="V164" s="12">
        <v>0</v>
      </c>
      <c r="W164" s="11">
        <v>2</v>
      </c>
      <c r="X164" s="12">
        <v>1</v>
      </c>
      <c r="Y164" s="11">
        <v>1</v>
      </c>
      <c r="Z164" s="12">
        <v>0</v>
      </c>
      <c r="AA164" s="11">
        <v>0</v>
      </c>
      <c r="AB164" s="17">
        <v>0</v>
      </c>
      <c r="AC164" s="11">
        <v>1</v>
      </c>
      <c r="AD164" s="17">
        <v>1</v>
      </c>
      <c r="AE164" s="11">
        <v>4</v>
      </c>
      <c r="AF164" s="12">
        <v>4</v>
      </c>
      <c r="AG164" s="11">
        <v>2</v>
      </c>
      <c r="AH164" s="12">
        <v>1</v>
      </c>
      <c r="AI164" s="11">
        <v>2</v>
      </c>
      <c r="AJ164" s="12">
        <v>5</v>
      </c>
      <c r="AK164" s="11">
        <v>4</v>
      </c>
      <c r="AL164" s="12">
        <v>8</v>
      </c>
      <c r="AM164" s="11">
        <v>7</v>
      </c>
      <c r="AN164" s="12">
        <v>3</v>
      </c>
      <c r="AO164" s="111">
        <v>26</v>
      </c>
      <c r="AP164" s="51">
        <v>18</v>
      </c>
      <c r="AQ164" s="200">
        <v>21</v>
      </c>
      <c r="AR164" s="135">
        <v>29</v>
      </c>
      <c r="AS164" s="17">
        <v>99</v>
      </c>
      <c r="AT164" s="1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97"/>
      <c r="BG164" s="97"/>
      <c r="CA164" s="84" t="str">
        <f t="shared" si="13"/>
        <v/>
      </c>
      <c r="CG164" s="88">
        <f t="shared" si="14"/>
        <v>0</v>
      </c>
      <c r="CH164" s="88"/>
      <c r="CI164" s="88"/>
      <c r="CJ164" s="88"/>
      <c r="CK164" s="88"/>
      <c r="CL164" s="88"/>
      <c r="CM164" s="88"/>
      <c r="CN164" s="88"/>
      <c r="CO164" s="88"/>
      <c r="CP164" s="88"/>
      <c r="CQ164" s="88"/>
      <c r="CR164" s="88"/>
      <c r="CS164" s="88"/>
      <c r="CT164" s="88"/>
    </row>
    <row r="165" spans="1:98" ht="15" customHeight="1" x14ac:dyDescent="0.2">
      <c r="A165" s="331" t="s">
        <v>171</v>
      </c>
      <c r="B165" s="332">
        <f t="shared" si="11"/>
        <v>0</v>
      </c>
      <c r="C165" s="333">
        <f t="shared" si="12"/>
        <v>0</v>
      </c>
      <c r="D165" s="334">
        <f t="shared" si="12"/>
        <v>0</v>
      </c>
      <c r="E165" s="11">
        <v>0</v>
      </c>
      <c r="F165" s="17">
        <v>0</v>
      </c>
      <c r="G165" s="11">
        <v>0</v>
      </c>
      <c r="H165" s="17">
        <v>0</v>
      </c>
      <c r="I165" s="11">
        <v>0</v>
      </c>
      <c r="J165" s="17">
        <v>0</v>
      </c>
      <c r="K165" s="11">
        <v>0</v>
      </c>
      <c r="L165" s="12">
        <v>0</v>
      </c>
      <c r="M165" s="11">
        <v>0</v>
      </c>
      <c r="N165" s="12">
        <v>0</v>
      </c>
      <c r="O165" s="11">
        <v>0</v>
      </c>
      <c r="P165" s="12">
        <v>0</v>
      </c>
      <c r="Q165" s="11">
        <v>0</v>
      </c>
      <c r="R165" s="12">
        <v>0</v>
      </c>
      <c r="S165" s="11">
        <v>0</v>
      </c>
      <c r="T165" s="12">
        <v>0</v>
      </c>
      <c r="U165" s="11">
        <v>0</v>
      </c>
      <c r="V165" s="12">
        <v>0</v>
      </c>
      <c r="W165" s="11">
        <v>0</v>
      </c>
      <c r="X165" s="12">
        <v>0</v>
      </c>
      <c r="Y165" s="11">
        <v>0</v>
      </c>
      <c r="Z165" s="12">
        <v>0</v>
      </c>
      <c r="AA165" s="11">
        <v>0</v>
      </c>
      <c r="AB165" s="17">
        <v>0</v>
      </c>
      <c r="AC165" s="11">
        <v>0</v>
      </c>
      <c r="AD165" s="17">
        <v>0</v>
      </c>
      <c r="AE165" s="11">
        <v>0</v>
      </c>
      <c r="AF165" s="12">
        <v>0</v>
      </c>
      <c r="AG165" s="11">
        <v>0</v>
      </c>
      <c r="AH165" s="12">
        <v>0</v>
      </c>
      <c r="AI165" s="11">
        <v>0</v>
      </c>
      <c r="AJ165" s="12">
        <v>0</v>
      </c>
      <c r="AK165" s="11">
        <v>0</v>
      </c>
      <c r="AL165" s="12">
        <v>0</v>
      </c>
      <c r="AM165" s="11">
        <v>0</v>
      </c>
      <c r="AN165" s="12">
        <v>0</v>
      </c>
      <c r="AO165" s="111">
        <v>0</v>
      </c>
      <c r="AP165" s="51">
        <v>0</v>
      </c>
      <c r="AQ165" s="200">
        <v>0</v>
      </c>
      <c r="AR165" s="135">
        <v>0</v>
      </c>
      <c r="AS165" s="17">
        <v>0</v>
      </c>
      <c r="AT165" s="1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97"/>
      <c r="BG165" s="97"/>
      <c r="CA165" s="84" t="str">
        <f t="shared" si="13"/>
        <v/>
      </c>
      <c r="CG165" s="88">
        <f t="shared" si="14"/>
        <v>0</v>
      </c>
      <c r="CH165" s="88"/>
      <c r="CI165" s="88"/>
      <c r="CJ165" s="88"/>
      <c r="CK165" s="88"/>
      <c r="CL165" s="88"/>
      <c r="CM165" s="88"/>
      <c r="CN165" s="88"/>
      <c r="CO165" s="88"/>
      <c r="CP165" s="88"/>
      <c r="CQ165" s="88"/>
      <c r="CR165" s="88"/>
      <c r="CS165" s="88"/>
      <c r="CT165" s="88"/>
    </row>
    <row r="166" spans="1:98" ht="15" customHeight="1" x14ac:dyDescent="0.2">
      <c r="A166" s="331" t="s">
        <v>172</v>
      </c>
      <c r="B166" s="332">
        <f t="shared" si="11"/>
        <v>0</v>
      </c>
      <c r="C166" s="333">
        <f t="shared" si="12"/>
        <v>0</v>
      </c>
      <c r="D166" s="334">
        <f t="shared" si="12"/>
        <v>0</v>
      </c>
      <c r="E166" s="11">
        <v>0</v>
      </c>
      <c r="F166" s="17">
        <v>0</v>
      </c>
      <c r="G166" s="11">
        <v>0</v>
      </c>
      <c r="H166" s="17">
        <v>0</v>
      </c>
      <c r="I166" s="11">
        <v>0</v>
      </c>
      <c r="J166" s="17">
        <v>0</v>
      </c>
      <c r="K166" s="11">
        <v>0</v>
      </c>
      <c r="L166" s="12">
        <v>0</v>
      </c>
      <c r="M166" s="11">
        <v>0</v>
      </c>
      <c r="N166" s="12">
        <v>0</v>
      </c>
      <c r="O166" s="11">
        <v>0</v>
      </c>
      <c r="P166" s="12">
        <v>0</v>
      </c>
      <c r="Q166" s="11">
        <v>0</v>
      </c>
      <c r="R166" s="12">
        <v>0</v>
      </c>
      <c r="S166" s="11">
        <v>0</v>
      </c>
      <c r="T166" s="12">
        <v>0</v>
      </c>
      <c r="U166" s="11">
        <v>0</v>
      </c>
      <c r="V166" s="12">
        <v>0</v>
      </c>
      <c r="W166" s="11">
        <v>0</v>
      </c>
      <c r="X166" s="12">
        <v>0</v>
      </c>
      <c r="Y166" s="11">
        <v>0</v>
      </c>
      <c r="Z166" s="12">
        <v>0</v>
      </c>
      <c r="AA166" s="11">
        <v>0</v>
      </c>
      <c r="AB166" s="17">
        <v>0</v>
      </c>
      <c r="AC166" s="11">
        <v>0</v>
      </c>
      <c r="AD166" s="17">
        <v>0</v>
      </c>
      <c r="AE166" s="11">
        <v>0</v>
      </c>
      <c r="AF166" s="12">
        <v>0</v>
      </c>
      <c r="AG166" s="11">
        <v>0</v>
      </c>
      <c r="AH166" s="12">
        <v>0</v>
      </c>
      <c r="AI166" s="11">
        <v>0</v>
      </c>
      <c r="AJ166" s="12">
        <v>0</v>
      </c>
      <c r="AK166" s="11">
        <v>0</v>
      </c>
      <c r="AL166" s="12">
        <v>0</v>
      </c>
      <c r="AM166" s="11">
        <v>0</v>
      </c>
      <c r="AN166" s="12">
        <v>0</v>
      </c>
      <c r="AO166" s="111">
        <v>0</v>
      </c>
      <c r="AP166" s="51">
        <v>0</v>
      </c>
      <c r="AQ166" s="200">
        <v>0</v>
      </c>
      <c r="AR166" s="135">
        <v>0</v>
      </c>
      <c r="AS166" s="17">
        <v>0</v>
      </c>
      <c r="AT166" s="1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97"/>
      <c r="BG166" s="97"/>
      <c r="CA166" s="84" t="str">
        <f t="shared" si="13"/>
        <v/>
      </c>
      <c r="CG166" s="88">
        <f t="shared" si="14"/>
        <v>0</v>
      </c>
      <c r="CH166" s="88"/>
      <c r="CI166" s="88"/>
      <c r="CJ166" s="88"/>
      <c r="CK166" s="88"/>
      <c r="CL166" s="88"/>
      <c r="CM166" s="88"/>
      <c r="CN166" s="88"/>
      <c r="CO166" s="88"/>
      <c r="CP166" s="88"/>
      <c r="CQ166" s="88"/>
      <c r="CR166" s="88"/>
      <c r="CS166" s="88"/>
      <c r="CT166" s="88"/>
    </row>
    <row r="167" spans="1:98" ht="15" customHeight="1" x14ac:dyDescent="0.2">
      <c r="A167" s="331" t="s">
        <v>173</v>
      </c>
      <c r="B167" s="332">
        <f t="shared" si="11"/>
        <v>4</v>
      </c>
      <c r="C167" s="333">
        <f t="shared" si="12"/>
        <v>2</v>
      </c>
      <c r="D167" s="334">
        <f t="shared" si="12"/>
        <v>2</v>
      </c>
      <c r="E167" s="11">
        <v>0</v>
      </c>
      <c r="F167" s="17">
        <v>0</v>
      </c>
      <c r="G167" s="11">
        <v>0</v>
      </c>
      <c r="H167" s="17">
        <v>0</v>
      </c>
      <c r="I167" s="11">
        <v>0</v>
      </c>
      <c r="J167" s="17">
        <v>0</v>
      </c>
      <c r="K167" s="11">
        <v>0</v>
      </c>
      <c r="L167" s="12">
        <v>0</v>
      </c>
      <c r="M167" s="11">
        <v>0</v>
      </c>
      <c r="N167" s="12">
        <v>0</v>
      </c>
      <c r="O167" s="11">
        <v>0</v>
      </c>
      <c r="P167" s="12">
        <v>0</v>
      </c>
      <c r="Q167" s="11">
        <v>0</v>
      </c>
      <c r="R167" s="12">
        <v>0</v>
      </c>
      <c r="S167" s="11">
        <v>0</v>
      </c>
      <c r="T167" s="12">
        <v>0</v>
      </c>
      <c r="U167" s="11">
        <v>0</v>
      </c>
      <c r="V167" s="12">
        <v>0</v>
      </c>
      <c r="W167" s="11">
        <v>0</v>
      </c>
      <c r="X167" s="12">
        <v>0</v>
      </c>
      <c r="Y167" s="11">
        <v>0</v>
      </c>
      <c r="Z167" s="12">
        <v>0</v>
      </c>
      <c r="AA167" s="11">
        <v>0</v>
      </c>
      <c r="AB167" s="17">
        <v>0</v>
      </c>
      <c r="AC167" s="11">
        <v>0</v>
      </c>
      <c r="AD167" s="17">
        <v>0</v>
      </c>
      <c r="AE167" s="11">
        <v>1</v>
      </c>
      <c r="AF167" s="12">
        <v>0</v>
      </c>
      <c r="AG167" s="11">
        <v>0</v>
      </c>
      <c r="AH167" s="12">
        <v>1</v>
      </c>
      <c r="AI167" s="11">
        <v>0</v>
      </c>
      <c r="AJ167" s="12">
        <v>1</v>
      </c>
      <c r="AK167" s="11">
        <v>1</v>
      </c>
      <c r="AL167" s="12">
        <v>0</v>
      </c>
      <c r="AM167" s="11">
        <v>0</v>
      </c>
      <c r="AN167" s="12">
        <v>0</v>
      </c>
      <c r="AO167" s="111">
        <v>0</v>
      </c>
      <c r="AP167" s="51">
        <v>0</v>
      </c>
      <c r="AQ167" s="200">
        <v>4</v>
      </c>
      <c r="AR167" s="135">
        <v>0</v>
      </c>
      <c r="AS167" s="17">
        <v>0</v>
      </c>
      <c r="AT167" s="1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97"/>
      <c r="BG167" s="97"/>
      <c r="CA167" s="84" t="str">
        <f t="shared" si="13"/>
        <v/>
      </c>
      <c r="CG167" s="88">
        <f t="shared" si="14"/>
        <v>0</v>
      </c>
      <c r="CH167" s="88"/>
      <c r="CI167" s="88"/>
      <c r="CJ167" s="88"/>
      <c r="CK167" s="88"/>
      <c r="CL167" s="88"/>
      <c r="CM167" s="88"/>
      <c r="CN167" s="88"/>
      <c r="CO167" s="88"/>
      <c r="CP167" s="88"/>
      <c r="CQ167" s="88"/>
      <c r="CR167" s="88"/>
      <c r="CS167" s="88"/>
      <c r="CT167" s="88"/>
    </row>
    <row r="168" spans="1:98" ht="15" customHeight="1" x14ac:dyDescent="0.2">
      <c r="A168" s="335" t="s">
        <v>4</v>
      </c>
      <c r="B168" s="336">
        <f t="shared" si="11"/>
        <v>23</v>
      </c>
      <c r="C168" s="337">
        <f t="shared" si="12"/>
        <v>16</v>
      </c>
      <c r="D168" s="338">
        <f t="shared" si="12"/>
        <v>7</v>
      </c>
      <c r="E168" s="34">
        <v>0</v>
      </c>
      <c r="F168" s="58">
        <v>0</v>
      </c>
      <c r="G168" s="34">
        <v>0</v>
      </c>
      <c r="H168" s="35">
        <v>0</v>
      </c>
      <c r="I168" s="34">
        <v>0</v>
      </c>
      <c r="J168" s="35">
        <v>1</v>
      </c>
      <c r="K168" s="34">
        <v>0</v>
      </c>
      <c r="L168" s="35">
        <v>0</v>
      </c>
      <c r="M168" s="34">
        <v>0</v>
      </c>
      <c r="N168" s="35">
        <v>0</v>
      </c>
      <c r="O168" s="34">
        <v>0</v>
      </c>
      <c r="P168" s="35">
        <v>0</v>
      </c>
      <c r="Q168" s="34">
        <v>0</v>
      </c>
      <c r="R168" s="35">
        <v>0</v>
      </c>
      <c r="S168" s="34">
        <v>0</v>
      </c>
      <c r="T168" s="35">
        <v>1</v>
      </c>
      <c r="U168" s="34">
        <v>2</v>
      </c>
      <c r="V168" s="35">
        <v>0</v>
      </c>
      <c r="W168" s="34">
        <v>1</v>
      </c>
      <c r="X168" s="35">
        <v>0</v>
      </c>
      <c r="Y168" s="34">
        <v>0</v>
      </c>
      <c r="Z168" s="35">
        <v>0</v>
      </c>
      <c r="AA168" s="34">
        <v>1</v>
      </c>
      <c r="AB168" s="35">
        <v>0</v>
      </c>
      <c r="AC168" s="34">
        <v>0</v>
      </c>
      <c r="AD168" s="35">
        <v>1</v>
      </c>
      <c r="AE168" s="34">
        <v>3</v>
      </c>
      <c r="AF168" s="35">
        <v>0</v>
      </c>
      <c r="AG168" s="34">
        <v>2</v>
      </c>
      <c r="AH168" s="35">
        <v>2</v>
      </c>
      <c r="AI168" s="34">
        <v>1</v>
      </c>
      <c r="AJ168" s="35">
        <v>0</v>
      </c>
      <c r="AK168" s="34">
        <v>2</v>
      </c>
      <c r="AL168" s="35">
        <v>0</v>
      </c>
      <c r="AM168" s="34">
        <v>2</v>
      </c>
      <c r="AN168" s="35">
        <v>0</v>
      </c>
      <c r="AO168" s="117">
        <v>2</v>
      </c>
      <c r="AP168" s="42">
        <v>2</v>
      </c>
      <c r="AQ168" s="339">
        <v>3</v>
      </c>
      <c r="AR168" s="120">
        <v>6</v>
      </c>
      <c r="AS168" s="58">
        <v>14</v>
      </c>
      <c r="AT168" s="1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97"/>
      <c r="BG168" s="97"/>
      <c r="CA168" s="84" t="str">
        <f t="shared" si="13"/>
        <v/>
      </c>
      <c r="CG168" s="88">
        <f t="shared" si="14"/>
        <v>0</v>
      </c>
      <c r="CH168" s="88"/>
      <c r="CI168" s="88"/>
      <c r="CJ168" s="88"/>
      <c r="CK168" s="88"/>
      <c r="CL168" s="88"/>
      <c r="CM168" s="88"/>
      <c r="CN168" s="88"/>
      <c r="CO168" s="88"/>
      <c r="CP168" s="88"/>
      <c r="CQ168" s="88"/>
      <c r="CR168" s="88"/>
      <c r="CS168" s="88"/>
      <c r="CT168" s="88"/>
    </row>
    <row r="169" spans="1:98" ht="15" customHeight="1" x14ac:dyDescent="0.2">
      <c r="A169" s="340" t="s">
        <v>43</v>
      </c>
      <c r="B169" s="213">
        <f t="shared" ref="B169:AS169" si="15">SUM(B170:B174)</f>
        <v>154</v>
      </c>
      <c r="C169" s="214">
        <f t="shared" si="15"/>
        <v>82</v>
      </c>
      <c r="D169" s="317">
        <f t="shared" si="15"/>
        <v>72</v>
      </c>
      <c r="E169" s="341">
        <f>SUM(E170:E174)</f>
        <v>12</v>
      </c>
      <c r="F169" s="342">
        <f t="shared" si="15"/>
        <v>9</v>
      </c>
      <c r="G169" s="342">
        <f t="shared" si="15"/>
        <v>13</v>
      </c>
      <c r="H169" s="69">
        <f t="shared" si="15"/>
        <v>1</v>
      </c>
      <c r="I169" s="63">
        <f t="shared" si="15"/>
        <v>2</v>
      </c>
      <c r="J169" s="69">
        <f t="shared" si="15"/>
        <v>2</v>
      </c>
      <c r="K169" s="63">
        <f t="shared" si="15"/>
        <v>1</v>
      </c>
      <c r="L169" s="69">
        <f t="shared" si="15"/>
        <v>1</v>
      </c>
      <c r="M169" s="63">
        <f t="shared" si="15"/>
        <v>1</v>
      </c>
      <c r="N169" s="69">
        <f t="shared" si="15"/>
        <v>1</v>
      </c>
      <c r="O169" s="63">
        <f t="shared" si="15"/>
        <v>1</v>
      </c>
      <c r="P169" s="69">
        <f t="shared" si="15"/>
        <v>3</v>
      </c>
      <c r="Q169" s="63">
        <f t="shared" si="15"/>
        <v>0</v>
      </c>
      <c r="R169" s="69">
        <f t="shared" si="15"/>
        <v>0</v>
      </c>
      <c r="S169" s="63">
        <f t="shared" si="15"/>
        <v>1</v>
      </c>
      <c r="T169" s="69">
        <f t="shared" si="15"/>
        <v>1</v>
      </c>
      <c r="U169" s="63">
        <f t="shared" si="15"/>
        <v>1</v>
      </c>
      <c r="V169" s="69">
        <f t="shared" si="15"/>
        <v>0</v>
      </c>
      <c r="W169" s="63">
        <f t="shared" si="15"/>
        <v>3</v>
      </c>
      <c r="X169" s="69">
        <f t="shared" si="15"/>
        <v>1</v>
      </c>
      <c r="Y169" s="63">
        <f t="shared" si="15"/>
        <v>1</v>
      </c>
      <c r="Z169" s="69">
        <f t="shared" si="15"/>
        <v>1</v>
      </c>
      <c r="AA169" s="63">
        <f t="shared" si="15"/>
        <v>1</v>
      </c>
      <c r="AB169" s="69">
        <f t="shared" si="15"/>
        <v>5</v>
      </c>
      <c r="AC169" s="63">
        <f t="shared" si="15"/>
        <v>1</v>
      </c>
      <c r="AD169" s="69">
        <f t="shared" si="15"/>
        <v>0</v>
      </c>
      <c r="AE169" s="63">
        <f t="shared" si="15"/>
        <v>4</v>
      </c>
      <c r="AF169" s="69">
        <f t="shared" si="15"/>
        <v>11</v>
      </c>
      <c r="AG169" s="63">
        <f t="shared" si="15"/>
        <v>5</v>
      </c>
      <c r="AH169" s="69">
        <f t="shared" si="15"/>
        <v>4</v>
      </c>
      <c r="AI169" s="63">
        <f t="shared" si="15"/>
        <v>4</v>
      </c>
      <c r="AJ169" s="69">
        <f t="shared" si="15"/>
        <v>9</v>
      </c>
      <c r="AK169" s="63">
        <f t="shared" si="15"/>
        <v>7</v>
      </c>
      <c r="AL169" s="69">
        <f t="shared" si="15"/>
        <v>4</v>
      </c>
      <c r="AM169" s="63">
        <f t="shared" si="15"/>
        <v>6</v>
      </c>
      <c r="AN169" s="69">
        <f t="shared" si="15"/>
        <v>3</v>
      </c>
      <c r="AO169" s="68">
        <f t="shared" si="15"/>
        <v>18</v>
      </c>
      <c r="AP169" s="67">
        <f t="shared" si="15"/>
        <v>16</v>
      </c>
      <c r="AQ169" s="343">
        <f t="shared" si="15"/>
        <v>38</v>
      </c>
      <c r="AR169" s="62">
        <f t="shared" si="15"/>
        <v>21</v>
      </c>
      <c r="AS169" s="65">
        <f t="shared" si="15"/>
        <v>94</v>
      </c>
      <c r="AT169" s="344"/>
      <c r="AU169" s="96"/>
      <c r="AV169" s="96"/>
      <c r="AW169" s="96"/>
      <c r="AX169" s="96"/>
      <c r="AY169" s="96"/>
      <c r="AZ169" s="96"/>
      <c r="BA169" s="96"/>
      <c r="BB169" s="96"/>
      <c r="BC169" s="96"/>
      <c r="BD169" s="96"/>
      <c r="BE169" s="96"/>
      <c r="BF169" s="97"/>
      <c r="BG169" s="97"/>
      <c r="CG169" s="88"/>
      <c r="CH169" s="88"/>
      <c r="CI169" s="88"/>
      <c r="CJ169" s="88"/>
      <c r="CK169" s="88"/>
      <c r="CL169" s="88"/>
      <c r="CM169" s="88"/>
      <c r="CN169" s="88"/>
      <c r="CO169" s="88"/>
      <c r="CP169" s="88"/>
      <c r="CQ169" s="88"/>
      <c r="CR169" s="88"/>
      <c r="CS169" s="88"/>
      <c r="CT169" s="88"/>
    </row>
    <row r="170" spans="1:98" ht="15" customHeight="1" x14ac:dyDescent="0.2">
      <c r="A170" s="101" t="s">
        <v>44</v>
      </c>
      <c r="B170" s="345">
        <f>SUM(C170+D170)</f>
        <v>127</v>
      </c>
      <c r="C170" s="346">
        <f t="shared" ref="C170:D174" si="16">SUM(E170+G170+I170+K170+M170+O170+Q170+S170+U170+W170+Y170+AA170+AC170+AE170+AG170+AI170+AK170+AM170+AO170)</f>
        <v>71</v>
      </c>
      <c r="D170" s="347">
        <f t="shared" si="16"/>
        <v>56</v>
      </c>
      <c r="E170" s="123">
        <v>12</v>
      </c>
      <c r="F170" s="8">
        <v>9</v>
      </c>
      <c r="G170" s="123">
        <v>13</v>
      </c>
      <c r="H170" s="138">
        <v>1</v>
      </c>
      <c r="I170" s="123">
        <v>2</v>
      </c>
      <c r="J170" s="138">
        <v>2</v>
      </c>
      <c r="K170" s="123">
        <v>1</v>
      </c>
      <c r="L170" s="138">
        <v>1</v>
      </c>
      <c r="M170" s="123">
        <v>1</v>
      </c>
      <c r="N170" s="138">
        <v>1</v>
      </c>
      <c r="O170" s="123">
        <v>0</v>
      </c>
      <c r="P170" s="138">
        <v>2</v>
      </c>
      <c r="Q170" s="123">
        <v>0</v>
      </c>
      <c r="R170" s="138">
        <v>0</v>
      </c>
      <c r="S170" s="123">
        <v>0</v>
      </c>
      <c r="T170" s="138">
        <v>1</v>
      </c>
      <c r="U170" s="123">
        <v>1</v>
      </c>
      <c r="V170" s="138">
        <v>0</v>
      </c>
      <c r="W170" s="123">
        <v>3</v>
      </c>
      <c r="X170" s="138">
        <v>1</v>
      </c>
      <c r="Y170" s="123">
        <v>1</v>
      </c>
      <c r="Z170" s="138">
        <v>0</v>
      </c>
      <c r="AA170" s="123">
        <v>1</v>
      </c>
      <c r="AB170" s="138">
        <v>3</v>
      </c>
      <c r="AC170" s="123">
        <v>1</v>
      </c>
      <c r="AD170" s="138">
        <v>0</v>
      </c>
      <c r="AE170" s="123">
        <v>4</v>
      </c>
      <c r="AF170" s="138">
        <v>7</v>
      </c>
      <c r="AG170" s="123">
        <v>4</v>
      </c>
      <c r="AH170" s="138">
        <v>2</v>
      </c>
      <c r="AI170" s="123">
        <v>4</v>
      </c>
      <c r="AJ170" s="138">
        <v>8</v>
      </c>
      <c r="AK170" s="123">
        <v>7</v>
      </c>
      <c r="AL170" s="138">
        <v>3</v>
      </c>
      <c r="AM170" s="123">
        <v>3</v>
      </c>
      <c r="AN170" s="138">
        <v>3</v>
      </c>
      <c r="AO170" s="139">
        <v>13</v>
      </c>
      <c r="AP170" s="348">
        <v>12</v>
      </c>
      <c r="AQ170" s="119">
        <v>25</v>
      </c>
      <c r="AR170" s="138">
        <v>21</v>
      </c>
      <c r="AS170" s="138">
        <v>80</v>
      </c>
      <c r="AT170" s="344"/>
      <c r="AU170" s="96"/>
      <c r="AV170" s="96"/>
      <c r="AW170" s="96"/>
      <c r="AX170" s="96"/>
      <c r="AY170" s="96"/>
      <c r="AZ170" s="96"/>
      <c r="BA170" s="96"/>
      <c r="BB170" s="96"/>
      <c r="BC170" s="96"/>
      <c r="BD170" s="96"/>
      <c r="BE170" s="96"/>
      <c r="BF170" s="97"/>
      <c r="BG170" s="97"/>
      <c r="CG170" s="88"/>
      <c r="CH170" s="88"/>
      <c r="CI170" s="88"/>
      <c r="CJ170" s="88"/>
      <c r="CK170" s="88"/>
      <c r="CL170" s="88"/>
      <c r="CM170" s="88"/>
      <c r="CN170" s="88"/>
      <c r="CO170" s="88"/>
      <c r="CP170" s="88"/>
      <c r="CQ170" s="88"/>
      <c r="CR170" s="88"/>
      <c r="CS170" s="88"/>
      <c r="CT170" s="88"/>
    </row>
    <row r="171" spans="1:98" ht="15" customHeight="1" x14ac:dyDescent="0.2">
      <c r="A171" s="106" t="s">
        <v>45</v>
      </c>
      <c r="B171" s="332">
        <f>SUM(C171+D171)</f>
        <v>12</v>
      </c>
      <c r="C171" s="333">
        <f t="shared" si="16"/>
        <v>2</v>
      </c>
      <c r="D171" s="334">
        <f t="shared" si="16"/>
        <v>10</v>
      </c>
      <c r="E171" s="34">
        <v>0</v>
      </c>
      <c r="F171" s="12">
        <v>0</v>
      </c>
      <c r="G171" s="11">
        <v>0</v>
      </c>
      <c r="H171" s="43">
        <v>0</v>
      </c>
      <c r="I171" s="11">
        <v>0</v>
      </c>
      <c r="J171" s="12">
        <v>0</v>
      </c>
      <c r="K171" s="11">
        <v>0</v>
      </c>
      <c r="L171" s="12">
        <v>0</v>
      </c>
      <c r="M171" s="11">
        <v>0</v>
      </c>
      <c r="N171" s="12">
        <v>0</v>
      </c>
      <c r="O171" s="11">
        <v>1</v>
      </c>
      <c r="P171" s="12">
        <v>1</v>
      </c>
      <c r="Q171" s="11">
        <v>0</v>
      </c>
      <c r="R171" s="12">
        <v>0</v>
      </c>
      <c r="S171" s="11">
        <v>1</v>
      </c>
      <c r="T171" s="12">
        <v>0</v>
      </c>
      <c r="U171" s="11">
        <v>0</v>
      </c>
      <c r="V171" s="12">
        <v>0</v>
      </c>
      <c r="W171" s="11">
        <v>0</v>
      </c>
      <c r="X171" s="12">
        <v>0</v>
      </c>
      <c r="Y171" s="11">
        <v>0</v>
      </c>
      <c r="Z171" s="12">
        <v>1</v>
      </c>
      <c r="AA171" s="11">
        <v>0</v>
      </c>
      <c r="AB171" s="12">
        <v>2</v>
      </c>
      <c r="AC171" s="11">
        <v>0</v>
      </c>
      <c r="AD171" s="12">
        <v>0</v>
      </c>
      <c r="AE171" s="11">
        <v>0</v>
      </c>
      <c r="AF171" s="12">
        <v>3</v>
      </c>
      <c r="AG171" s="11">
        <v>0</v>
      </c>
      <c r="AH171" s="12">
        <v>1</v>
      </c>
      <c r="AI171" s="11">
        <v>0</v>
      </c>
      <c r="AJ171" s="12">
        <v>1</v>
      </c>
      <c r="AK171" s="11">
        <v>0</v>
      </c>
      <c r="AL171" s="12">
        <v>1</v>
      </c>
      <c r="AM171" s="11">
        <v>0</v>
      </c>
      <c r="AN171" s="12">
        <v>0</v>
      </c>
      <c r="AO171" s="111">
        <v>0</v>
      </c>
      <c r="AP171" s="51">
        <v>0</v>
      </c>
      <c r="AQ171" s="17">
        <v>12</v>
      </c>
      <c r="AR171" s="12">
        <v>0</v>
      </c>
      <c r="AS171" s="43">
        <v>0</v>
      </c>
      <c r="AT171" s="349"/>
      <c r="AU171" s="96"/>
      <c r="AV171" s="96"/>
      <c r="AW171" s="96"/>
      <c r="AX171" s="96"/>
      <c r="AY171" s="96"/>
      <c r="AZ171" s="96"/>
      <c r="BA171" s="96"/>
      <c r="BB171" s="96"/>
      <c r="BC171" s="96"/>
      <c r="BD171" s="96"/>
      <c r="BE171" s="96"/>
      <c r="BF171" s="97"/>
      <c r="BG171" s="97"/>
      <c r="CG171" s="88"/>
      <c r="CH171" s="88"/>
      <c r="CI171" s="88"/>
      <c r="CJ171" s="88"/>
      <c r="CK171" s="88"/>
      <c r="CL171" s="88"/>
      <c r="CM171" s="88"/>
      <c r="CN171" s="88"/>
      <c r="CO171" s="88"/>
      <c r="CP171" s="88"/>
      <c r="CQ171" s="88"/>
      <c r="CR171" s="88"/>
      <c r="CS171" s="88"/>
      <c r="CT171" s="88"/>
    </row>
    <row r="172" spans="1:98" ht="15" customHeight="1" x14ac:dyDescent="0.2">
      <c r="A172" s="136" t="s">
        <v>46</v>
      </c>
      <c r="B172" s="332">
        <f>SUM(C172+D172)</f>
        <v>15</v>
      </c>
      <c r="C172" s="333">
        <f t="shared" si="16"/>
        <v>9</v>
      </c>
      <c r="D172" s="334">
        <f t="shared" si="16"/>
        <v>6</v>
      </c>
      <c r="E172" s="11">
        <v>0</v>
      </c>
      <c r="F172" s="35">
        <v>0</v>
      </c>
      <c r="G172" s="34">
        <v>0</v>
      </c>
      <c r="H172" s="35">
        <v>0</v>
      </c>
      <c r="I172" s="123">
        <v>0</v>
      </c>
      <c r="J172" s="138">
        <v>0</v>
      </c>
      <c r="K172" s="123">
        <v>0</v>
      </c>
      <c r="L172" s="138">
        <v>0</v>
      </c>
      <c r="M172" s="123">
        <v>0</v>
      </c>
      <c r="N172" s="138">
        <v>0</v>
      </c>
      <c r="O172" s="123">
        <v>0</v>
      </c>
      <c r="P172" s="138">
        <v>0</v>
      </c>
      <c r="Q172" s="123">
        <v>0</v>
      </c>
      <c r="R172" s="138">
        <v>0</v>
      </c>
      <c r="S172" s="123">
        <v>0</v>
      </c>
      <c r="T172" s="138">
        <v>0</v>
      </c>
      <c r="U172" s="123">
        <v>0</v>
      </c>
      <c r="V172" s="138">
        <v>0</v>
      </c>
      <c r="W172" s="123">
        <v>0</v>
      </c>
      <c r="X172" s="138">
        <v>0</v>
      </c>
      <c r="Y172" s="123">
        <v>0</v>
      </c>
      <c r="Z172" s="138">
        <v>0</v>
      </c>
      <c r="AA172" s="123">
        <v>0</v>
      </c>
      <c r="AB172" s="138">
        <v>0</v>
      </c>
      <c r="AC172" s="123">
        <v>0</v>
      </c>
      <c r="AD172" s="138">
        <v>0</v>
      </c>
      <c r="AE172" s="123">
        <v>0</v>
      </c>
      <c r="AF172" s="138">
        <v>1</v>
      </c>
      <c r="AG172" s="123">
        <v>1</v>
      </c>
      <c r="AH172" s="138">
        <v>1</v>
      </c>
      <c r="AI172" s="123">
        <v>0</v>
      </c>
      <c r="AJ172" s="138">
        <v>0</v>
      </c>
      <c r="AK172" s="123">
        <v>0</v>
      </c>
      <c r="AL172" s="138">
        <v>0</v>
      </c>
      <c r="AM172" s="123">
        <v>3</v>
      </c>
      <c r="AN172" s="138">
        <v>0</v>
      </c>
      <c r="AO172" s="139">
        <v>5</v>
      </c>
      <c r="AP172" s="348">
        <v>4</v>
      </c>
      <c r="AQ172" s="119">
        <v>1</v>
      </c>
      <c r="AR172" s="138">
        <v>0</v>
      </c>
      <c r="AS172" s="138">
        <v>14</v>
      </c>
      <c r="AT172" s="344"/>
      <c r="AU172" s="96"/>
      <c r="AV172" s="96"/>
      <c r="AW172" s="96"/>
      <c r="AX172" s="96"/>
      <c r="AY172" s="96"/>
      <c r="AZ172" s="96"/>
      <c r="BA172" s="96"/>
      <c r="BB172" s="96"/>
      <c r="BC172" s="96"/>
      <c r="BD172" s="96"/>
      <c r="BE172" s="96"/>
      <c r="BF172" s="97"/>
      <c r="BG172" s="97"/>
      <c r="CG172" s="88"/>
      <c r="CH172" s="88"/>
      <c r="CI172" s="88"/>
      <c r="CJ172" s="88"/>
      <c r="CK172" s="88"/>
      <c r="CL172" s="88"/>
      <c r="CM172" s="88"/>
      <c r="CN172" s="88"/>
      <c r="CO172" s="88"/>
      <c r="CP172" s="88"/>
      <c r="CQ172" s="88"/>
      <c r="CR172" s="88"/>
      <c r="CS172" s="88"/>
      <c r="CT172" s="88"/>
    </row>
    <row r="173" spans="1:98" ht="15" customHeight="1" x14ac:dyDescent="0.2">
      <c r="A173" s="350" t="s">
        <v>174</v>
      </c>
      <c r="B173" s="332">
        <f>SUM(C173+D173)</f>
        <v>0</v>
      </c>
      <c r="C173" s="333">
        <f t="shared" si="16"/>
        <v>0</v>
      </c>
      <c r="D173" s="351">
        <f t="shared" si="16"/>
        <v>0</v>
      </c>
      <c r="E173" s="123">
        <v>0</v>
      </c>
      <c r="F173" s="12">
        <v>0</v>
      </c>
      <c r="G173" s="11">
        <v>0</v>
      </c>
      <c r="H173" s="12">
        <v>0</v>
      </c>
      <c r="I173" s="11">
        <v>0</v>
      </c>
      <c r="J173" s="12">
        <v>0</v>
      </c>
      <c r="K173" s="11">
        <v>0</v>
      </c>
      <c r="L173" s="12">
        <v>0</v>
      </c>
      <c r="M173" s="11">
        <v>0</v>
      </c>
      <c r="N173" s="12">
        <v>0</v>
      </c>
      <c r="O173" s="11">
        <v>0</v>
      </c>
      <c r="P173" s="12">
        <v>0</v>
      </c>
      <c r="Q173" s="11">
        <v>0</v>
      </c>
      <c r="R173" s="12">
        <v>0</v>
      </c>
      <c r="S173" s="11">
        <v>0</v>
      </c>
      <c r="T173" s="12">
        <v>0</v>
      </c>
      <c r="U173" s="11">
        <v>0</v>
      </c>
      <c r="V173" s="12">
        <v>0</v>
      </c>
      <c r="W173" s="11">
        <v>0</v>
      </c>
      <c r="X173" s="12">
        <v>0</v>
      </c>
      <c r="Y173" s="11">
        <v>0</v>
      </c>
      <c r="Z173" s="12">
        <v>0</v>
      </c>
      <c r="AA173" s="11">
        <v>0</v>
      </c>
      <c r="AB173" s="12">
        <v>0</v>
      </c>
      <c r="AC173" s="11">
        <v>0</v>
      </c>
      <c r="AD173" s="12">
        <v>0</v>
      </c>
      <c r="AE173" s="11">
        <v>0</v>
      </c>
      <c r="AF173" s="12">
        <v>0</v>
      </c>
      <c r="AG173" s="11">
        <v>0</v>
      </c>
      <c r="AH173" s="12">
        <v>0</v>
      </c>
      <c r="AI173" s="11">
        <v>0</v>
      </c>
      <c r="AJ173" s="12">
        <v>0</v>
      </c>
      <c r="AK173" s="11">
        <v>0</v>
      </c>
      <c r="AL173" s="12">
        <v>0</v>
      </c>
      <c r="AM173" s="11">
        <v>0</v>
      </c>
      <c r="AN173" s="12">
        <v>0</v>
      </c>
      <c r="AO173" s="111">
        <v>0</v>
      </c>
      <c r="AP173" s="51">
        <v>0</v>
      </c>
      <c r="AQ173" s="17">
        <v>0</v>
      </c>
      <c r="AR173" s="12">
        <v>0</v>
      </c>
      <c r="AS173" s="43">
        <v>0</v>
      </c>
      <c r="AT173" s="349"/>
      <c r="AU173" s="96"/>
      <c r="AV173" s="96"/>
      <c r="AW173" s="96"/>
      <c r="AX173" s="96"/>
      <c r="AY173" s="96"/>
      <c r="AZ173" s="96"/>
      <c r="BA173" s="96"/>
      <c r="BB173" s="96"/>
      <c r="BC173" s="96"/>
      <c r="BD173" s="96"/>
      <c r="BE173" s="96"/>
      <c r="BF173" s="97"/>
      <c r="BG173" s="97"/>
      <c r="CG173" s="88"/>
      <c r="CH173" s="88"/>
      <c r="CI173" s="88"/>
      <c r="CJ173" s="88"/>
      <c r="CK173" s="88"/>
      <c r="CL173" s="88"/>
      <c r="CM173" s="88"/>
      <c r="CN173" s="88"/>
      <c r="CO173" s="88"/>
      <c r="CP173" s="88"/>
      <c r="CQ173" s="88"/>
      <c r="CR173" s="88"/>
      <c r="CS173" s="88"/>
      <c r="CT173" s="88"/>
    </row>
    <row r="174" spans="1:98" ht="15" customHeight="1" x14ac:dyDescent="0.2">
      <c r="A174" s="352" t="s">
        <v>4</v>
      </c>
      <c r="B174" s="353">
        <f>SUM(C174+D174)</f>
        <v>0</v>
      </c>
      <c r="C174" s="354">
        <f t="shared" si="16"/>
        <v>0</v>
      </c>
      <c r="D174" s="355">
        <f t="shared" si="16"/>
        <v>0</v>
      </c>
      <c r="E174" s="30">
        <v>0</v>
      </c>
      <c r="F174" s="22">
        <v>0</v>
      </c>
      <c r="G174" s="38">
        <v>0</v>
      </c>
      <c r="H174" s="22">
        <v>0</v>
      </c>
      <c r="I174" s="38">
        <v>0</v>
      </c>
      <c r="J174" s="22">
        <v>0</v>
      </c>
      <c r="K174" s="38">
        <v>0</v>
      </c>
      <c r="L174" s="22">
        <v>0</v>
      </c>
      <c r="M174" s="38">
        <v>0</v>
      </c>
      <c r="N174" s="22">
        <v>0</v>
      </c>
      <c r="O174" s="38">
        <v>0</v>
      </c>
      <c r="P174" s="22">
        <v>0</v>
      </c>
      <c r="Q174" s="38">
        <v>0</v>
      </c>
      <c r="R174" s="22">
        <v>0</v>
      </c>
      <c r="S174" s="38">
        <v>0</v>
      </c>
      <c r="T174" s="22">
        <v>0</v>
      </c>
      <c r="U174" s="38">
        <v>0</v>
      </c>
      <c r="V174" s="22">
        <v>0</v>
      </c>
      <c r="W174" s="38">
        <v>0</v>
      </c>
      <c r="X174" s="22">
        <v>0</v>
      </c>
      <c r="Y174" s="38">
        <v>0</v>
      </c>
      <c r="Z174" s="22">
        <v>0</v>
      </c>
      <c r="AA174" s="38">
        <v>0</v>
      </c>
      <c r="AB174" s="22">
        <v>0</v>
      </c>
      <c r="AC174" s="38">
        <v>0</v>
      </c>
      <c r="AD174" s="22">
        <v>0</v>
      </c>
      <c r="AE174" s="38">
        <v>0</v>
      </c>
      <c r="AF174" s="22">
        <v>0</v>
      </c>
      <c r="AG174" s="38">
        <v>0</v>
      </c>
      <c r="AH174" s="22">
        <v>0</v>
      </c>
      <c r="AI174" s="38">
        <v>0</v>
      </c>
      <c r="AJ174" s="22">
        <v>0</v>
      </c>
      <c r="AK174" s="38">
        <v>0</v>
      </c>
      <c r="AL174" s="22">
        <v>0</v>
      </c>
      <c r="AM174" s="38">
        <v>0</v>
      </c>
      <c r="AN174" s="22">
        <v>0</v>
      </c>
      <c r="AO174" s="129">
        <v>0</v>
      </c>
      <c r="AP174" s="55">
        <v>0</v>
      </c>
      <c r="AQ174" s="39">
        <v>0</v>
      </c>
      <c r="AR174" s="22">
        <v>0</v>
      </c>
      <c r="AS174" s="22">
        <v>0</v>
      </c>
      <c r="AT174" s="344"/>
      <c r="AU174" s="96"/>
      <c r="AV174" s="96"/>
      <c r="AW174" s="96"/>
      <c r="AX174" s="96"/>
      <c r="AY174" s="96"/>
      <c r="AZ174" s="96"/>
      <c r="BA174" s="96"/>
      <c r="BB174" s="96"/>
      <c r="BC174" s="96"/>
      <c r="BD174" s="96"/>
      <c r="BE174" s="96"/>
      <c r="BF174" s="97"/>
      <c r="BG174" s="97"/>
      <c r="CG174" s="88"/>
      <c r="CH174" s="88"/>
      <c r="CI174" s="88"/>
      <c r="CJ174" s="88"/>
      <c r="CK174" s="88"/>
      <c r="CL174" s="88"/>
      <c r="CM174" s="88"/>
      <c r="CN174" s="88"/>
      <c r="CO174" s="88"/>
      <c r="CP174" s="88"/>
      <c r="CQ174" s="88"/>
      <c r="CR174" s="88"/>
      <c r="CS174" s="88"/>
      <c r="CT174" s="88"/>
    </row>
    <row r="175" spans="1:98" ht="31.9" customHeight="1" x14ac:dyDescent="0.2">
      <c r="A175" s="183" t="s">
        <v>175</v>
      </c>
      <c r="B175" s="183"/>
      <c r="C175" s="183"/>
      <c r="D175" s="183"/>
      <c r="E175" s="356"/>
      <c r="F175" s="356"/>
      <c r="G175" s="356"/>
      <c r="H175" s="356"/>
      <c r="I175" s="356"/>
      <c r="J175" s="356"/>
      <c r="K175" s="356"/>
      <c r="L175" s="356"/>
      <c r="M175" s="356"/>
      <c r="N175" s="356"/>
      <c r="O175" s="356"/>
      <c r="P175" s="356"/>
      <c r="Q175" s="356"/>
      <c r="R175" s="356"/>
      <c r="S175" s="356"/>
      <c r="T175" s="356"/>
      <c r="U175" s="356"/>
      <c r="V175" s="356"/>
      <c r="W175" s="356"/>
      <c r="X175" s="356"/>
      <c r="Y175" s="356"/>
      <c r="Z175" s="356"/>
      <c r="AA175" s="356"/>
      <c r="AB175" s="356"/>
      <c r="AC175" s="356"/>
      <c r="AD175" s="356"/>
      <c r="AE175" s="356"/>
      <c r="AF175" s="356"/>
      <c r="AG175" s="356"/>
      <c r="AH175" s="356"/>
      <c r="AI175" s="356"/>
      <c r="AJ175" s="356"/>
      <c r="AK175" s="356"/>
      <c r="AL175" s="356"/>
      <c r="AM175" s="356"/>
      <c r="AN175" s="356"/>
      <c r="AO175" s="356"/>
      <c r="AP175" s="356"/>
      <c r="AQ175" s="227"/>
      <c r="AR175" s="227"/>
      <c r="AS175" s="227"/>
      <c r="AT175" s="357"/>
      <c r="AU175" s="357"/>
      <c r="AV175" s="96"/>
      <c r="AW175" s="96"/>
      <c r="AX175" s="96"/>
      <c r="AY175" s="96"/>
      <c r="AZ175" s="96"/>
      <c r="BA175" s="96"/>
      <c r="BB175" s="96"/>
      <c r="BC175" s="96"/>
      <c r="BD175" s="96"/>
      <c r="BE175" s="96"/>
      <c r="BF175" s="97"/>
      <c r="BG175" s="97"/>
      <c r="CG175" s="88"/>
      <c r="CH175" s="88"/>
      <c r="CI175" s="88"/>
      <c r="CJ175" s="88"/>
      <c r="CK175" s="88"/>
      <c r="CL175" s="88"/>
      <c r="CM175" s="88"/>
      <c r="CN175" s="88"/>
      <c r="CO175" s="88"/>
      <c r="CP175" s="88"/>
      <c r="CQ175" s="88"/>
      <c r="CR175" s="88"/>
      <c r="CS175" s="88"/>
      <c r="CT175" s="88"/>
    </row>
    <row r="176" spans="1:98" ht="21" customHeight="1" x14ac:dyDescent="0.2">
      <c r="A176" s="487" t="s">
        <v>76</v>
      </c>
      <c r="B176" s="495" t="s">
        <v>77</v>
      </c>
      <c r="C176" s="496"/>
      <c r="D176" s="545"/>
      <c r="E176" s="514" t="s">
        <v>78</v>
      </c>
      <c r="F176" s="515"/>
      <c r="G176" s="515"/>
      <c r="H176" s="515"/>
      <c r="I176" s="515"/>
      <c r="J176" s="515"/>
      <c r="K176" s="515"/>
      <c r="L176" s="515"/>
      <c r="M176" s="515"/>
      <c r="N176" s="515"/>
      <c r="O176" s="515"/>
      <c r="P176" s="515"/>
      <c r="Q176" s="515"/>
      <c r="R176" s="515"/>
      <c r="S176" s="515"/>
      <c r="T176" s="515"/>
      <c r="U176" s="515"/>
      <c r="V176" s="515"/>
      <c r="W176" s="515"/>
      <c r="X176" s="515"/>
      <c r="Y176" s="515"/>
      <c r="Z176" s="515"/>
      <c r="AA176" s="515"/>
      <c r="AB176" s="515"/>
      <c r="AC176" s="515"/>
      <c r="AD176" s="515"/>
      <c r="AE176" s="515"/>
      <c r="AF176" s="515"/>
      <c r="AG176" s="515"/>
      <c r="AH176" s="515"/>
      <c r="AI176" s="515"/>
      <c r="AJ176" s="515"/>
      <c r="AK176" s="515"/>
      <c r="AL176" s="515"/>
      <c r="AM176" s="515"/>
      <c r="AN176" s="515"/>
      <c r="AO176" s="515"/>
      <c r="AP176" s="516"/>
      <c r="AQ176" s="546" t="s">
        <v>79</v>
      </c>
      <c r="AR176" s="476" t="s">
        <v>176</v>
      </c>
      <c r="AS176" s="227"/>
      <c r="AT176" s="357"/>
      <c r="AU176" s="357"/>
      <c r="AV176" s="96"/>
      <c r="AW176" s="96"/>
      <c r="AX176" s="96"/>
      <c r="AY176" s="96"/>
      <c r="AZ176" s="96"/>
      <c r="BA176" s="96"/>
      <c r="BB176" s="96"/>
      <c r="BC176" s="96"/>
      <c r="BD176" s="96"/>
      <c r="BE176" s="96"/>
      <c r="BF176" s="96"/>
      <c r="BG176" s="96"/>
      <c r="CG176" s="88"/>
      <c r="CH176" s="88"/>
      <c r="CI176" s="88"/>
      <c r="CJ176" s="88"/>
      <c r="CK176" s="88"/>
      <c r="CL176" s="88"/>
      <c r="CM176" s="88"/>
      <c r="CN176" s="88"/>
      <c r="CO176" s="88"/>
      <c r="CP176" s="88"/>
      <c r="CQ176" s="88"/>
      <c r="CR176" s="88"/>
      <c r="CS176" s="88"/>
      <c r="CT176" s="88"/>
    </row>
    <row r="177" spans="1:98" ht="21.75" customHeight="1" x14ac:dyDescent="0.2">
      <c r="A177" s="488"/>
      <c r="B177" s="497"/>
      <c r="C177" s="498"/>
      <c r="D177" s="498"/>
      <c r="E177" s="483" t="s">
        <v>21</v>
      </c>
      <c r="F177" s="484"/>
      <c r="G177" s="483" t="s">
        <v>22</v>
      </c>
      <c r="H177" s="484"/>
      <c r="I177" s="483" t="s">
        <v>23</v>
      </c>
      <c r="J177" s="484"/>
      <c r="K177" s="483" t="s">
        <v>24</v>
      </c>
      <c r="L177" s="484"/>
      <c r="M177" s="483" t="s">
        <v>25</v>
      </c>
      <c r="N177" s="484"/>
      <c r="O177" s="483" t="s">
        <v>26</v>
      </c>
      <c r="P177" s="484"/>
      <c r="Q177" s="483" t="s">
        <v>27</v>
      </c>
      <c r="R177" s="484"/>
      <c r="S177" s="483" t="s">
        <v>28</v>
      </c>
      <c r="T177" s="484"/>
      <c r="U177" s="483" t="s">
        <v>29</v>
      </c>
      <c r="V177" s="484"/>
      <c r="W177" s="483" t="s">
        <v>5</v>
      </c>
      <c r="X177" s="484"/>
      <c r="Y177" s="483" t="s">
        <v>6</v>
      </c>
      <c r="Z177" s="484"/>
      <c r="AA177" s="483" t="s">
        <v>30</v>
      </c>
      <c r="AB177" s="484"/>
      <c r="AC177" s="483" t="s">
        <v>7</v>
      </c>
      <c r="AD177" s="484"/>
      <c r="AE177" s="483" t="s">
        <v>8</v>
      </c>
      <c r="AF177" s="484"/>
      <c r="AG177" s="483" t="s">
        <v>9</v>
      </c>
      <c r="AH177" s="484"/>
      <c r="AI177" s="483" t="s">
        <v>10</v>
      </c>
      <c r="AJ177" s="484"/>
      <c r="AK177" s="483" t="s">
        <v>11</v>
      </c>
      <c r="AL177" s="484"/>
      <c r="AM177" s="483" t="s">
        <v>12</v>
      </c>
      <c r="AN177" s="484"/>
      <c r="AO177" s="480" t="s">
        <v>13</v>
      </c>
      <c r="AP177" s="482"/>
      <c r="AQ177" s="547"/>
      <c r="AR177" s="479"/>
      <c r="AS177" s="357"/>
      <c r="AT177" s="357"/>
      <c r="AU177" s="357"/>
      <c r="AV177" s="96"/>
      <c r="AW177" s="96"/>
      <c r="AX177" s="96"/>
      <c r="AY177" s="96"/>
      <c r="AZ177" s="96"/>
      <c r="BA177" s="96"/>
      <c r="BB177" s="96"/>
      <c r="BC177" s="96"/>
      <c r="BD177" s="96"/>
      <c r="BE177" s="96"/>
      <c r="BF177" s="149"/>
      <c r="BG177" s="149"/>
      <c r="CG177" s="88"/>
      <c r="CH177" s="88"/>
      <c r="CI177" s="88"/>
      <c r="CJ177" s="88"/>
      <c r="CK177" s="88"/>
      <c r="CL177" s="88"/>
      <c r="CM177" s="88"/>
      <c r="CN177" s="88"/>
      <c r="CO177" s="88"/>
      <c r="CP177" s="88"/>
      <c r="CQ177" s="88"/>
      <c r="CR177" s="88"/>
      <c r="CS177" s="88"/>
      <c r="CT177" s="88"/>
    </row>
    <row r="178" spans="1:98" ht="13.5" customHeight="1" x14ac:dyDescent="0.2">
      <c r="A178" s="544"/>
      <c r="B178" s="185" t="s">
        <v>34</v>
      </c>
      <c r="C178" s="71" t="s">
        <v>2</v>
      </c>
      <c r="D178" s="414" t="s">
        <v>3</v>
      </c>
      <c r="E178" s="70" t="s">
        <v>2</v>
      </c>
      <c r="F178" s="414" t="s">
        <v>3</v>
      </c>
      <c r="G178" s="70" t="s">
        <v>2</v>
      </c>
      <c r="H178" s="414" t="s">
        <v>3</v>
      </c>
      <c r="I178" s="70" t="s">
        <v>2</v>
      </c>
      <c r="J178" s="414" t="s">
        <v>3</v>
      </c>
      <c r="K178" s="70" t="s">
        <v>2</v>
      </c>
      <c r="L178" s="414" t="s">
        <v>3</v>
      </c>
      <c r="M178" s="70" t="s">
        <v>2</v>
      </c>
      <c r="N178" s="414" t="s">
        <v>3</v>
      </c>
      <c r="O178" s="70" t="s">
        <v>2</v>
      </c>
      <c r="P178" s="414" t="s">
        <v>3</v>
      </c>
      <c r="Q178" s="70" t="s">
        <v>2</v>
      </c>
      <c r="R178" s="414" t="s">
        <v>3</v>
      </c>
      <c r="S178" s="70" t="s">
        <v>2</v>
      </c>
      <c r="T178" s="414" t="s">
        <v>3</v>
      </c>
      <c r="U178" s="70" t="s">
        <v>2</v>
      </c>
      <c r="V178" s="414" t="s">
        <v>3</v>
      </c>
      <c r="W178" s="70" t="s">
        <v>2</v>
      </c>
      <c r="X178" s="414" t="s">
        <v>3</v>
      </c>
      <c r="Y178" s="70" t="s">
        <v>2</v>
      </c>
      <c r="Z178" s="414" t="s">
        <v>3</v>
      </c>
      <c r="AA178" s="70" t="s">
        <v>2</v>
      </c>
      <c r="AB178" s="414" t="s">
        <v>3</v>
      </c>
      <c r="AC178" s="70" t="s">
        <v>2</v>
      </c>
      <c r="AD178" s="414" t="s">
        <v>3</v>
      </c>
      <c r="AE178" s="70" t="s">
        <v>2</v>
      </c>
      <c r="AF178" s="414" t="s">
        <v>3</v>
      </c>
      <c r="AG178" s="70" t="s">
        <v>2</v>
      </c>
      <c r="AH178" s="414" t="s">
        <v>3</v>
      </c>
      <c r="AI178" s="70" t="s">
        <v>2</v>
      </c>
      <c r="AJ178" s="414" t="s">
        <v>3</v>
      </c>
      <c r="AK178" s="70" t="s">
        <v>2</v>
      </c>
      <c r="AL178" s="414" t="s">
        <v>3</v>
      </c>
      <c r="AM178" s="70" t="s">
        <v>2</v>
      </c>
      <c r="AN178" s="414" t="s">
        <v>3</v>
      </c>
      <c r="AO178" s="70" t="s">
        <v>2</v>
      </c>
      <c r="AP178" s="414" t="s">
        <v>3</v>
      </c>
      <c r="AQ178" s="548"/>
      <c r="AR178" s="517"/>
      <c r="AS178" s="358"/>
      <c r="AT178" s="357"/>
      <c r="AU178" s="96"/>
      <c r="AV178" s="96"/>
      <c r="AW178" s="96"/>
      <c r="AX178" s="96"/>
      <c r="AY178" s="96"/>
      <c r="AZ178" s="96"/>
      <c r="BA178" s="96"/>
      <c r="BB178" s="96"/>
      <c r="BC178" s="96"/>
      <c r="BD178" s="96"/>
      <c r="BE178" s="96"/>
      <c r="BF178" s="149"/>
      <c r="BG178" s="149"/>
      <c r="CG178" s="88"/>
      <c r="CH178" s="88"/>
      <c r="CI178" s="88"/>
      <c r="CJ178" s="88"/>
      <c r="CK178" s="88"/>
      <c r="CL178" s="88"/>
      <c r="CM178" s="88"/>
      <c r="CN178" s="88"/>
      <c r="CO178" s="88"/>
      <c r="CP178" s="88"/>
      <c r="CQ178" s="88"/>
      <c r="CR178" s="88"/>
      <c r="CS178" s="88"/>
      <c r="CT178" s="88"/>
    </row>
    <row r="179" spans="1:98" ht="15.6" customHeight="1" x14ac:dyDescent="0.2">
      <c r="A179" s="143" t="s">
        <v>81</v>
      </c>
      <c r="B179" s="345">
        <f>SUM(C179+D179)</f>
        <v>122</v>
      </c>
      <c r="C179" s="346">
        <f t="shared" ref="C179:D183" si="17">SUM(E179+G179+I179+K179+M179+O179+Q179+S179+U179+W179+Y179+AA179+AC179+AE179+AG179+AI179+AK179+AM179+AO179)</f>
        <v>51</v>
      </c>
      <c r="D179" s="347">
        <f t="shared" si="17"/>
        <v>71</v>
      </c>
      <c r="E179" s="6">
        <v>0</v>
      </c>
      <c r="F179" s="10">
        <v>0</v>
      </c>
      <c r="G179" s="6">
        <v>0</v>
      </c>
      <c r="H179" s="8">
        <v>0</v>
      </c>
      <c r="I179" s="6">
        <v>0</v>
      </c>
      <c r="J179" s="8">
        <v>0</v>
      </c>
      <c r="K179" s="6">
        <v>0</v>
      </c>
      <c r="L179" s="8">
        <v>1</v>
      </c>
      <c r="M179" s="6">
        <v>2</v>
      </c>
      <c r="N179" s="8">
        <v>1</v>
      </c>
      <c r="O179" s="6">
        <v>5</v>
      </c>
      <c r="P179" s="8">
        <v>2</v>
      </c>
      <c r="Q179" s="6">
        <v>1</v>
      </c>
      <c r="R179" s="8">
        <v>0</v>
      </c>
      <c r="S179" s="6">
        <v>1</v>
      </c>
      <c r="T179" s="8">
        <v>2</v>
      </c>
      <c r="U179" s="6">
        <v>3</v>
      </c>
      <c r="V179" s="8">
        <v>1</v>
      </c>
      <c r="W179" s="6">
        <v>1</v>
      </c>
      <c r="X179" s="8">
        <v>1</v>
      </c>
      <c r="Y179" s="105">
        <v>2</v>
      </c>
      <c r="Z179" s="8">
        <v>8</v>
      </c>
      <c r="AA179" s="105">
        <v>4</v>
      </c>
      <c r="AB179" s="8">
        <v>5</v>
      </c>
      <c r="AC179" s="105">
        <v>5</v>
      </c>
      <c r="AD179" s="8">
        <v>5</v>
      </c>
      <c r="AE179" s="105">
        <v>10</v>
      </c>
      <c r="AF179" s="8">
        <v>9</v>
      </c>
      <c r="AG179" s="105">
        <v>0</v>
      </c>
      <c r="AH179" s="8">
        <v>6</v>
      </c>
      <c r="AI179" s="105">
        <v>3</v>
      </c>
      <c r="AJ179" s="8">
        <v>11</v>
      </c>
      <c r="AK179" s="105">
        <v>4</v>
      </c>
      <c r="AL179" s="8">
        <v>7</v>
      </c>
      <c r="AM179" s="105">
        <v>2</v>
      </c>
      <c r="AN179" s="8">
        <v>5</v>
      </c>
      <c r="AO179" s="105">
        <v>8</v>
      </c>
      <c r="AP179" s="8">
        <v>7</v>
      </c>
      <c r="AQ179" s="359">
        <v>122</v>
      </c>
      <c r="AR179" s="360">
        <v>179</v>
      </c>
      <c r="AS179" s="1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97"/>
      <c r="CA179" s="84" t="str">
        <f>IF(B179=0,"",IF(AQ179="",IF(B179="",""," No olvide digitar la columna Beneficiarios."),""))</f>
        <v/>
      </c>
      <c r="CB179" s="84" t="str">
        <f>IF(B179&lt;AQ179,"* El número de Beneficiarios NO DEBE ser mayor que el Total. ","")</f>
        <v/>
      </c>
      <c r="CG179" s="88">
        <f>IF(B179&lt;AQ179,1,0)</f>
        <v>0</v>
      </c>
      <c r="CH179" s="88">
        <f>IF(B179=0,"",IF(AQ179="",IF(B179="","",1),0))</f>
        <v>0</v>
      </c>
      <c r="CI179" s="88"/>
      <c r="CJ179" s="88"/>
      <c r="CK179" s="88"/>
      <c r="CL179" s="88"/>
      <c r="CM179" s="88"/>
      <c r="CN179" s="88"/>
      <c r="CO179" s="88"/>
      <c r="CP179" s="88"/>
      <c r="CQ179" s="88"/>
      <c r="CR179" s="88"/>
      <c r="CS179" s="88"/>
      <c r="CT179" s="88"/>
    </row>
    <row r="180" spans="1:98" ht="15.6" customHeight="1" x14ac:dyDescent="0.2">
      <c r="A180" s="143" t="s">
        <v>82</v>
      </c>
      <c r="B180" s="332">
        <f>SUM(C180+D180)</f>
        <v>0</v>
      </c>
      <c r="C180" s="333">
        <f t="shared" si="17"/>
        <v>0</v>
      </c>
      <c r="D180" s="334">
        <f t="shared" si="17"/>
        <v>0</v>
      </c>
      <c r="E180" s="11"/>
      <c r="F180" s="17"/>
      <c r="G180" s="11"/>
      <c r="H180" s="12"/>
      <c r="I180" s="11"/>
      <c r="J180" s="12"/>
      <c r="K180" s="11"/>
      <c r="L180" s="12"/>
      <c r="M180" s="11"/>
      <c r="N180" s="12"/>
      <c r="O180" s="11"/>
      <c r="P180" s="12"/>
      <c r="Q180" s="11"/>
      <c r="R180" s="12"/>
      <c r="S180" s="11"/>
      <c r="T180" s="12"/>
      <c r="U180" s="11"/>
      <c r="V180" s="12"/>
      <c r="W180" s="11"/>
      <c r="X180" s="12"/>
      <c r="Y180" s="111"/>
      <c r="Z180" s="12"/>
      <c r="AA180" s="111"/>
      <c r="AB180" s="12"/>
      <c r="AC180" s="111"/>
      <c r="AD180" s="12"/>
      <c r="AE180" s="111"/>
      <c r="AF180" s="12"/>
      <c r="AG180" s="111"/>
      <c r="AH180" s="12"/>
      <c r="AI180" s="111"/>
      <c r="AJ180" s="12"/>
      <c r="AK180" s="111"/>
      <c r="AL180" s="12"/>
      <c r="AM180" s="111"/>
      <c r="AN180" s="12"/>
      <c r="AO180" s="111"/>
      <c r="AP180" s="12"/>
      <c r="AQ180" s="359"/>
      <c r="AR180" s="361"/>
      <c r="AS180" s="1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97"/>
      <c r="CA180" s="84" t="str">
        <f>IF(B180=0,"",IF(AQ180="",IF(B180="",""," No olvide digitar la columna Beneficiarios."),""))</f>
        <v/>
      </c>
      <c r="CB180" s="84" t="str">
        <f>IF(B180&lt;AQ180,"* El número de Beneficiarios NO DEBE ser mayor que el Total. ","")</f>
        <v/>
      </c>
      <c r="CG180" s="88">
        <f>IF(B180&lt;AQ180,1,0)</f>
        <v>0</v>
      </c>
      <c r="CH180" s="88" t="str">
        <f>IF(B180=0,"",IF(AQ180="",IF(B180="","",1),0))</f>
        <v/>
      </c>
      <c r="CI180" s="88"/>
      <c r="CJ180" s="88"/>
      <c r="CK180" s="88"/>
      <c r="CL180" s="88"/>
      <c r="CM180" s="88"/>
      <c r="CN180" s="88"/>
      <c r="CO180" s="88"/>
      <c r="CP180" s="88"/>
      <c r="CQ180" s="88"/>
      <c r="CR180" s="88"/>
      <c r="CS180" s="88"/>
      <c r="CT180" s="88"/>
    </row>
    <row r="181" spans="1:98" ht="15.6" customHeight="1" x14ac:dyDescent="0.2">
      <c r="A181" s="143" t="s">
        <v>83</v>
      </c>
      <c r="B181" s="332">
        <f>SUM(C181+D181)</f>
        <v>0</v>
      </c>
      <c r="C181" s="333">
        <f t="shared" si="17"/>
        <v>0</v>
      </c>
      <c r="D181" s="334">
        <f t="shared" si="17"/>
        <v>0</v>
      </c>
      <c r="E181" s="11"/>
      <c r="F181" s="17"/>
      <c r="G181" s="11"/>
      <c r="H181" s="12"/>
      <c r="I181" s="11"/>
      <c r="J181" s="12"/>
      <c r="K181" s="11"/>
      <c r="L181" s="12"/>
      <c r="M181" s="11"/>
      <c r="N181" s="12"/>
      <c r="O181" s="11"/>
      <c r="P181" s="12"/>
      <c r="Q181" s="11"/>
      <c r="R181" s="12"/>
      <c r="S181" s="11"/>
      <c r="T181" s="12"/>
      <c r="U181" s="11"/>
      <c r="V181" s="12"/>
      <c r="W181" s="11"/>
      <c r="X181" s="12"/>
      <c r="Y181" s="111"/>
      <c r="Z181" s="12"/>
      <c r="AA181" s="111"/>
      <c r="AB181" s="12"/>
      <c r="AC181" s="111"/>
      <c r="AD181" s="12"/>
      <c r="AE181" s="111"/>
      <c r="AF181" s="12"/>
      <c r="AG181" s="111"/>
      <c r="AH181" s="12"/>
      <c r="AI181" s="111"/>
      <c r="AJ181" s="12"/>
      <c r="AK181" s="111"/>
      <c r="AL181" s="12"/>
      <c r="AM181" s="111"/>
      <c r="AN181" s="12"/>
      <c r="AO181" s="111"/>
      <c r="AP181" s="12"/>
      <c r="AQ181" s="359"/>
      <c r="AR181" s="361"/>
      <c r="AS181" s="1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97"/>
      <c r="CA181" s="84" t="str">
        <f>IF(B181=0,"",IF(AQ181="",IF(B181="",""," No olvide digitar la columna Beneficiarios."),""))</f>
        <v/>
      </c>
      <c r="CB181" s="84" t="str">
        <f>IF(B181&lt;AQ181,"* El número de Beneficiarios NO DEBE ser mayor que el Total. ","")</f>
        <v/>
      </c>
      <c r="CG181" s="88">
        <f>IF(B181&lt;AQ181,1,0)</f>
        <v>0</v>
      </c>
      <c r="CH181" s="88" t="str">
        <f>IF(B181=0,"",IF(AQ181="",IF(B181="","",1),0))</f>
        <v/>
      </c>
      <c r="CI181" s="88"/>
      <c r="CJ181" s="88"/>
      <c r="CK181" s="88"/>
      <c r="CL181" s="88"/>
      <c r="CM181" s="88"/>
      <c r="CN181" s="88"/>
      <c r="CO181" s="88"/>
      <c r="CP181" s="88"/>
      <c r="CQ181" s="88"/>
      <c r="CR181" s="88"/>
      <c r="CS181" s="88"/>
      <c r="CT181" s="88"/>
    </row>
    <row r="182" spans="1:98" ht="15.6" customHeight="1" x14ac:dyDescent="0.2">
      <c r="A182" s="362" t="s">
        <v>84</v>
      </c>
      <c r="B182" s="332">
        <f>SUM(C182+D182)</f>
        <v>0</v>
      </c>
      <c r="C182" s="333">
        <f t="shared" si="17"/>
        <v>0</v>
      </c>
      <c r="D182" s="351">
        <f t="shared" si="17"/>
        <v>0</v>
      </c>
      <c r="E182" s="11"/>
      <c r="F182" s="17"/>
      <c r="G182" s="11"/>
      <c r="H182" s="12"/>
      <c r="I182" s="11"/>
      <c r="J182" s="12"/>
      <c r="K182" s="11"/>
      <c r="L182" s="12"/>
      <c r="M182" s="11"/>
      <c r="N182" s="12"/>
      <c r="O182" s="11"/>
      <c r="P182" s="12"/>
      <c r="Q182" s="11"/>
      <c r="R182" s="12"/>
      <c r="S182" s="11"/>
      <c r="T182" s="12"/>
      <c r="U182" s="11"/>
      <c r="V182" s="12"/>
      <c r="W182" s="11"/>
      <c r="X182" s="12"/>
      <c r="Y182" s="111"/>
      <c r="Z182" s="12"/>
      <c r="AA182" s="111"/>
      <c r="AB182" s="12"/>
      <c r="AC182" s="111"/>
      <c r="AD182" s="12"/>
      <c r="AE182" s="111"/>
      <c r="AF182" s="12"/>
      <c r="AG182" s="111"/>
      <c r="AH182" s="12"/>
      <c r="AI182" s="111"/>
      <c r="AJ182" s="12"/>
      <c r="AK182" s="111"/>
      <c r="AL182" s="12"/>
      <c r="AM182" s="111"/>
      <c r="AN182" s="12"/>
      <c r="AO182" s="111"/>
      <c r="AP182" s="12"/>
      <c r="AQ182" s="359"/>
      <c r="AR182" s="361"/>
      <c r="AS182" s="1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97"/>
      <c r="CA182" s="84" t="str">
        <f>IF(B182=0,"",IF(AQ182="",IF(B182="",""," No olvide digitar la columna Beneficiarios."),""))</f>
        <v/>
      </c>
      <c r="CB182" s="84" t="str">
        <f>IF(B182&lt;AQ182,"* El número de Beneficiarios NO DEBE ser mayor que el Total. ","")</f>
        <v/>
      </c>
      <c r="CG182" s="88">
        <f>IF(B182&lt;AQ182,1,0)</f>
        <v>0</v>
      </c>
      <c r="CH182" s="88" t="str">
        <f>IF(B182=0,"",IF(AQ182="",IF(B182="","",1),0))</f>
        <v/>
      </c>
      <c r="CI182" s="88"/>
      <c r="CJ182" s="88"/>
      <c r="CK182" s="88"/>
      <c r="CL182" s="88"/>
      <c r="CM182" s="88"/>
      <c r="CN182" s="88"/>
      <c r="CO182" s="88"/>
      <c r="CP182" s="88"/>
      <c r="CQ182" s="88"/>
      <c r="CR182" s="88"/>
      <c r="CS182" s="88"/>
      <c r="CT182" s="88"/>
    </row>
    <row r="183" spans="1:98" ht="15.6" customHeight="1" x14ac:dyDescent="0.2">
      <c r="A183" s="59" t="s">
        <v>108</v>
      </c>
      <c r="B183" s="353">
        <f>SUM(C183+D183)</f>
        <v>0</v>
      </c>
      <c r="C183" s="354">
        <f t="shared" si="17"/>
        <v>0</v>
      </c>
      <c r="D183" s="355">
        <f t="shared" si="17"/>
        <v>0</v>
      </c>
      <c r="E183" s="30"/>
      <c r="F183" s="23"/>
      <c r="G183" s="30"/>
      <c r="H183" s="205"/>
      <c r="I183" s="30"/>
      <c r="J183" s="205"/>
      <c r="K183" s="30"/>
      <c r="L183" s="205"/>
      <c r="M183" s="30"/>
      <c r="N183" s="205"/>
      <c r="O183" s="30"/>
      <c r="P183" s="205"/>
      <c r="Q183" s="30"/>
      <c r="R183" s="205"/>
      <c r="S183" s="30"/>
      <c r="T183" s="205"/>
      <c r="U183" s="30"/>
      <c r="V183" s="205"/>
      <c r="W183" s="30"/>
      <c r="X183" s="205"/>
      <c r="Y183" s="206"/>
      <c r="Z183" s="205"/>
      <c r="AA183" s="206"/>
      <c r="AB183" s="205"/>
      <c r="AC183" s="206"/>
      <c r="AD183" s="205"/>
      <c r="AE183" s="206"/>
      <c r="AF183" s="205"/>
      <c r="AG183" s="206"/>
      <c r="AH183" s="205"/>
      <c r="AI183" s="206"/>
      <c r="AJ183" s="205"/>
      <c r="AK183" s="206"/>
      <c r="AL183" s="205"/>
      <c r="AM183" s="206"/>
      <c r="AN183" s="205"/>
      <c r="AO183" s="206"/>
      <c r="AP183" s="205"/>
      <c r="AQ183" s="363"/>
      <c r="AR183" s="364"/>
      <c r="AS183" s="1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97"/>
      <c r="CA183" s="84" t="str">
        <f>IF(B183=0,"",IF(AQ183="",IF(B183="",""," No olvide digitar la columna Beneficiarios."),""))</f>
        <v/>
      </c>
      <c r="CB183" s="84" t="str">
        <f>IF(B183&lt;AQ183,"* El número de Beneficiarios NO DEBE ser mayor que el Total. ","")</f>
        <v/>
      </c>
      <c r="CG183" s="88">
        <f>IF(B183&lt;AQ183,1,0)</f>
        <v>0</v>
      </c>
      <c r="CH183" s="88" t="str">
        <f>IF(B183=0,"",IF(AQ183="",IF(B183="","",1),0))</f>
        <v/>
      </c>
      <c r="CI183" s="88"/>
      <c r="CJ183" s="88"/>
      <c r="CK183" s="88"/>
      <c r="CL183" s="88"/>
      <c r="CM183" s="88"/>
      <c r="CN183" s="88"/>
      <c r="CO183" s="88"/>
      <c r="CP183" s="88"/>
      <c r="CQ183" s="88"/>
      <c r="CR183" s="88"/>
      <c r="CS183" s="88"/>
      <c r="CT183" s="88"/>
    </row>
    <row r="184" spans="1:98" ht="15.6" customHeight="1" x14ac:dyDescent="0.2">
      <c r="A184" s="316" t="s">
        <v>1</v>
      </c>
      <c r="B184" s="63">
        <f t="shared" ref="B184:AR184" si="18">SUM(B179:B183)</f>
        <v>122</v>
      </c>
      <c r="C184" s="64">
        <f t="shared" si="18"/>
        <v>51</v>
      </c>
      <c r="D184" s="66">
        <f t="shared" si="18"/>
        <v>71</v>
      </c>
      <c r="E184" s="63">
        <f t="shared" si="18"/>
        <v>0</v>
      </c>
      <c r="F184" s="65">
        <f t="shared" si="18"/>
        <v>0</v>
      </c>
      <c r="G184" s="63">
        <f t="shared" si="18"/>
        <v>0</v>
      </c>
      <c r="H184" s="69">
        <f t="shared" si="18"/>
        <v>0</v>
      </c>
      <c r="I184" s="63">
        <f t="shared" si="18"/>
        <v>0</v>
      </c>
      <c r="J184" s="69">
        <f t="shared" si="18"/>
        <v>0</v>
      </c>
      <c r="K184" s="63">
        <f t="shared" si="18"/>
        <v>0</v>
      </c>
      <c r="L184" s="69">
        <f t="shared" si="18"/>
        <v>1</v>
      </c>
      <c r="M184" s="63">
        <f t="shared" si="18"/>
        <v>2</v>
      </c>
      <c r="N184" s="69">
        <f t="shared" si="18"/>
        <v>1</v>
      </c>
      <c r="O184" s="63">
        <f t="shared" si="18"/>
        <v>5</v>
      </c>
      <c r="P184" s="69">
        <f t="shared" si="18"/>
        <v>2</v>
      </c>
      <c r="Q184" s="63">
        <f t="shared" si="18"/>
        <v>1</v>
      </c>
      <c r="R184" s="69">
        <f t="shared" si="18"/>
        <v>0</v>
      </c>
      <c r="S184" s="63">
        <f t="shared" si="18"/>
        <v>1</v>
      </c>
      <c r="T184" s="69">
        <f t="shared" si="18"/>
        <v>2</v>
      </c>
      <c r="U184" s="63">
        <f t="shared" si="18"/>
        <v>3</v>
      </c>
      <c r="V184" s="69">
        <f t="shared" si="18"/>
        <v>1</v>
      </c>
      <c r="W184" s="63">
        <f t="shared" si="18"/>
        <v>1</v>
      </c>
      <c r="X184" s="69">
        <f t="shared" si="18"/>
        <v>1</v>
      </c>
      <c r="Y184" s="63">
        <f t="shared" si="18"/>
        <v>2</v>
      </c>
      <c r="Z184" s="69">
        <f t="shared" si="18"/>
        <v>8</v>
      </c>
      <c r="AA184" s="63">
        <f t="shared" si="18"/>
        <v>4</v>
      </c>
      <c r="AB184" s="69">
        <f t="shared" si="18"/>
        <v>5</v>
      </c>
      <c r="AC184" s="63">
        <f t="shared" si="18"/>
        <v>5</v>
      </c>
      <c r="AD184" s="69">
        <f t="shared" si="18"/>
        <v>5</v>
      </c>
      <c r="AE184" s="63">
        <f t="shared" si="18"/>
        <v>10</v>
      </c>
      <c r="AF184" s="69">
        <f t="shared" si="18"/>
        <v>9</v>
      </c>
      <c r="AG184" s="63">
        <f t="shared" si="18"/>
        <v>0</v>
      </c>
      <c r="AH184" s="69">
        <f t="shared" si="18"/>
        <v>6</v>
      </c>
      <c r="AI184" s="63">
        <f t="shared" si="18"/>
        <v>3</v>
      </c>
      <c r="AJ184" s="69">
        <f t="shared" si="18"/>
        <v>11</v>
      </c>
      <c r="AK184" s="63">
        <f t="shared" si="18"/>
        <v>4</v>
      </c>
      <c r="AL184" s="69">
        <f t="shared" si="18"/>
        <v>7</v>
      </c>
      <c r="AM184" s="63">
        <f t="shared" si="18"/>
        <v>2</v>
      </c>
      <c r="AN184" s="69">
        <f t="shared" si="18"/>
        <v>5</v>
      </c>
      <c r="AO184" s="68">
        <f t="shared" si="18"/>
        <v>8</v>
      </c>
      <c r="AP184" s="69">
        <f t="shared" si="18"/>
        <v>7</v>
      </c>
      <c r="AQ184" s="343">
        <f t="shared" si="18"/>
        <v>122</v>
      </c>
      <c r="AR184" s="365">
        <f t="shared" si="18"/>
        <v>179</v>
      </c>
      <c r="AS184" s="358"/>
      <c r="AT184" s="357"/>
      <c r="AU184" s="96"/>
      <c r="AV184" s="96"/>
      <c r="AW184" s="96"/>
      <c r="AX184" s="96"/>
      <c r="AY184" s="96"/>
      <c r="AZ184" s="96"/>
      <c r="BA184" s="96"/>
      <c r="BB184" s="96"/>
      <c r="BC184" s="96"/>
      <c r="BD184" s="96"/>
      <c r="BE184" s="96"/>
      <c r="BF184" s="149"/>
      <c r="BG184" s="149"/>
      <c r="CG184" s="88"/>
      <c r="CH184" s="88"/>
      <c r="CI184" s="88"/>
      <c r="CJ184" s="88"/>
      <c r="CK184" s="88"/>
      <c r="CL184" s="88"/>
      <c r="CM184" s="88"/>
      <c r="CN184" s="88"/>
      <c r="CO184" s="88"/>
      <c r="CP184" s="88"/>
      <c r="CQ184" s="88"/>
      <c r="CR184" s="88"/>
      <c r="CS184" s="88"/>
      <c r="CT184" s="88"/>
    </row>
    <row r="185" spans="1:98" ht="31.9" customHeight="1" x14ac:dyDescent="0.2">
      <c r="A185" s="366" t="s">
        <v>177</v>
      </c>
      <c r="B185" s="92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W185" s="149"/>
      <c r="X185" s="149"/>
      <c r="Y185" s="149"/>
      <c r="Z185" s="149"/>
      <c r="AA185" s="149"/>
      <c r="AB185" s="149"/>
      <c r="AC185" s="149"/>
      <c r="AD185" s="149"/>
      <c r="AE185" s="149"/>
      <c r="AF185" s="149"/>
      <c r="AG185" s="149"/>
      <c r="AH185" s="149"/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96"/>
      <c r="AT185" s="96"/>
      <c r="AU185" s="96"/>
      <c r="AV185" s="96"/>
      <c r="AW185" s="96"/>
      <c r="AX185" s="96"/>
      <c r="AY185" s="96"/>
      <c r="AZ185" s="96"/>
      <c r="BA185" s="96"/>
      <c r="BB185" s="96"/>
      <c r="BC185" s="96"/>
      <c r="BD185" s="96"/>
      <c r="BE185" s="96"/>
      <c r="BF185" s="149"/>
      <c r="BG185" s="149"/>
      <c r="CG185" s="88"/>
      <c r="CH185" s="88"/>
      <c r="CI185" s="88"/>
      <c r="CJ185" s="88"/>
      <c r="CK185" s="88"/>
      <c r="CL185" s="88"/>
      <c r="CM185" s="88"/>
      <c r="CN185" s="88"/>
      <c r="CO185" s="88"/>
      <c r="CP185" s="88"/>
      <c r="CQ185" s="88"/>
      <c r="CR185" s="88"/>
      <c r="CS185" s="88"/>
      <c r="CT185" s="88"/>
    </row>
    <row r="186" spans="1:98" x14ac:dyDescent="0.2">
      <c r="A186" s="418" t="s">
        <v>76</v>
      </c>
      <c r="B186" s="4" t="s">
        <v>77</v>
      </c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AD186" s="149"/>
      <c r="AE186" s="149"/>
      <c r="AF186" s="149"/>
      <c r="AG186" s="149"/>
      <c r="AH186" s="149"/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96"/>
      <c r="AT186" s="96"/>
      <c r="AU186" s="96"/>
      <c r="AV186" s="96"/>
      <c r="AW186" s="96"/>
      <c r="AX186" s="96"/>
      <c r="AY186" s="96"/>
      <c r="AZ186" s="96"/>
      <c r="BA186" s="96"/>
      <c r="BB186" s="96"/>
      <c r="BC186" s="96"/>
      <c r="BD186" s="96"/>
      <c r="BE186" s="96"/>
      <c r="BF186" s="149"/>
      <c r="BG186" s="149"/>
      <c r="CG186" s="88"/>
      <c r="CH186" s="88"/>
      <c r="CI186" s="88"/>
      <c r="CJ186" s="88"/>
      <c r="CK186" s="88"/>
      <c r="CL186" s="88"/>
      <c r="CM186" s="88"/>
      <c r="CN186" s="88"/>
      <c r="CO186" s="88"/>
      <c r="CP186" s="88"/>
      <c r="CQ186" s="88"/>
      <c r="CR186" s="88"/>
      <c r="CS186" s="88"/>
      <c r="CT186" s="88"/>
    </row>
    <row r="187" spans="1:98" ht="15" customHeight="1" x14ac:dyDescent="0.2">
      <c r="A187" s="228" t="s">
        <v>81</v>
      </c>
      <c r="B187" s="281">
        <v>263</v>
      </c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AD187" s="149"/>
      <c r="AE187" s="149"/>
      <c r="AF187" s="149"/>
      <c r="AG187" s="149"/>
      <c r="AH187" s="149"/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  <c r="BC187" s="149"/>
      <c r="BD187" s="149"/>
      <c r="BE187" s="149"/>
      <c r="CG187" s="88"/>
      <c r="CH187" s="88"/>
      <c r="CI187" s="88"/>
      <c r="CJ187" s="88"/>
      <c r="CK187" s="88"/>
      <c r="CL187" s="88"/>
      <c r="CM187" s="88"/>
      <c r="CN187" s="88"/>
      <c r="CO187" s="88"/>
      <c r="CP187" s="88"/>
      <c r="CQ187" s="88"/>
      <c r="CR187" s="88"/>
      <c r="CS187" s="88"/>
      <c r="CT187" s="88"/>
    </row>
    <row r="188" spans="1:98" ht="15" customHeight="1" x14ac:dyDescent="0.2">
      <c r="A188" s="143" t="s">
        <v>82</v>
      </c>
      <c r="B188" s="135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AD188" s="149"/>
      <c r="AE188" s="149"/>
      <c r="AF188" s="149"/>
      <c r="AG188" s="149"/>
      <c r="AH188" s="149"/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CG188" s="88"/>
      <c r="CH188" s="88"/>
      <c r="CI188" s="88"/>
      <c r="CJ188" s="88"/>
      <c r="CK188" s="88"/>
      <c r="CL188" s="88"/>
      <c r="CM188" s="88"/>
      <c r="CN188" s="88"/>
      <c r="CO188" s="88"/>
      <c r="CP188" s="88"/>
      <c r="CQ188" s="88"/>
      <c r="CR188" s="88"/>
      <c r="CS188" s="88"/>
      <c r="CT188" s="88"/>
    </row>
    <row r="189" spans="1:98" ht="15" customHeight="1" x14ac:dyDescent="0.2">
      <c r="A189" s="143" t="s">
        <v>83</v>
      </c>
      <c r="B189" s="135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AD189" s="149"/>
      <c r="AE189" s="149"/>
      <c r="AF189" s="149"/>
      <c r="AG189" s="149"/>
      <c r="AH189" s="149"/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49"/>
      <c r="CG189" s="88"/>
      <c r="CH189" s="88"/>
      <c r="CI189" s="88"/>
      <c r="CJ189" s="88"/>
      <c r="CK189" s="88"/>
      <c r="CL189" s="88"/>
      <c r="CM189" s="88"/>
      <c r="CN189" s="88"/>
      <c r="CO189" s="88"/>
      <c r="CP189" s="88"/>
      <c r="CQ189" s="88"/>
      <c r="CR189" s="88"/>
      <c r="CS189" s="88"/>
      <c r="CT189" s="88"/>
    </row>
    <row r="190" spans="1:98" ht="15" customHeight="1" x14ac:dyDescent="0.2">
      <c r="A190" s="201" t="s">
        <v>84</v>
      </c>
      <c r="B190" s="130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AD190" s="149"/>
      <c r="AE190" s="149"/>
      <c r="AF190" s="149"/>
      <c r="AG190" s="149"/>
      <c r="AH190" s="149"/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  <c r="BC190" s="149"/>
      <c r="BD190" s="149"/>
      <c r="BE190" s="149"/>
      <c r="CG190" s="88"/>
      <c r="CH190" s="88"/>
      <c r="CI190" s="88"/>
      <c r="CJ190" s="88"/>
      <c r="CK190" s="88"/>
      <c r="CL190" s="88"/>
      <c r="CM190" s="88"/>
      <c r="CN190" s="88"/>
      <c r="CO190" s="88"/>
      <c r="CP190" s="88"/>
      <c r="CQ190" s="88"/>
      <c r="CR190" s="88"/>
      <c r="CS190" s="88"/>
      <c r="CT190" s="88"/>
    </row>
    <row r="191" spans="1:98" ht="15" customHeight="1" x14ac:dyDescent="0.2">
      <c r="A191" s="316" t="s">
        <v>1</v>
      </c>
      <c r="B191" s="29">
        <f>SUM(B187:B190)</f>
        <v>263</v>
      </c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AD191" s="149"/>
      <c r="AE191" s="149"/>
      <c r="AF191" s="149"/>
      <c r="AG191" s="149"/>
      <c r="AH191" s="149"/>
      <c r="AI191" s="149"/>
      <c r="AJ191" s="149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49"/>
      <c r="BA191" s="149"/>
      <c r="BB191" s="149"/>
      <c r="BC191" s="149"/>
      <c r="BD191" s="149"/>
      <c r="BE191" s="149"/>
      <c r="CG191" s="88"/>
      <c r="CH191" s="88"/>
      <c r="CI191" s="88"/>
      <c r="CJ191" s="88"/>
      <c r="CK191" s="88"/>
      <c r="CL191" s="88"/>
      <c r="CM191" s="88"/>
      <c r="CN191" s="88"/>
      <c r="CO191" s="88"/>
      <c r="CP191" s="88"/>
      <c r="CQ191" s="88"/>
      <c r="CR191" s="88"/>
      <c r="CS191" s="88"/>
      <c r="CT191" s="88"/>
    </row>
    <row r="192" spans="1:98" ht="31.9" customHeight="1" x14ac:dyDescent="0.2">
      <c r="A192" s="225" t="s">
        <v>178</v>
      </c>
      <c r="B192" s="225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AD192" s="149"/>
      <c r="AE192" s="149"/>
      <c r="AF192" s="149"/>
      <c r="AG192" s="149"/>
      <c r="AH192" s="149"/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9"/>
      <c r="AZ192" s="149"/>
      <c r="BA192" s="149"/>
      <c r="BB192" s="149"/>
      <c r="BC192" s="149"/>
      <c r="BD192" s="149"/>
      <c r="BE192" s="149"/>
      <c r="CG192" s="88"/>
      <c r="CH192" s="88"/>
      <c r="CI192" s="88"/>
      <c r="CJ192" s="88"/>
      <c r="CK192" s="88"/>
      <c r="CL192" s="88"/>
      <c r="CM192" s="88"/>
      <c r="CN192" s="88"/>
      <c r="CO192" s="88"/>
      <c r="CP192" s="88"/>
      <c r="CQ192" s="88"/>
      <c r="CR192" s="88"/>
      <c r="CS192" s="88"/>
      <c r="CT192" s="88"/>
    </row>
    <row r="193" spans="1:98" x14ac:dyDescent="0.2">
      <c r="A193" s="418" t="s">
        <v>76</v>
      </c>
      <c r="B193" s="226" t="s">
        <v>77</v>
      </c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AD193" s="149"/>
      <c r="AE193" s="149"/>
      <c r="AF193" s="149"/>
      <c r="AG193" s="149"/>
      <c r="AH193" s="149"/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  <c r="BC193" s="149"/>
      <c r="BD193" s="149"/>
      <c r="BE193" s="149"/>
      <c r="CG193" s="88"/>
      <c r="CH193" s="88"/>
      <c r="CI193" s="88"/>
      <c r="CJ193" s="88"/>
      <c r="CK193" s="88"/>
      <c r="CL193" s="88"/>
      <c r="CM193" s="88"/>
      <c r="CN193" s="88"/>
      <c r="CO193" s="88"/>
      <c r="CP193" s="88"/>
      <c r="CQ193" s="88"/>
      <c r="CR193" s="88"/>
      <c r="CS193" s="88"/>
      <c r="CT193" s="88"/>
    </row>
    <row r="194" spans="1:98" ht="15" customHeight="1" x14ac:dyDescent="0.2">
      <c r="A194" s="228" t="s">
        <v>81</v>
      </c>
      <c r="B194" s="229">
        <v>1216</v>
      </c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  <c r="BC194" s="149"/>
      <c r="BD194" s="149"/>
      <c r="BE194" s="149"/>
      <c r="CG194" s="88"/>
      <c r="CH194" s="88"/>
      <c r="CI194" s="88"/>
      <c r="CJ194" s="88"/>
      <c r="CK194" s="88"/>
      <c r="CL194" s="88"/>
      <c r="CM194" s="88"/>
      <c r="CN194" s="88"/>
      <c r="CO194" s="88"/>
      <c r="CP194" s="88"/>
      <c r="CQ194" s="88"/>
      <c r="CR194" s="88"/>
      <c r="CS194" s="88"/>
      <c r="CT194" s="88"/>
    </row>
    <row r="195" spans="1:98" ht="15" customHeight="1" x14ac:dyDescent="0.2">
      <c r="A195" s="143" t="s">
        <v>82</v>
      </c>
      <c r="B195" s="135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CG195" s="88"/>
      <c r="CH195" s="88"/>
      <c r="CI195" s="88"/>
      <c r="CJ195" s="88"/>
      <c r="CK195" s="88"/>
      <c r="CL195" s="88"/>
      <c r="CM195" s="88"/>
      <c r="CN195" s="88"/>
      <c r="CO195" s="88"/>
      <c r="CP195" s="88"/>
      <c r="CQ195" s="88"/>
      <c r="CR195" s="88"/>
      <c r="CS195" s="88"/>
      <c r="CT195" s="88"/>
    </row>
    <row r="196" spans="1:98" ht="15" customHeight="1" x14ac:dyDescent="0.2">
      <c r="A196" s="143" t="s">
        <v>83</v>
      </c>
      <c r="B196" s="135"/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  <c r="CG196" s="88"/>
      <c r="CH196" s="88"/>
      <c r="CI196" s="88"/>
      <c r="CJ196" s="88"/>
      <c r="CK196" s="88"/>
      <c r="CL196" s="88"/>
      <c r="CM196" s="88"/>
      <c r="CN196" s="88"/>
      <c r="CO196" s="88"/>
      <c r="CP196" s="88"/>
      <c r="CQ196" s="88"/>
      <c r="CR196" s="88"/>
      <c r="CS196" s="88"/>
      <c r="CT196" s="88"/>
    </row>
    <row r="197" spans="1:98" ht="15" customHeight="1" x14ac:dyDescent="0.2">
      <c r="A197" s="201" t="s">
        <v>84</v>
      </c>
      <c r="B197" s="130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CG197" s="88"/>
      <c r="CH197" s="88"/>
      <c r="CI197" s="88"/>
      <c r="CJ197" s="88"/>
      <c r="CK197" s="88"/>
      <c r="CL197" s="88"/>
      <c r="CM197" s="88"/>
      <c r="CN197" s="88"/>
      <c r="CO197" s="88"/>
      <c r="CP197" s="88"/>
      <c r="CQ197" s="88"/>
      <c r="CR197" s="88"/>
      <c r="CS197" s="88"/>
      <c r="CT197" s="88"/>
    </row>
    <row r="198" spans="1:98" ht="15" customHeight="1" x14ac:dyDescent="0.2">
      <c r="A198" s="316" t="s">
        <v>1</v>
      </c>
      <c r="B198" s="29">
        <f>SUM(B194:B197)</f>
        <v>1216</v>
      </c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  <c r="CG198" s="88"/>
      <c r="CH198" s="88"/>
      <c r="CI198" s="88"/>
      <c r="CJ198" s="88"/>
      <c r="CK198" s="88"/>
      <c r="CL198" s="88"/>
      <c r="CM198" s="88"/>
      <c r="CN198" s="88"/>
      <c r="CO198" s="88"/>
      <c r="CP198" s="88"/>
      <c r="CQ198" s="88"/>
      <c r="CR198" s="88"/>
      <c r="CS198" s="88"/>
      <c r="CT198" s="88"/>
    </row>
    <row r="199" spans="1:98" ht="31.9" customHeight="1" x14ac:dyDescent="0.2">
      <c r="A199" s="90" t="s">
        <v>179</v>
      </c>
      <c r="B199" s="367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CG199" s="88"/>
      <c r="CH199" s="88"/>
      <c r="CI199" s="88"/>
      <c r="CJ199" s="88"/>
      <c r="CK199" s="88"/>
      <c r="CL199" s="88"/>
      <c r="CM199" s="88"/>
      <c r="CN199" s="88"/>
      <c r="CO199" s="88"/>
      <c r="CP199" s="88"/>
      <c r="CQ199" s="88"/>
      <c r="CR199" s="88"/>
      <c r="CS199" s="88"/>
      <c r="CT199" s="88"/>
    </row>
    <row r="200" spans="1:98" x14ac:dyDescent="0.2">
      <c r="A200" s="73" t="s">
        <v>180</v>
      </c>
      <c r="B200" s="226" t="s">
        <v>77</v>
      </c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  <c r="CG200" s="88"/>
      <c r="CH200" s="88"/>
      <c r="CI200" s="88"/>
      <c r="CJ200" s="88"/>
      <c r="CK200" s="88"/>
      <c r="CL200" s="88"/>
      <c r="CM200" s="88"/>
      <c r="CN200" s="88"/>
      <c r="CO200" s="88"/>
      <c r="CP200" s="88"/>
      <c r="CQ200" s="88"/>
      <c r="CR200" s="88"/>
      <c r="CS200" s="88"/>
      <c r="CT200" s="88"/>
    </row>
    <row r="201" spans="1:98" ht="15" customHeight="1" x14ac:dyDescent="0.2">
      <c r="A201" s="368" t="s">
        <v>181</v>
      </c>
      <c r="B201" s="22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CG201" s="88"/>
      <c r="CH201" s="88"/>
      <c r="CI201" s="88"/>
      <c r="CJ201" s="88"/>
      <c r="CK201" s="88"/>
      <c r="CL201" s="88"/>
      <c r="CM201" s="88"/>
      <c r="CN201" s="88"/>
      <c r="CO201" s="88"/>
      <c r="CP201" s="88"/>
      <c r="CQ201" s="88"/>
      <c r="CR201" s="88"/>
      <c r="CS201" s="88"/>
      <c r="CT201" s="88"/>
    </row>
    <row r="202" spans="1:98" ht="15" customHeight="1" x14ac:dyDescent="0.2">
      <c r="A202" s="369" t="s">
        <v>182</v>
      </c>
      <c r="B202" s="135"/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  <c r="CG202" s="88"/>
      <c r="CH202" s="88"/>
      <c r="CI202" s="88"/>
      <c r="CJ202" s="88"/>
      <c r="CK202" s="88"/>
      <c r="CL202" s="88"/>
      <c r="CM202" s="88"/>
      <c r="CN202" s="88"/>
      <c r="CO202" s="88"/>
      <c r="CP202" s="88"/>
      <c r="CQ202" s="88"/>
      <c r="CR202" s="88"/>
      <c r="CS202" s="88"/>
      <c r="CT202" s="88"/>
    </row>
    <row r="203" spans="1:98" ht="15" customHeight="1" x14ac:dyDescent="0.2">
      <c r="A203" s="370" t="s">
        <v>183</v>
      </c>
      <c r="B203" s="130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CG203" s="88"/>
      <c r="CH203" s="88"/>
      <c r="CI203" s="88"/>
      <c r="CJ203" s="88"/>
      <c r="CK203" s="88"/>
      <c r="CL203" s="88"/>
      <c r="CM203" s="88"/>
      <c r="CN203" s="88"/>
      <c r="CO203" s="88"/>
      <c r="CP203" s="88"/>
      <c r="CQ203" s="88"/>
      <c r="CR203" s="88"/>
      <c r="CS203" s="88"/>
      <c r="CT203" s="88"/>
    </row>
    <row r="204" spans="1:98" ht="31.9" customHeight="1" x14ac:dyDescent="0.2">
      <c r="A204" s="371" t="s">
        <v>184</v>
      </c>
      <c r="B204" s="146"/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  <c r="CG204" s="88"/>
      <c r="CH204" s="88"/>
      <c r="CI204" s="88"/>
      <c r="CJ204" s="88"/>
      <c r="CK204" s="88"/>
      <c r="CL204" s="88"/>
      <c r="CM204" s="88"/>
      <c r="CN204" s="88"/>
      <c r="CO204" s="88"/>
      <c r="CP204" s="88"/>
      <c r="CQ204" s="88"/>
      <c r="CR204" s="88"/>
      <c r="CS204" s="88"/>
      <c r="CT204" s="88"/>
    </row>
    <row r="205" spans="1:98" x14ac:dyDescent="0.2">
      <c r="A205" s="413" t="s">
        <v>88</v>
      </c>
      <c r="B205" s="226" t="s">
        <v>1</v>
      </c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CG205" s="88"/>
      <c r="CH205" s="88"/>
      <c r="CI205" s="88"/>
      <c r="CJ205" s="88"/>
      <c r="CK205" s="88"/>
      <c r="CL205" s="88"/>
      <c r="CM205" s="88"/>
      <c r="CN205" s="88"/>
      <c r="CO205" s="88"/>
      <c r="CP205" s="88"/>
      <c r="CQ205" s="88"/>
      <c r="CR205" s="88"/>
      <c r="CS205" s="88"/>
      <c r="CT205" s="88"/>
    </row>
    <row r="206" spans="1:98" ht="15" customHeight="1" x14ac:dyDescent="0.2">
      <c r="A206" s="372" t="s">
        <v>92</v>
      </c>
      <c r="B206" s="281">
        <v>825</v>
      </c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CG206" s="88"/>
      <c r="CH206" s="88"/>
      <c r="CI206" s="88"/>
      <c r="CJ206" s="88"/>
      <c r="CK206" s="88"/>
      <c r="CL206" s="88"/>
      <c r="CM206" s="88"/>
      <c r="CN206" s="88"/>
      <c r="CO206" s="88"/>
      <c r="CP206" s="88"/>
      <c r="CQ206" s="88"/>
      <c r="CR206" s="88"/>
      <c r="CS206" s="88"/>
      <c r="CT206" s="88"/>
    </row>
    <row r="207" spans="1:98" ht="15" customHeight="1" x14ac:dyDescent="0.2">
      <c r="A207" s="373" t="s">
        <v>103</v>
      </c>
      <c r="B207" s="22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CG207" s="88"/>
      <c r="CH207" s="88"/>
      <c r="CI207" s="88"/>
      <c r="CJ207" s="88"/>
      <c r="CK207" s="88"/>
      <c r="CL207" s="88"/>
      <c r="CM207" s="88"/>
      <c r="CN207" s="88"/>
      <c r="CO207" s="88"/>
      <c r="CP207" s="88"/>
      <c r="CQ207" s="88"/>
      <c r="CR207" s="88"/>
      <c r="CS207" s="88"/>
      <c r="CT207" s="88"/>
    </row>
    <row r="208" spans="1:98" ht="15" customHeight="1" x14ac:dyDescent="0.2">
      <c r="A208" s="239" t="s">
        <v>93</v>
      </c>
      <c r="B208" s="135">
        <v>771</v>
      </c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CG208" s="88"/>
      <c r="CH208" s="88"/>
      <c r="CI208" s="88"/>
      <c r="CJ208" s="88"/>
      <c r="CK208" s="88"/>
      <c r="CL208" s="88"/>
      <c r="CM208" s="88"/>
      <c r="CN208" s="88"/>
      <c r="CO208" s="88"/>
      <c r="CP208" s="88"/>
      <c r="CQ208" s="88"/>
      <c r="CR208" s="88"/>
      <c r="CS208" s="88"/>
      <c r="CT208" s="88"/>
    </row>
    <row r="209" spans="1:98" ht="15" customHeight="1" x14ac:dyDescent="0.2">
      <c r="A209" s="239" t="s">
        <v>185</v>
      </c>
      <c r="B209" s="135">
        <v>95</v>
      </c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CG209" s="88"/>
      <c r="CH209" s="88"/>
      <c r="CI209" s="88"/>
      <c r="CJ209" s="88"/>
      <c r="CK209" s="88"/>
      <c r="CL209" s="88"/>
      <c r="CM209" s="88"/>
      <c r="CN209" s="88"/>
      <c r="CO209" s="88"/>
      <c r="CP209" s="88"/>
      <c r="CQ209" s="88"/>
      <c r="CR209" s="88"/>
      <c r="CS209" s="88"/>
      <c r="CT209" s="88"/>
    </row>
    <row r="210" spans="1:98" ht="15" customHeight="1" x14ac:dyDescent="0.2">
      <c r="A210" s="374" t="s">
        <v>186</v>
      </c>
      <c r="B210" s="135">
        <v>3226</v>
      </c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CG210" s="88"/>
      <c r="CH210" s="88"/>
      <c r="CI210" s="88"/>
      <c r="CJ210" s="88"/>
      <c r="CK210" s="88"/>
      <c r="CL210" s="88"/>
      <c r="CM210" s="88"/>
      <c r="CN210" s="88"/>
      <c r="CO210" s="88"/>
      <c r="CP210" s="88"/>
      <c r="CQ210" s="88"/>
      <c r="CR210" s="88"/>
      <c r="CS210" s="88"/>
      <c r="CT210" s="88"/>
    </row>
    <row r="211" spans="1:98" ht="15" customHeight="1" x14ac:dyDescent="0.2">
      <c r="A211" s="239" t="s">
        <v>187</v>
      </c>
      <c r="B211" s="135">
        <v>0</v>
      </c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CG211" s="88"/>
      <c r="CH211" s="88"/>
      <c r="CI211" s="88"/>
      <c r="CJ211" s="88"/>
      <c r="CK211" s="88"/>
      <c r="CL211" s="88"/>
      <c r="CM211" s="88"/>
      <c r="CN211" s="88"/>
      <c r="CO211" s="88"/>
      <c r="CP211" s="88"/>
      <c r="CQ211" s="88"/>
      <c r="CR211" s="88"/>
      <c r="CS211" s="88"/>
      <c r="CT211" s="88"/>
    </row>
    <row r="212" spans="1:98" ht="15" customHeight="1" x14ac:dyDescent="0.2">
      <c r="A212" s="239" t="s">
        <v>188</v>
      </c>
      <c r="B212" s="135">
        <v>0</v>
      </c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CG212" s="88"/>
      <c r="CH212" s="88"/>
      <c r="CI212" s="88"/>
      <c r="CJ212" s="88"/>
      <c r="CK212" s="88"/>
      <c r="CL212" s="88"/>
      <c r="CM212" s="88"/>
      <c r="CN212" s="88"/>
      <c r="CO212" s="88"/>
      <c r="CP212" s="88"/>
      <c r="CQ212" s="88"/>
      <c r="CR212" s="88"/>
      <c r="CS212" s="88"/>
      <c r="CT212" s="88"/>
    </row>
    <row r="213" spans="1:98" ht="15" customHeight="1" x14ac:dyDescent="0.2">
      <c r="A213" s="239" t="s">
        <v>189</v>
      </c>
      <c r="B213" s="135">
        <v>0</v>
      </c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CG213" s="88"/>
      <c r="CH213" s="88"/>
      <c r="CI213" s="88"/>
      <c r="CJ213" s="88"/>
      <c r="CK213" s="88"/>
      <c r="CL213" s="88"/>
      <c r="CM213" s="88"/>
      <c r="CN213" s="88"/>
      <c r="CO213" s="88"/>
      <c r="CP213" s="88"/>
      <c r="CQ213" s="88"/>
      <c r="CR213" s="88"/>
      <c r="CS213" s="88"/>
      <c r="CT213" s="88"/>
    </row>
    <row r="214" spans="1:98" ht="15" customHeight="1" x14ac:dyDescent="0.2">
      <c r="A214" s="239" t="s">
        <v>190</v>
      </c>
      <c r="B214" s="135">
        <v>0</v>
      </c>
      <c r="C214" s="149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CG214" s="88"/>
      <c r="CH214" s="88"/>
      <c r="CI214" s="88"/>
      <c r="CJ214" s="88"/>
      <c r="CK214" s="88"/>
      <c r="CL214" s="88"/>
      <c r="CM214" s="88"/>
      <c r="CN214" s="88"/>
      <c r="CO214" s="88"/>
      <c r="CP214" s="88"/>
      <c r="CQ214" s="88"/>
      <c r="CR214" s="88"/>
      <c r="CS214" s="88"/>
      <c r="CT214" s="88"/>
    </row>
    <row r="215" spans="1:98" ht="15" customHeight="1" x14ac:dyDescent="0.2">
      <c r="A215" s="375" t="s">
        <v>95</v>
      </c>
      <c r="B215" s="135">
        <v>1535</v>
      </c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CG215" s="88"/>
      <c r="CH215" s="88"/>
      <c r="CI215" s="88"/>
      <c r="CJ215" s="88"/>
      <c r="CK215" s="88"/>
      <c r="CL215" s="88"/>
      <c r="CM215" s="88"/>
      <c r="CN215" s="88"/>
      <c r="CO215" s="88"/>
      <c r="CP215" s="88"/>
      <c r="CQ215" s="88"/>
      <c r="CR215" s="88"/>
      <c r="CS215" s="88"/>
      <c r="CT215" s="88"/>
    </row>
    <row r="216" spans="1:98" ht="15" customHeight="1" x14ac:dyDescent="0.2">
      <c r="A216" s="374" t="s">
        <v>191</v>
      </c>
      <c r="B216" s="135">
        <v>0</v>
      </c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CG216" s="88"/>
      <c r="CH216" s="88"/>
      <c r="CI216" s="88"/>
      <c r="CJ216" s="88"/>
      <c r="CK216" s="88"/>
      <c r="CL216" s="88"/>
      <c r="CM216" s="88"/>
      <c r="CN216" s="88"/>
      <c r="CO216" s="88"/>
      <c r="CP216" s="88"/>
      <c r="CQ216" s="88"/>
      <c r="CR216" s="88"/>
      <c r="CS216" s="88"/>
      <c r="CT216" s="88"/>
    </row>
    <row r="217" spans="1:98" ht="15" customHeight="1" x14ac:dyDescent="0.2">
      <c r="A217" s="374" t="s">
        <v>192</v>
      </c>
      <c r="B217" s="135">
        <v>0</v>
      </c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CG217" s="88"/>
      <c r="CH217" s="88"/>
      <c r="CI217" s="88"/>
      <c r="CJ217" s="88"/>
      <c r="CK217" s="88"/>
      <c r="CL217" s="88"/>
      <c r="CM217" s="88"/>
      <c r="CN217" s="88"/>
      <c r="CO217" s="88"/>
      <c r="CP217" s="88"/>
      <c r="CQ217" s="88"/>
      <c r="CR217" s="88"/>
      <c r="CS217" s="88"/>
      <c r="CT217" s="88"/>
    </row>
    <row r="218" spans="1:98" ht="15" customHeight="1" x14ac:dyDescent="0.2">
      <c r="A218" s="239" t="s">
        <v>193</v>
      </c>
      <c r="B218" s="135">
        <v>0</v>
      </c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CG218" s="88"/>
      <c r="CH218" s="88"/>
      <c r="CI218" s="88"/>
      <c r="CJ218" s="88"/>
      <c r="CK218" s="88"/>
      <c r="CL218" s="88"/>
      <c r="CM218" s="88"/>
      <c r="CN218" s="88"/>
      <c r="CO218" s="88"/>
      <c r="CP218" s="88"/>
      <c r="CQ218" s="88"/>
      <c r="CR218" s="88"/>
      <c r="CS218" s="88"/>
      <c r="CT218" s="88"/>
    </row>
    <row r="219" spans="1:98" ht="15" customHeight="1" x14ac:dyDescent="0.2">
      <c r="A219" s="375" t="s">
        <v>194</v>
      </c>
      <c r="B219" s="135">
        <v>0</v>
      </c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CG219" s="88"/>
      <c r="CH219" s="88"/>
      <c r="CI219" s="88"/>
      <c r="CJ219" s="88"/>
      <c r="CK219" s="88"/>
      <c r="CL219" s="88"/>
      <c r="CM219" s="88"/>
      <c r="CN219" s="88"/>
      <c r="CO219" s="88"/>
      <c r="CP219" s="88"/>
      <c r="CQ219" s="88"/>
      <c r="CR219" s="88"/>
      <c r="CS219" s="88"/>
      <c r="CT219" s="88"/>
    </row>
    <row r="220" spans="1:98" ht="24" customHeight="1" x14ac:dyDescent="0.2">
      <c r="A220" s="374" t="s">
        <v>195</v>
      </c>
      <c r="B220" s="135">
        <v>0</v>
      </c>
      <c r="C220" s="149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CG220" s="88"/>
      <c r="CH220" s="88"/>
      <c r="CI220" s="88"/>
      <c r="CJ220" s="88"/>
      <c r="CK220" s="88"/>
      <c r="CL220" s="88"/>
      <c r="CM220" s="88"/>
      <c r="CN220" s="88"/>
      <c r="CO220" s="88"/>
      <c r="CP220" s="88"/>
      <c r="CQ220" s="88"/>
      <c r="CR220" s="88"/>
      <c r="CS220" s="88"/>
      <c r="CT220" s="88"/>
    </row>
    <row r="221" spans="1:98" ht="15" customHeight="1" x14ac:dyDescent="0.2">
      <c r="A221" s="375" t="s">
        <v>196</v>
      </c>
      <c r="B221" s="135">
        <v>0</v>
      </c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CG221" s="88"/>
      <c r="CH221" s="88"/>
      <c r="CI221" s="88"/>
      <c r="CJ221" s="88"/>
      <c r="CK221" s="88"/>
      <c r="CL221" s="88"/>
      <c r="CM221" s="88"/>
      <c r="CN221" s="88"/>
      <c r="CO221" s="88"/>
      <c r="CP221" s="88"/>
      <c r="CQ221" s="88"/>
      <c r="CR221" s="88"/>
      <c r="CS221" s="88"/>
      <c r="CT221" s="88"/>
    </row>
    <row r="222" spans="1:98" ht="15" customHeight="1" x14ac:dyDescent="0.2">
      <c r="A222" s="376" t="s">
        <v>197</v>
      </c>
      <c r="B222" s="135">
        <v>0</v>
      </c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CG222" s="88"/>
      <c r="CH222" s="88"/>
      <c r="CI222" s="88"/>
      <c r="CJ222" s="88"/>
      <c r="CK222" s="88"/>
      <c r="CL222" s="88"/>
      <c r="CM222" s="88"/>
      <c r="CN222" s="88"/>
      <c r="CO222" s="88"/>
      <c r="CP222" s="88"/>
      <c r="CQ222" s="88"/>
      <c r="CR222" s="88"/>
      <c r="CS222" s="88"/>
      <c r="CT222" s="88"/>
    </row>
    <row r="223" spans="1:98" ht="15" customHeight="1" x14ac:dyDescent="0.2">
      <c r="A223" s="239" t="s">
        <v>97</v>
      </c>
      <c r="B223" s="135">
        <v>0</v>
      </c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CG223" s="88"/>
      <c r="CH223" s="88"/>
      <c r="CI223" s="88"/>
      <c r="CJ223" s="88"/>
      <c r="CK223" s="88"/>
      <c r="CL223" s="88"/>
      <c r="CM223" s="88"/>
      <c r="CN223" s="88"/>
      <c r="CO223" s="88"/>
      <c r="CP223" s="88"/>
      <c r="CQ223" s="88"/>
      <c r="CR223" s="88"/>
      <c r="CS223" s="88"/>
      <c r="CT223" s="88"/>
    </row>
    <row r="224" spans="1:98" ht="26.45" customHeight="1" x14ac:dyDescent="0.2">
      <c r="A224" s="374" t="s">
        <v>198</v>
      </c>
      <c r="B224" s="135">
        <v>0</v>
      </c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CG224" s="88"/>
      <c r="CH224" s="88"/>
      <c r="CI224" s="88"/>
      <c r="CJ224" s="88"/>
      <c r="CK224" s="88"/>
      <c r="CL224" s="88"/>
      <c r="CM224" s="88"/>
      <c r="CN224" s="88"/>
      <c r="CO224" s="88"/>
      <c r="CP224" s="88"/>
      <c r="CQ224" s="88"/>
      <c r="CR224" s="88"/>
      <c r="CS224" s="88"/>
      <c r="CT224" s="88"/>
    </row>
    <row r="225" spans="1:98" ht="15" customHeight="1" x14ac:dyDescent="0.2">
      <c r="A225" s="239" t="s">
        <v>199</v>
      </c>
      <c r="B225" s="135">
        <v>0</v>
      </c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CG225" s="88"/>
      <c r="CH225" s="88"/>
      <c r="CI225" s="88"/>
      <c r="CJ225" s="88"/>
      <c r="CK225" s="88"/>
      <c r="CL225" s="88"/>
      <c r="CM225" s="88"/>
      <c r="CN225" s="88"/>
      <c r="CO225" s="88"/>
      <c r="CP225" s="88"/>
      <c r="CQ225" s="88"/>
      <c r="CR225" s="88"/>
      <c r="CS225" s="88"/>
      <c r="CT225" s="88"/>
    </row>
    <row r="226" spans="1:98" ht="15" customHeight="1" x14ac:dyDescent="0.2">
      <c r="A226" s="374" t="s">
        <v>200</v>
      </c>
      <c r="B226" s="135">
        <v>0</v>
      </c>
      <c r="C226" s="149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CG226" s="88"/>
      <c r="CH226" s="88"/>
      <c r="CI226" s="88"/>
      <c r="CJ226" s="88"/>
      <c r="CK226" s="88"/>
      <c r="CL226" s="88"/>
      <c r="CM226" s="88"/>
      <c r="CN226" s="88"/>
      <c r="CO226" s="88"/>
      <c r="CP226" s="88"/>
      <c r="CQ226" s="88"/>
      <c r="CR226" s="88"/>
      <c r="CS226" s="88"/>
      <c r="CT226" s="88"/>
    </row>
    <row r="227" spans="1:98" ht="15" customHeight="1" x14ac:dyDescent="0.2">
      <c r="A227" s="239" t="s">
        <v>100</v>
      </c>
      <c r="B227" s="135">
        <v>0</v>
      </c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CG227" s="88"/>
      <c r="CH227" s="88"/>
      <c r="CI227" s="88"/>
      <c r="CJ227" s="88"/>
      <c r="CK227" s="88"/>
      <c r="CL227" s="88"/>
      <c r="CM227" s="88"/>
      <c r="CN227" s="88"/>
      <c r="CO227" s="88"/>
      <c r="CP227" s="88"/>
      <c r="CQ227" s="88"/>
      <c r="CR227" s="88"/>
      <c r="CS227" s="88"/>
      <c r="CT227" s="88"/>
    </row>
    <row r="228" spans="1:98" ht="15" customHeight="1" x14ac:dyDescent="0.2">
      <c r="A228" s="239" t="s">
        <v>101</v>
      </c>
      <c r="B228" s="135">
        <v>0</v>
      </c>
      <c r="C228" s="149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CG228" s="88"/>
      <c r="CH228" s="88"/>
      <c r="CI228" s="88"/>
      <c r="CJ228" s="88"/>
      <c r="CK228" s="88"/>
      <c r="CL228" s="88"/>
      <c r="CM228" s="88"/>
      <c r="CN228" s="88"/>
      <c r="CO228" s="88"/>
      <c r="CP228" s="88"/>
      <c r="CQ228" s="88"/>
      <c r="CR228" s="88"/>
      <c r="CS228" s="88"/>
      <c r="CT228" s="88"/>
    </row>
    <row r="229" spans="1:98" ht="15" customHeight="1" x14ac:dyDescent="0.2">
      <c r="A229" s="375" t="s">
        <v>201</v>
      </c>
      <c r="B229" s="135">
        <v>0</v>
      </c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CG229" s="88"/>
      <c r="CH229" s="88"/>
      <c r="CI229" s="88"/>
      <c r="CJ229" s="88"/>
      <c r="CK229" s="88"/>
      <c r="CL229" s="88"/>
      <c r="CM229" s="88"/>
      <c r="CN229" s="88"/>
      <c r="CO229" s="88"/>
      <c r="CP229" s="88"/>
      <c r="CQ229" s="88"/>
      <c r="CR229" s="88"/>
      <c r="CS229" s="88"/>
      <c r="CT229" s="88"/>
    </row>
    <row r="230" spans="1:98" ht="15" customHeight="1" x14ac:dyDescent="0.2">
      <c r="A230" s="377" t="s">
        <v>202</v>
      </c>
      <c r="B230" s="130">
        <v>0</v>
      </c>
      <c r="C230" s="149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CG230" s="88"/>
      <c r="CH230" s="88"/>
      <c r="CI230" s="88"/>
      <c r="CJ230" s="88"/>
      <c r="CK230" s="88"/>
      <c r="CL230" s="88"/>
      <c r="CM230" s="88"/>
      <c r="CN230" s="88"/>
      <c r="CO230" s="88"/>
      <c r="CP230" s="88"/>
      <c r="CQ230" s="88"/>
      <c r="CR230" s="88"/>
      <c r="CS230" s="88"/>
      <c r="CT230" s="88"/>
    </row>
    <row r="231" spans="1:98" ht="15" customHeight="1" x14ac:dyDescent="0.2">
      <c r="A231" s="316" t="s">
        <v>1</v>
      </c>
      <c r="B231" s="29">
        <f>SUM(B206:B230)</f>
        <v>6452</v>
      </c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CG231" s="88"/>
      <c r="CH231" s="88"/>
      <c r="CI231" s="88"/>
      <c r="CJ231" s="88"/>
      <c r="CK231" s="88"/>
      <c r="CL231" s="88"/>
      <c r="CM231" s="88"/>
      <c r="CN231" s="88"/>
      <c r="CO231" s="88"/>
      <c r="CP231" s="88"/>
      <c r="CQ231" s="88"/>
      <c r="CR231" s="88"/>
      <c r="CS231" s="88"/>
      <c r="CT231" s="88"/>
    </row>
    <row r="232" spans="1:98" x14ac:dyDescent="0.2">
      <c r="C232" s="149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CG232" s="88"/>
      <c r="CH232" s="88"/>
      <c r="CI232" s="88"/>
      <c r="CJ232" s="88"/>
      <c r="CK232" s="88"/>
      <c r="CL232" s="88"/>
      <c r="CM232" s="88"/>
      <c r="CN232" s="88"/>
      <c r="CO232" s="88"/>
      <c r="CP232" s="88"/>
      <c r="CQ232" s="88"/>
      <c r="CR232" s="88"/>
      <c r="CS232" s="88"/>
      <c r="CT232" s="88"/>
    </row>
    <row r="233" spans="1:98" x14ac:dyDescent="0.2"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CG233" s="88"/>
      <c r="CH233" s="88"/>
      <c r="CI233" s="88"/>
      <c r="CJ233" s="88"/>
      <c r="CK233" s="88"/>
      <c r="CL233" s="88"/>
      <c r="CM233" s="88"/>
      <c r="CN233" s="88"/>
      <c r="CO233" s="88"/>
      <c r="CP233" s="88"/>
      <c r="CQ233" s="88"/>
      <c r="CR233" s="88"/>
      <c r="CS233" s="88"/>
      <c r="CT233" s="88"/>
    </row>
    <row r="234" spans="1:98" x14ac:dyDescent="0.2">
      <c r="C234" s="149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CG234" s="88"/>
      <c r="CH234" s="88"/>
      <c r="CI234" s="88"/>
      <c r="CJ234" s="88"/>
      <c r="CK234" s="88"/>
      <c r="CL234" s="88"/>
      <c r="CM234" s="88"/>
      <c r="CN234" s="88"/>
      <c r="CO234" s="88"/>
      <c r="CP234" s="88"/>
      <c r="CQ234" s="88"/>
      <c r="CR234" s="88"/>
      <c r="CS234" s="88"/>
      <c r="CT234" s="88"/>
    </row>
    <row r="235" spans="1:98" x14ac:dyDescent="0.2"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CG235" s="88"/>
      <c r="CH235" s="88"/>
      <c r="CI235" s="88"/>
      <c r="CJ235" s="88"/>
      <c r="CK235" s="88"/>
      <c r="CL235" s="88"/>
      <c r="CM235" s="88"/>
      <c r="CN235" s="88"/>
      <c r="CO235" s="88"/>
      <c r="CP235" s="88"/>
      <c r="CQ235" s="88"/>
      <c r="CR235" s="88"/>
      <c r="CS235" s="88"/>
      <c r="CT235" s="88"/>
    </row>
    <row r="236" spans="1:98" x14ac:dyDescent="0.2">
      <c r="C236" s="149"/>
      <c r="D236" s="149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CG236" s="88"/>
      <c r="CH236" s="88"/>
      <c r="CI236" s="88"/>
      <c r="CJ236" s="88"/>
      <c r="CK236" s="88"/>
      <c r="CL236" s="88"/>
      <c r="CM236" s="88"/>
      <c r="CN236" s="88"/>
      <c r="CO236" s="88"/>
      <c r="CP236" s="88"/>
      <c r="CQ236" s="88"/>
      <c r="CR236" s="88"/>
      <c r="CS236" s="88"/>
      <c r="CT236" s="88"/>
    </row>
    <row r="237" spans="1:98" x14ac:dyDescent="0.2">
      <c r="CG237" s="88"/>
      <c r="CH237" s="88"/>
      <c r="CI237" s="88"/>
      <c r="CJ237" s="88"/>
      <c r="CK237" s="88"/>
      <c r="CL237" s="88"/>
      <c r="CM237" s="88"/>
      <c r="CN237" s="88"/>
      <c r="CO237" s="88"/>
      <c r="CP237" s="88"/>
      <c r="CQ237" s="88"/>
      <c r="CR237" s="88"/>
      <c r="CS237" s="88"/>
      <c r="CT237" s="88"/>
    </row>
    <row r="238" spans="1:98" x14ac:dyDescent="0.2">
      <c r="CG238" s="88"/>
      <c r="CH238" s="88"/>
      <c r="CI238" s="88"/>
      <c r="CJ238" s="88"/>
      <c r="CK238" s="88"/>
      <c r="CL238" s="88"/>
      <c r="CM238" s="88"/>
      <c r="CN238" s="88"/>
      <c r="CO238" s="88"/>
      <c r="CP238" s="88"/>
      <c r="CQ238" s="88"/>
      <c r="CR238" s="88"/>
      <c r="CS238" s="88"/>
      <c r="CT238" s="88"/>
    </row>
    <row r="239" spans="1:98" x14ac:dyDescent="0.2">
      <c r="CG239" s="88"/>
      <c r="CH239" s="88"/>
      <c r="CI239" s="88"/>
      <c r="CJ239" s="88"/>
      <c r="CK239" s="88"/>
      <c r="CL239" s="88"/>
      <c r="CM239" s="88"/>
      <c r="CN239" s="88"/>
      <c r="CO239" s="88"/>
      <c r="CP239" s="88"/>
      <c r="CQ239" s="88"/>
      <c r="CR239" s="88"/>
      <c r="CS239" s="88"/>
      <c r="CT239" s="88"/>
    </row>
    <row r="240" spans="1:98" x14ac:dyDescent="0.2">
      <c r="CG240" s="88"/>
      <c r="CH240" s="88"/>
      <c r="CI240" s="88"/>
      <c r="CJ240" s="88"/>
      <c r="CK240" s="88"/>
      <c r="CL240" s="88"/>
      <c r="CM240" s="88"/>
      <c r="CN240" s="88"/>
      <c r="CO240" s="88"/>
      <c r="CP240" s="88"/>
      <c r="CQ240" s="88"/>
      <c r="CR240" s="88"/>
      <c r="CS240" s="88"/>
      <c r="CT240" s="88"/>
    </row>
    <row r="241" spans="85:98" x14ac:dyDescent="0.2">
      <c r="CG241" s="88"/>
      <c r="CH241" s="88"/>
      <c r="CI241" s="88"/>
      <c r="CJ241" s="88"/>
      <c r="CK241" s="88"/>
      <c r="CL241" s="88"/>
      <c r="CM241" s="88"/>
      <c r="CN241" s="88"/>
      <c r="CO241" s="88"/>
      <c r="CP241" s="88"/>
      <c r="CQ241" s="88"/>
      <c r="CR241" s="88"/>
      <c r="CS241" s="88"/>
      <c r="CT241" s="88"/>
    </row>
    <row r="294" spans="1:104" ht="16.899999999999999" customHeight="1" x14ac:dyDescent="0.2"/>
    <row r="295" spans="1:104" s="378" customFormat="1" ht="16.899999999999999" hidden="1" customHeight="1" x14ac:dyDescent="0.2">
      <c r="A295" s="378">
        <f>SUM(B13:B27,D30,B60,B67,B74,B92:E92,B100:E100,B108:E108,C112:C113,D117:D118,B122:B124,B150,B170:B174,B184,B191,B198,B231,C128:J144,B169:AS169,D31:D50,B201:B203,B151,B152:B168)</f>
        <v>9424</v>
      </c>
      <c r="B295" s="378">
        <f>SUM(CG6:CT241)</f>
        <v>0</v>
      </c>
      <c r="BY295" s="379"/>
      <c r="BZ295" s="379"/>
      <c r="CA295" s="379"/>
      <c r="CB295" s="379"/>
      <c r="CC295" s="379"/>
      <c r="CD295" s="379"/>
      <c r="CE295" s="379"/>
      <c r="CF295" s="379"/>
      <c r="CG295" s="379"/>
      <c r="CH295" s="379"/>
      <c r="CI295" s="379"/>
      <c r="CJ295" s="379"/>
      <c r="CK295" s="379"/>
      <c r="CL295" s="379"/>
      <c r="CM295" s="379"/>
      <c r="CN295" s="379"/>
      <c r="CO295" s="379"/>
      <c r="CP295" s="379"/>
      <c r="CQ295" s="379"/>
      <c r="CR295" s="379"/>
      <c r="CS295" s="379"/>
      <c r="CT295" s="379"/>
      <c r="CU295" s="379"/>
      <c r="CV295" s="379"/>
      <c r="CW295" s="379"/>
      <c r="CX295" s="379"/>
      <c r="CY295" s="379"/>
      <c r="CZ295" s="379"/>
    </row>
    <row r="296" spans="1:104" ht="16.899999999999999" customHeight="1" x14ac:dyDescent="0.2"/>
  </sheetData>
  <mergeCells count="158">
    <mergeCell ref="AO177:AP177"/>
    <mergeCell ref="AE177:AF177"/>
    <mergeCell ref="AG177:AH177"/>
    <mergeCell ref="AI177:AJ177"/>
    <mergeCell ref="AK177:AL177"/>
    <mergeCell ref="AM177:AN177"/>
    <mergeCell ref="U177:V177"/>
    <mergeCell ref="W177:X177"/>
    <mergeCell ref="Y177:Z177"/>
    <mergeCell ref="AA177:AB177"/>
    <mergeCell ref="AC177:AD177"/>
    <mergeCell ref="AO148:AP148"/>
    <mergeCell ref="AQ148:AQ149"/>
    <mergeCell ref="AR148:AS148"/>
    <mergeCell ref="A176:A178"/>
    <mergeCell ref="B176:D177"/>
    <mergeCell ref="E176:AP176"/>
    <mergeCell ref="AQ176:AQ178"/>
    <mergeCell ref="AR176:AR178"/>
    <mergeCell ref="E177:F177"/>
    <mergeCell ref="G177:H177"/>
    <mergeCell ref="I177:J177"/>
    <mergeCell ref="K177:L177"/>
    <mergeCell ref="M177:N177"/>
    <mergeCell ref="O177:P177"/>
    <mergeCell ref="Q177:R177"/>
    <mergeCell ref="S177:T177"/>
    <mergeCell ref="AE148:AF148"/>
    <mergeCell ref="AG148:AH148"/>
    <mergeCell ref="AI148:AJ148"/>
    <mergeCell ref="AK148:AL148"/>
    <mergeCell ref="AM148:AN148"/>
    <mergeCell ref="B147:D148"/>
    <mergeCell ref="E147:AP147"/>
    <mergeCell ref="AQ147:AS147"/>
    <mergeCell ref="W148:X148"/>
    <mergeCell ref="Y148:Z148"/>
    <mergeCell ref="AA148:AB148"/>
    <mergeCell ref="AC148:AD148"/>
    <mergeCell ref="A128:A131"/>
    <mergeCell ref="A132:A136"/>
    <mergeCell ref="A137:A142"/>
    <mergeCell ref="A143:A144"/>
    <mergeCell ref="A147:A149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H120:J120"/>
    <mergeCell ref="K120:K121"/>
    <mergeCell ref="L120:L121"/>
    <mergeCell ref="A126:A127"/>
    <mergeCell ref="B126:B127"/>
    <mergeCell ref="C126:D126"/>
    <mergeCell ref="E126:F126"/>
    <mergeCell ref="G126:H126"/>
    <mergeCell ref="I126:J126"/>
    <mergeCell ref="A120:A121"/>
    <mergeCell ref="B120:B121"/>
    <mergeCell ref="C120:E120"/>
    <mergeCell ref="F120:F121"/>
    <mergeCell ref="G120:G121"/>
    <mergeCell ref="AC53:AD53"/>
    <mergeCell ref="AE53:AF53"/>
    <mergeCell ref="AG53:AH53"/>
    <mergeCell ref="AI53:AJ53"/>
    <mergeCell ref="AK53:AL53"/>
    <mergeCell ref="A113:B113"/>
    <mergeCell ref="A115:C116"/>
    <mergeCell ref="D115:D116"/>
    <mergeCell ref="E115:G115"/>
    <mergeCell ref="H115:H116"/>
    <mergeCell ref="A110:B111"/>
    <mergeCell ref="C110:C111"/>
    <mergeCell ref="D110:F110"/>
    <mergeCell ref="G110:G111"/>
    <mergeCell ref="A112:B112"/>
    <mergeCell ref="B41:C41"/>
    <mergeCell ref="B42:C42"/>
    <mergeCell ref="B43:C43"/>
    <mergeCell ref="E52:AP52"/>
    <mergeCell ref="AQ52:AQ54"/>
    <mergeCell ref="AR52:AT52"/>
    <mergeCell ref="AU52:AU54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B53"/>
    <mergeCell ref="AM53:AN53"/>
    <mergeCell ref="AO53:AP53"/>
    <mergeCell ref="AR53:AR54"/>
    <mergeCell ref="AS53:AS54"/>
    <mergeCell ref="AT53:AT54"/>
    <mergeCell ref="AQ10:AS10"/>
    <mergeCell ref="AT10:AT12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Q11:AQ12"/>
    <mergeCell ref="AR11:AR12"/>
    <mergeCell ref="AS11:AS12"/>
    <mergeCell ref="B47:C47"/>
    <mergeCell ref="A44:A46"/>
    <mergeCell ref="B44:C44"/>
    <mergeCell ref="B45:C45"/>
    <mergeCell ref="B46:C46"/>
    <mergeCell ref="A47:A49"/>
    <mergeCell ref="A52:A54"/>
    <mergeCell ref="B52:D53"/>
    <mergeCell ref="B29:C29"/>
    <mergeCell ref="B40:C40"/>
    <mergeCell ref="B32:C32"/>
    <mergeCell ref="B33:C33"/>
    <mergeCell ref="B34:C34"/>
    <mergeCell ref="B35:C35"/>
    <mergeCell ref="B39:C39"/>
    <mergeCell ref="B48:C48"/>
    <mergeCell ref="B49:C49"/>
    <mergeCell ref="B50:C50"/>
    <mergeCell ref="A30:C30"/>
    <mergeCell ref="A31:A43"/>
    <mergeCell ref="B31:C31"/>
    <mergeCell ref="B36:C36"/>
    <mergeCell ref="B37:C37"/>
    <mergeCell ref="B38:C38"/>
    <mergeCell ref="A6:N6"/>
    <mergeCell ref="A10:A12"/>
    <mergeCell ref="B10:D11"/>
    <mergeCell ref="E10:AP10"/>
    <mergeCell ref="AG11:AH11"/>
    <mergeCell ref="AI11:AJ11"/>
    <mergeCell ref="AK11:AL11"/>
    <mergeCell ref="AM11:AN11"/>
    <mergeCell ref="AO11:AP11"/>
  </mergeCells>
  <dataValidations count="2">
    <dataValidation allowBlank="1" showInputMessage="1" showErrorMessage="1" errorTitle="ERROR" error="Por Favor ingrese solo Números." sqref="AT150:AT168 J30 AV55:AV59 M122:M124 AS179:AS183 AU13:AU20 AU22:AU27" xr:uid="{EEE01020-23BD-451E-8699-5DDBE906323A}"/>
    <dataValidation type="whole" allowBlank="1" showInputMessage="1" showErrorMessage="1" errorTitle="Error de ingreso" error="Debe ingresar sólo números enteros positivos." sqref="E13:AT20 E22:AT27 E30:I50 E55:AU59 B63:B66 B70:B73 B77:E91 B95:E99 B103:E107 D112:G113 E117:H118 C122:L124 C128:J144 E150:AS168 E170:AS174 E179:AR183 B187:B190 B194:B197 B201:B203 B206:B230" xr:uid="{4802204F-5BF0-4541-A163-6D14617D80A9}">
      <formula1>0</formula1>
      <formula2>1000000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Z296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9.85546875" style="82" customWidth="1"/>
    <col min="2" max="2" width="29.7109375" style="82" customWidth="1"/>
    <col min="3" max="3" width="18.7109375" style="82" customWidth="1"/>
    <col min="4" max="4" width="17.28515625" style="82" customWidth="1"/>
    <col min="5" max="5" width="16.140625" style="82" customWidth="1"/>
    <col min="6" max="6" width="15.42578125" style="82" customWidth="1"/>
    <col min="7" max="11" width="14.7109375" style="82" customWidth="1"/>
    <col min="12" max="12" width="16.42578125" style="82" customWidth="1"/>
    <col min="13" max="39" width="11.42578125" style="82"/>
    <col min="40" max="40" width="12.7109375" style="82" customWidth="1"/>
    <col min="41" max="41" width="11.42578125" style="82"/>
    <col min="42" max="42" width="13" style="82" customWidth="1"/>
    <col min="43" max="43" width="15.85546875" style="82" customWidth="1"/>
    <col min="44" max="44" width="12.42578125" style="82" customWidth="1"/>
    <col min="45" max="45" width="11.42578125" style="82"/>
    <col min="46" max="46" width="13.28515625" style="82" customWidth="1"/>
    <col min="47" max="47" width="11.42578125" style="82"/>
    <col min="48" max="48" width="14.5703125" style="82" customWidth="1"/>
    <col min="49" max="73" width="11.42578125" style="82"/>
    <col min="74" max="76" width="11" style="82" customWidth="1"/>
    <col min="77" max="77" width="11" style="83" customWidth="1"/>
    <col min="78" max="78" width="13.28515625" style="83" customWidth="1"/>
    <col min="79" max="104" width="13.28515625" style="84" hidden="1" customWidth="1"/>
    <col min="105" max="105" width="13.28515625" style="82" customWidth="1"/>
    <col min="106" max="16384" width="11.42578125" style="82"/>
  </cols>
  <sheetData>
    <row r="1" spans="1:98" ht="16.149999999999999" customHeight="1" x14ac:dyDescent="0.2">
      <c r="A1" s="81" t="s">
        <v>0</v>
      </c>
    </row>
    <row r="2" spans="1:98" ht="16.149999999999999" customHeight="1" x14ac:dyDescent="0.2">
      <c r="A2" s="81" t="str">
        <f>CONCATENATE("COMUNA: ",[9]NOMBRE!B2," - ","( ",[9]NOMBRE!C2,[9]NOMBRE!D2,[9]NOMBRE!E2,[9]NOMBRE!F2,[9]NOMBRE!G2," )")</f>
        <v>COMUNA: LINARES - ( 07401 )</v>
      </c>
    </row>
    <row r="3" spans="1:98" ht="16.149999999999999" customHeight="1" x14ac:dyDescent="0.2">
      <c r="A3" s="81" t="str">
        <f>CONCATENATE("ESTABLECIMIENTO/ESTRATEGIA: ",[9]NOMBRE!B3," - ","( ",[9]NOMBRE!C3,[9]NOMBRE!D3,[9]NOMBRE!E3,[9]NOMBRE!F3,[9]NOMBRE!G3,[9]NOMBRE!H3," )")</f>
        <v>ESTABLECIMIENTO/ESTRATEGIA: HOSPITAL PRESIDENTE CARLOS IBAÑEZ DEL CAMPO - ( 116108 )</v>
      </c>
    </row>
    <row r="4" spans="1:98" ht="16.149999999999999" customHeight="1" x14ac:dyDescent="0.2">
      <c r="A4" s="81" t="str">
        <f>CONCATENATE("MES: ",[9]NOMBRE!B6," - ","( ",[9]NOMBRE!C6,[9]NOMBRE!D6," )")</f>
        <v>MES: AGOSTO - ( 08 )</v>
      </c>
    </row>
    <row r="5" spans="1:98" ht="16.149999999999999" customHeight="1" x14ac:dyDescent="0.2">
      <c r="A5" s="81" t="str">
        <f>CONCATENATE("AÑO: ",[9]NOMBRE!B7)</f>
        <v>AÑO: 2018</v>
      </c>
    </row>
    <row r="6" spans="1:98" ht="15" x14ac:dyDescent="0.2">
      <c r="A6" s="470" t="s">
        <v>14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85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7"/>
      <c r="AN6" s="87"/>
      <c r="AO6" s="87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</row>
    <row r="7" spans="1:98" x14ac:dyDescent="0.2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7"/>
      <c r="AN7" s="87"/>
      <c r="AO7" s="87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</row>
    <row r="8" spans="1:98" ht="31.9" customHeight="1" x14ac:dyDescent="0.2">
      <c r="A8" s="90" t="s">
        <v>15</v>
      </c>
      <c r="B8" s="89"/>
      <c r="C8" s="89"/>
      <c r="D8" s="89"/>
      <c r="E8" s="89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</row>
    <row r="9" spans="1:98" ht="31.9" customHeight="1" x14ac:dyDescent="0.2">
      <c r="A9" s="91" t="s">
        <v>16</v>
      </c>
      <c r="B9" s="91"/>
      <c r="C9" s="92"/>
      <c r="AQ9" s="93"/>
      <c r="AR9" s="93"/>
      <c r="AS9" s="93"/>
      <c r="AT9" s="93"/>
      <c r="AU9" s="94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</row>
    <row r="10" spans="1:98" ht="14.25" customHeight="1" x14ac:dyDescent="0.2">
      <c r="A10" s="471" t="s">
        <v>17</v>
      </c>
      <c r="B10" s="474" t="s">
        <v>1</v>
      </c>
      <c r="C10" s="475"/>
      <c r="D10" s="476"/>
      <c r="E10" s="480" t="s">
        <v>18</v>
      </c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1"/>
      <c r="V10" s="481"/>
      <c r="W10" s="481"/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1"/>
      <c r="AI10" s="481"/>
      <c r="AJ10" s="481"/>
      <c r="AK10" s="481"/>
      <c r="AL10" s="481"/>
      <c r="AM10" s="481"/>
      <c r="AN10" s="481"/>
      <c r="AO10" s="481"/>
      <c r="AP10" s="482"/>
      <c r="AQ10" s="480" t="s">
        <v>19</v>
      </c>
      <c r="AR10" s="481"/>
      <c r="AS10" s="481"/>
      <c r="AT10" s="471" t="s">
        <v>20</v>
      </c>
      <c r="AU10" s="95"/>
      <c r="AV10" s="96"/>
      <c r="AW10" s="96"/>
      <c r="AX10" s="96"/>
      <c r="AY10" s="96"/>
      <c r="AZ10" s="96"/>
      <c r="BA10" s="97"/>
      <c r="BB10" s="97"/>
      <c r="BC10" s="97"/>
      <c r="BD10" s="97"/>
      <c r="BE10" s="97"/>
      <c r="BF10" s="97"/>
      <c r="BG10" s="97"/>
      <c r="BH10" s="97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</row>
    <row r="11" spans="1:98" x14ac:dyDescent="0.2">
      <c r="A11" s="472"/>
      <c r="B11" s="477"/>
      <c r="C11" s="478"/>
      <c r="D11" s="479"/>
      <c r="E11" s="483" t="s">
        <v>21</v>
      </c>
      <c r="F11" s="484"/>
      <c r="G11" s="483" t="s">
        <v>22</v>
      </c>
      <c r="H11" s="484"/>
      <c r="I11" s="483" t="s">
        <v>23</v>
      </c>
      <c r="J11" s="484"/>
      <c r="K11" s="483" t="s">
        <v>24</v>
      </c>
      <c r="L11" s="484"/>
      <c r="M11" s="483" t="s">
        <v>25</v>
      </c>
      <c r="N11" s="484"/>
      <c r="O11" s="483" t="s">
        <v>26</v>
      </c>
      <c r="P11" s="484"/>
      <c r="Q11" s="483" t="s">
        <v>27</v>
      </c>
      <c r="R11" s="484"/>
      <c r="S11" s="483" t="s">
        <v>28</v>
      </c>
      <c r="T11" s="484"/>
      <c r="U11" s="483" t="s">
        <v>29</v>
      </c>
      <c r="V11" s="484"/>
      <c r="W11" s="483" t="s">
        <v>5</v>
      </c>
      <c r="X11" s="484"/>
      <c r="Y11" s="483" t="s">
        <v>6</v>
      </c>
      <c r="Z11" s="484"/>
      <c r="AA11" s="483" t="s">
        <v>30</v>
      </c>
      <c r="AB11" s="484"/>
      <c r="AC11" s="483" t="s">
        <v>7</v>
      </c>
      <c r="AD11" s="484"/>
      <c r="AE11" s="483" t="s">
        <v>8</v>
      </c>
      <c r="AF11" s="484"/>
      <c r="AG11" s="483" t="s">
        <v>9</v>
      </c>
      <c r="AH11" s="484"/>
      <c r="AI11" s="483" t="s">
        <v>10</v>
      </c>
      <c r="AJ11" s="484"/>
      <c r="AK11" s="483" t="s">
        <v>11</v>
      </c>
      <c r="AL11" s="484"/>
      <c r="AM11" s="483" t="s">
        <v>12</v>
      </c>
      <c r="AN11" s="484"/>
      <c r="AO11" s="480" t="s">
        <v>13</v>
      </c>
      <c r="AP11" s="482"/>
      <c r="AQ11" s="508" t="s">
        <v>31</v>
      </c>
      <c r="AR11" s="510" t="s">
        <v>32</v>
      </c>
      <c r="AS11" s="512" t="s">
        <v>33</v>
      </c>
      <c r="AT11" s="472"/>
      <c r="AU11" s="96"/>
      <c r="AV11" s="96"/>
      <c r="AW11" s="96"/>
      <c r="AX11" s="96"/>
      <c r="AY11" s="96"/>
      <c r="AZ11" s="96"/>
      <c r="BA11" s="97"/>
      <c r="BB11" s="97"/>
      <c r="BC11" s="97"/>
      <c r="BD11" s="97"/>
      <c r="BE11" s="97"/>
      <c r="BF11" s="97"/>
      <c r="BG11" s="97"/>
      <c r="BH11" s="97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</row>
    <row r="12" spans="1:98" ht="21" customHeight="1" x14ac:dyDescent="0.2">
      <c r="A12" s="473"/>
      <c r="B12" s="70" t="s">
        <v>34</v>
      </c>
      <c r="C12" s="71" t="s">
        <v>2</v>
      </c>
      <c r="D12" s="421" t="s">
        <v>3</v>
      </c>
      <c r="E12" s="70" t="s">
        <v>2</v>
      </c>
      <c r="F12" s="421" t="s">
        <v>3</v>
      </c>
      <c r="G12" s="70" t="s">
        <v>2</v>
      </c>
      <c r="H12" s="421" t="s">
        <v>3</v>
      </c>
      <c r="I12" s="70" t="s">
        <v>2</v>
      </c>
      <c r="J12" s="421" t="s">
        <v>3</v>
      </c>
      <c r="K12" s="70" t="s">
        <v>2</v>
      </c>
      <c r="L12" s="421" t="s">
        <v>3</v>
      </c>
      <c r="M12" s="70" t="s">
        <v>2</v>
      </c>
      <c r="N12" s="421" t="s">
        <v>3</v>
      </c>
      <c r="O12" s="70" t="s">
        <v>2</v>
      </c>
      <c r="P12" s="421" t="s">
        <v>3</v>
      </c>
      <c r="Q12" s="70" t="s">
        <v>2</v>
      </c>
      <c r="R12" s="421" t="s">
        <v>3</v>
      </c>
      <c r="S12" s="70" t="s">
        <v>2</v>
      </c>
      <c r="T12" s="421" t="s">
        <v>3</v>
      </c>
      <c r="U12" s="70" t="s">
        <v>2</v>
      </c>
      <c r="V12" s="421" t="s">
        <v>3</v>
      </c>
      <c r="W12" s="70" t="s">
        <v>2</v>
      </c>
      <c r="X12" s="421" t="s">
        <v>3</v>
      </c>
      <c r="Y12" s="70" t="s">
        <v>2</v>
      </c>
      <c r="Z12" s="421" t="s">
        <v>3</v>
      </c>
      <c r="AA12" s="70" t="s">
        <v>2</v>
      </c>
      <c r="AB12" s="421" t="s">
        <v>3</v>
      </c>
      <c r="AC12" s="70" t="s">
        <v>2</v>
      </c>
      <c r="AD12" s="421" t="s">
        <v>3</v>
      </c>
      <c r="AE12" s="70" t="s">
        <v>2</v>
      </c>
      <c r="AF12" s="421" t="s">
        <v>3</v>
      </c>
      <c r="AG12" s="70" t="s">
        <v>2</v>
      </c>
      <c r="AH12" s="421" t="s">
        <v>3</v>
      </c>
      <c r="AI12" s="70" t="s">
        <v>2</v>
      </c>
      <c r="AJ12" s="421" t="s">
        <v>3</v>
      </c>
      <c r="AK12" s="70" t="s">
        <v>2</v>
      </c>
      <c r="AL12" s="421" t="s">
        <v>3</v>
      </c>
      <c r="AM12" s="70" t="s">
        <v>2</v>
      </c>
      <c r="AN12" s="421" t="s">
        <v>3</v>
      </c>
      <c r="AO12" s="70" t="s">
        <v>2</v>
      </c>
      <c r="AP12" s="421" t="s">
        <v>3</v>
      </c>
      <c r="AQ12" s="509"/>
      <c r="AR12" s="511"/>
      <c r="AS12" s="513"/>
      <c r="AT12" s="473"/>
      <c r="AU12" s="96"/>
      <c r="AV12" s="96"/>
      <c r="AW12" s="96"/>
      <c r="AX12" s="96"/>
      <c r="AY12" s="96"/>
      <c r="AZ12" s="96"/>
      <c r="BA12" s="97"/>
      <c r="BB12" s="97"/>
      <c r="BC12" s="97"/>
      <c r="BD12" s="97"/>
      <c r="BE12" s="97"/>
      <c r="BF12" s="97"/>
      <c r="BG12" s="97"/>
      <c r="BH12" s="97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</row>
    <row r="13" spans="1:98" ht="14.45" customHeight="1" x14ac:dyDescent="0.2">
      <c r="A13" s="62" t="s">
        <v>35</v>
      </c>
      <c r="B13" s="63">
        <f t="shared" ref="B13:B27" si="0">SUM(C13+D13)</f>
        <v>0</v>
      </c>
      <c r="C13" s="64">
        <f t="shared" ref="C13:D19" si="1">SUM(E13+G13+I13+K13+M13+O13+Q13+S13+U13+W13+Y13+AA13+AC13+AE13+AG13+AI13+AK13+AM13+AO13)</f>
        <v>0</v>
      </c>
      <c r="D13" s="65">
        <f t="shared" si="1"/>
        <v>0</v>
      </c>
      <c r="E13" s="26"/>
      <c r="F13" s="98"/>
      <c r="G13" s="26"/>
      <c r="H13" s="99"/>
      <c r="I13" s="26"/>
      <c r="J13" s="99"/>
      <c r="K13" s="26"/>
      <c r="L13" s="99"/>
      <c r="M13" s="26"/>
      <c r="N13" s="99"/>
      <c r="O13" s="26"/>
      <c r="P13" s="99"/>
      <c r="Q13" s="26"/>
      <c r="R13" s="99"/>
      <c r="S13" s="26"/>
      <c r="T13" s="99"/>
      <c r="U13" s="26"/>
      <c r="V13" s="99"/>
      <c r="W13" s="26"/>
      <c r="X13" s="99"/>
      <c r="Y13" s="26"/>
      <c r="Z13" s="99"/>
      <c r="AA13" s="26"/>
      <c r="AB13" s="99"/>
      <c r="AC13" s="26"/>
      <c r="AD13" s="99"/>
      <c r="AE13" s="26"/>
      <c r="AF13" s="99"/>
      <c r="AG13" s="26"/>
      <c r="AH13" s="99"/>
      <c r="AI13" s="26"/>
      <c r="AJ13" s="99"/>
      <c r="AK13" s="26"/>
      <c r="AL13" s="99"/>
      <c r="AM13" s="26"/>
      <c r="AN13" s="99"/>
      <c r="AO13" s="100"/>
      <c r="AP13" s="99"/>
      <c r="AQ13" s="26"/>
      <c r="AR13" s="27"/>
      <c r="AS13" s="98"/>
      <c r="AT13" s="99"/>
      <c r="AU13" s="1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97"/>
      <c r="BH13" s="97"/>
      <c r="CA13" s="84" t="str">
        <f t="shared" ref="CA13:CA20" si="2">IF(B13&lt;&gt;(AQ13+ AR13 + AS13 + AT13),"* Total Ingresos debe ser igual que Tipo de Estrategia más Otros. ","")</f>
        <v/>
      </c>
      <c r="CG13" s="88" t="str">
        <f t="shared" ref="CG13:CG20" si="3">IF(B13&lt;&gt;(AQ13+ AR13 + AS13 + AT13),1,"")</f>
        <v/>
      </c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</row>
    <row r="14" spans="1:98" ht="14.45" customHeight="1" x14ac:dyDescent="0.2">
      <c r="A14" s="101" t="s">
        <v>36</v>
      </c>
      <c r="B14" s="102">
        <f t="shared" si="0"/>
        <v>0</v>
      </c>
      <c r="C14" s="103">
        <f t="shared" si="1"/>
        <v>0</v>
      </c>
      <c r="D14" s="104">
        <f t="shared" si="1"/>
        <v>0</v>
      </c>
      <c r="E14" s="6"/>
      <c r="F14" s="10"/>
      <c r="G14" s="6"/>
      <c r="H14" s="8"/>
      <c r="I14" s="6"/>
      <c r="J14" s="8"/>
      <c r="K14" s="6"/>
      <c r="L14" s="8"/>
      <c r="M14" s="6"/>
      <c r="N14" s="8"/>
      <c r="O14" s="6"/>
      <c r="P14" s="8"/>
      <c r="Q14" s="6"/>
      <c r="R14" s="8"/>
      <c r="S14" s="6"/>
      <c r="T14" s="8"/>
      <c r="U14" s="6"/>
      <c r="V14" s="8"/>
      <c r="W14" s="6"/>
      <c r="X14" s="8"/>
      <c r="Y14" s="6"/>
      <c r="Z14" s="8"/>
      <c r="AA14" s="6"/>
      <c r="AB14" s="8"/>
      <c r="AC14" s="6"/>
      <c r="AD14" s="8"/>
      <c r="AE14" s="6"/>
      <c r="AF14" s="8"/>
      <c r="AG14" s="6"/>
      <c r="AH14" s="8"/>
      <c r="AI14" s="6"/>
      <c r="AJ14" s="8"/>
      <c r="AK14" s="6"/>
      <c r="AL14" s="8"/>
      <c r="AM14" s="6"/>
      <c r="AN14" s="8"/>
      <c r="AO14" s="105"/>
      <c r="AP14" s="8"/>
      <c r="AQ14" s="6"/>
      <c r="AR14" s="9"/>
      <c r="AS14" s="10"/>
      <c r="AT14" s="8"/>
      <c r="AU14" s="1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97"/>
      <c r="BH14" s="97"/>
      <c r="CA14" s="84" t="str">
        <f t="shared" si="2"/>
        <v/>
      </c>
      <c r="CG14" s="88" t="str">
        <f t="shared" si="3"/>
        <v/>
      </c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</row>
    <row r="15" spans="1:98" ht="24.6" customHeight="1" x14ac:dyDescent="0.2">
      <c r="A15" s="106" t="s">
        <v>37</v>
      </c>
      <c r="B15" s="107">
        <f t="shared" si="0"/>
        <v>0</v>
      </c>
      <c r="C15" s="108">
        <f t="shared" si="1"/>
        <v>0</v>
      </c>
      <c r="D15" s="109">
        <f t="shared" si="1"/>
        <v>0</v>
      </c>
      <c r="E15" s="16"/>
      <c r="F15" s="15"/>
      <c r="G15" s="16"/>
      <c r="H15" s="110"/>
      <c r="I15" s="16"/>
      <c r="J15" s="110"/>
      <c r="K15" s="16"/>
      <c r="L15" s="110"/>
      <c r="M15" s="16"/>
      <c r="N15" s="110"/>
      <c r="O15" s="16"/>
      <c r="P15" s="110"/>
      <c r="Q15" s="11"/>
      <c r="R15" s="12"/>
      <c r="S15" s="11"/>
      <c r="T15" s="12"/>
      <c r="U15" s="11"/>
      <c r="V15" s="12"/>
      <c r="W15" s="11"/>
      <c r="X15" s="12"/>
      <c r="Y15" s="11"/>
      <c r="Z15" s="12"/>
      <c r="AA15" s="11"/>
      <c r="AB15" s="12"/>
      <c r="AC15" s="11"/>
      <c r="AD15" s="12"/>
      <c r="AE15" s="11"/>
      <c r="AF15" s="12"/>
      <c r="AG15" s="11"/>
      <c r="AH15" s="12"/>
      <c r="AI15" s="11"/>
      <c r="AJ15" s="12"/>
      <c r="AK15" s="11"/>
      <c r="AL15" s="12"/>
      <c r="AM15" s="11"/>
      <c r="AN15" s="12"/>
      <c r="AO15" s="111"/>
      <c r="AP15" s="12"/>
      <c r="AQ15" s="11"/>
      <c r="AR15" s="14"/>
      <c r="AS15" s="17"/>
      <c r="AT15" s="12"/>
      <c r="AU15" s="1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97"/>
      <c r="BH15" s="97"/>
      <c r="CA15" s="84" t="str">
        <f t="shared" si="2"/>
        <v/>
      </c>
      <c r="CG15" s="88" t="str">
        <f t="shared" si="3"/>
        <v/>
      </c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</row>
    <row r="16" spans="1:98" ht="14.45" customHeight="1" x14ac:dyDescent="0.2">
      <c r="A16" s="112" t="s">
        <v>38</v>
      </c>
      <c r="B16" s="113">
        <f t="shared" si="0"/>
        <v>0</v>
      </c>
      <c r="C16" s="114">
        <f t="shared" si="1"/>
        <v>0</v>
      </c>
      <c r="D16" s="115">
        <f t="shared" si="1"/>
        <v>0</v>
      </c>
      <c r="E16" s="11"/>
      <c r="F16" s="17"/>
      <c r="G16" s="11"/>
      <c r="H16" s="12"/>
      <c r="I16" s="11"/>
      <c r="J16" s="12"/>
      <c r="K16" s="11"/>
      <c r="L16" s="12"/>
      <c r="M16" s="11"/>
      <c r="N16" s="12"/>
      <c r="O16" s="11"/>
      <c r="P16" s="12"/>
      <c r="Q16" s="11"/>
      <c r="R16" s="12"/>
      <c r="S16" s="11"/>
      <c r="T16" s="12"/>
      <c r="U16" s="11"/>
      <c r="V16" s="12"/>
      <c r="W16" s="11"/>
      <c r="X16" s="12"/>
      <c r="Y16" s="11"/>
      <c r="Z16" s="12"/>
      <c r="AA16" s="11"/>
      <c r="AB16" s="12"/>
      <c r="AC16" s="11"/>
      <c r="AD16" s="12"/>
      <c r="AE16" s="11"/>
      <c r="AF16" s="12"/>
      <c r="AG16" s="11"/>
      <c r="AH16" s="12"/>
      <c r="AI16" s="11"/>
      <c r="AJ16" s="12"/>
      <c r="AK16" s="11"/>
      <c r="AL16" s="12"/>
      <c r="AM16" s="11"/>
      <c r="AN16" s="12"/>
      <c r="AO16" s="111"/>
      <c r="AP16" s="12"/>
      <c r="AQ16" s="11"/>
      <c r="AR16" s="14"/>
      <c r="AS16" s="17"/>
      <c r="AT16" s="12"/>
      <c r="AU16" s="1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97"/>
      <c r="BH16" s="97"/>
      <c r="CA16" s="84" t="str">
        <f t="shared" si="2"/>
        <v/>
      </c>
      <c r="CG16" s="88" t="str">
        <f t="shared" si="3"/>
        <v/>
      </c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</row>
    <row r="17" spans="1:98" ht="14.45" customHeight="1" x14ac:dyDescent="0.2">
      <c r="A17" s="112" t="s">
        <v>39</v>
      </c>
      <c r="B17" s="116">
        <f t="shared" si="0"/>
        <v>0</v>
      </c>
      <c r="C17" s="114">
        <f t="shared" si="1"/>
        <v>0</v>
      </c>
      <c r="D17" s="115">
        <f t="shared" si="1"/>
        <v>0</v>
      </c>
      <c r="E17" s="34"/>
      <c r="F17" s="58"/>
      <c r="G17" s="34"/>
      <c r="H17" s="35"/>
      <c r="I17" s="34"/>
      <c r="J17" s="35"/>
      <c r="K17" s="34"/>
      <c r="L17" s="35"/>
      <c r="M17" s="34"/>
      <c r="N17" s="35"/>
      <c r="O17" s="34"/>
      <c r="P17" s="35"/>
      <c r="Q17" s="34"/>
      <c r="R17" s="35"/>
      <c r="S17" s="34"/>
      <c r="T17" s="35"/>
      <c r="U17" s="34"/>
      <c r="V17" s="35"/>
      <c r="W17" s="34"/>
      <c r="X17" s="35"/>
      <c r="Y17" s="34"/>
      <c r="Z17" s="35"/>
      <c r="AA17" s="34"/>
      <c r="AB17" s="35"/>
      <c r="AC17" s="34"/>
      <c r="AD17" s="35"/>
      <c r="AE17" s="34"/>
      <c r="AF17" s="35"/>
      <c r="AG17" s="34"/>
      <c r="AH17" s="35"/>
      <c r="AI17" s="34"/>
      <c r="AJ17" s="35"/>
      <c r="AK17" s="34"/>
      <c r="AL17" s="35"/>
      <c r="AM17" s="34"/>
      <c r="AN17" s="35"/>
      <c r="AO17" s="117"/>
      <c r="AP17" s="35"/>
      <c r="AQ17" s="34"/>
      <c r="AR17" s="41"/>
      <c r="AS17" s="17"/>
      <c r="AT17" s="35"/>
      <c r="AU17" s="1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97"/>
      <c r="BH17" s="97"/>
      <c r="CA17" s="84" t="str">
        <f t="shared" si="2"/>
        <v/>
      </c>
      <c r="CG17" s="88" t="str">
        <f t="shared" si="3"/>
        <v/>
      </c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</row>
    <row r="18" spans="1:98" ht="14.45" customHeight="1" x14ac:dyDescent="0.2">
      <c r="A18" s="106" t="s">
        <v>40</v>
      </c>
      <c r="B18" s="118">
        <f t="shared" si="0"/>
        <v>0</v>
      </c>
      <c r="C18" s="114">
        <f t="shared" si="1"/>
        <v>0</v>
      </c>
      <c r="D18" s="109">
        <f t="shared" si="1"/>
        <v>0</v>
      </c>
      <c r="E18" s="13"/>
      <c r="F18" s="17"/>
      <c r="G18" s="11"/>
      <c r="H18" s="12"/>
      <c r="I18" s="11"/>
      <c r="J18" s="12"/>
      <c r="K18" s="11"/>
      <c r="L18" s="12"/>
      <c r="M18" s="11"/>
      <c r="N18" s="12"/>
      <c r="O18" s="11"/>
      <c r="P18" s="12"/>
      <c r="Q18" s="11"/>
      <c r="R18" s="12"/>
      <c r="S18" s="11"/>
      <c r="T18" s="12"/>
      <c r="U18" s="11"/>
      <c r="V18" s="12"/>
      <c r="W18" s="11"/>
      <c r="X18" s="12"/>
      <c r="Y18" s="11"/>
      <c r="Z18" s="12"/>
      <c r="AA18" s="11"/>
      <c r="AB18" s="12"/>
      <c r="AC18" s="11"/>
      <c r="AD18" s="12"/>
      <c r="AE18" s="11"/>
      <c r="AF18" s="12"/>
      <c r="AG18" s="11"/>
      <c r="AH18" s="12"/>
      <c r="AI18" s="11"/>
      <c r="AJ18" s="12"/>
      <c r="AK18" s="11"/>
      <c r="AL18" s="12"/>
      <c r="AM18" s="11"/>
      <c r="AN18" s="12"/>
      <c r="AO18" s="111"/>
      <c r="AP18" s="12"/>
      <c r="AQ18" s="11"/>
      <c r="AR18" s="41"/>
      <c r="AS18" s="119"/>
      <c r="AT18" s="120"/>
      <c r="AU18" s="1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97"/>
      <c r="BH18" s="97"/>
      <c r="CA18" s="84" t="str">
        <f t="shared" si="2"/>
        <v/>
      </c>
      <c r="CG18" s="88" t="str">
        <f t="shared" si="3"/>
        <v/>
      </c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</row>
    <row r="19" spans="1:98" ht="14.45" customHeight="1" x14ac:dyDescent="0.2">
      <c r="A19" s="106" t="s">
        <v>41</v>
      </c>
      <c r="B19" s="118">
        <f t="shared" si="0"/>
        <v>0</v>
      </c>
      <c r="C19" s="121">
        <f t="shared" si="1"/>
        <v>0</v>
      </c>
      <c r="D19" s="122">
        <f t="shared" si="1"/>
        <v>0</v>
      </c>
      <c r="E19" s="123"/>
      <c r="F19" s="12"/>
      <c r="G19" s="11"/>
      <c r="H19" s="12"/>
      <c r="I19" s="11"/>
      <c r="J19" s="12"/>
      <c r="K19" s="11"/>
      <c r="L19" s="12"/>
      <c r="M19" s="11"/>
      <c r="N19" s="12"/>
      <c r="O19" s="11"/>
      <c r="P19" s="12"/>
      <c r="Q19" s="11"/>
      <c r="R19" s="12"/>
      <c r="S19" s="11"/>
      <c r="T19" s="12"/>
      <c r="U19" s="11"/>
      <c r="V19" s="12"/>
      <c r="W19" s="11"/>
      <c r="X19" s="12"/>
      <c r="Y19" s="11"/>
      <c r="Z19" s="12"/>
      <c r="AA19" s="11"/>
      <c r="AB19" s="12"/>
      <c r="AC19" s="11"/>
      <c r="AD19" s="12"/>
      <c r="AE19" s="11"/>
      <c r="AF19" s="12"/>
      <c r="AG19" s="11"/>
      <c r="AH19" s="12"/>
      <c r="AI19" s="11"/>
      <c r="AJ19" s="12"/>
      <c r="AK19" s="11"/>
      <c r="AL19" s="12"/>
      <c r="AM19" s="11"/>
      <c r="AN19" s="12"/>
      <c r="AO19" s="111"/>
      <c r="AP19" s="12"/>
      <c r="AQ19" s="11"/>
      <c r="AR19" s="14"/>
      <c r="AS19" s="17"/>
      <c r="AT19" s="120"/>
      <c r="AU19" s="1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97"/>
      <c r="BH19" s="97"/>
      <c r="CA19" s="84" t="str">
        <f t="shared" si="2"/>
        <v/>
      </c>
      <c r="CG19" s="88" t="str">
        <f t="shared" si="3"/>
        <v/>
      </c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</row>
    <row r="20" spans="1:98" ht="14.45" customHeight="1" x14ac:dyDescent="0.2">
      <c r="A20" s="106" t="s">
        <v>42</v>
      </c>
      <c r="B20" s="124">
        <f t="shared" si="0"/>
        <v>0</v>
      </c>
      <c r="C20" s="125">
        <f>SUM(O20+Q20+S20+U20+W20+Y20+AA20+AC20+AE20+AG20+AI20+AK20+AM20+AO20)</f>
        <v>0</v>
      </c>
      <c r="D20" s="126">
        <f>SUM(P20+R20+T20+V20+X20+Z20+AB20+AD20+AF20+AH20+AJ20+AL20+AN20+AP20)</f>
        <v>0</v>
      </c>
      <c r="E20" s="18"/>
      <c r="F20" s="61"/>
      <c r="G20" s="127"/>
      <c r="H20" s="128"/>
      <c r="I20" s="127"/>
      <c r="J20" s="128"/>
      <c r="K20" s="127"/>
      <c r="L20" s="128"/>
      <c r="M20" s="127"/>
      <c r="N20" s="128"/>
      <c r="O20" s="38"/>
      <c r="P20" s="22"/>
      <c r="Q20" s="38"/>
      <c r="R20" s="22"/>
      <c r="S20" s="38"/>
      <c r="T20" s="22"/>
      <c r="U20" s="38"/>
      <c r="V20" s="22"/>
      <c r="W20" s="38"/>
      <c r="X20" s="22"/>
      <c r="Y20" s="38"/>
      <c r="Z20" s="22"/>
      <c r="AA20" s="38"/>
      <c r="AB20" s="22"/>
      <c r="AC20" s="38"/>
      <c r="AD20" s="22"/>
      <c r="AE20" s="38"/>
      <c r="AF20" s="22"/>
      <c r="AG20" s="38"/>
      <c r="AH20" s="22"/>
      <c r="AI20" s="38"/>
      <c r="AJ20" s="22"/>
      <c r="AK20" s="38"/>
      <c r="AL20" s="22"/>
      <c r="AM20" s="38"/>
      <c r="AN20" s="22"/>
      <c r="AO20" s="129"/>
      <c r="AP20" s="22"/>
      <c r="AQ20" s="38"/>
      <c r="AR20" s="54"/>
      <c r="AS20" s="23"/>
      <c r="AT20" s="130"/>
      <c r="AU20" s="1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97"/>
      <c r="BH20" s="97"/>
      <c r="CA20" s="84" t="str">
        <f t="shared" si="2"/>
        <v/>
      </c>
      <c r="CG20" s="88" t="str">
        <f t="shared" si="3"/>
        <v/>
      </c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</row>
    <row r="21" spans="1:98" ht="14.45" customHeight="1" x14ac:dyDescent="0.2">
      <c r="A21" s="62" t="s">
        <v>43</v>
      </c>
      <c r="B21" s="124">
        <f t="shared" si="0"/>
        <v>0</v>
      </c>
      <c r="C21" s="131">
        <f>SUM(C22+C23+C24+C25)</f>
        <v>0</v>
      </c>
      <c r="D21" s="65">
        <f>SUM(D22+D23+D24+D25)</f>
        <v>0</v>
      </c>
      <c r="E21" s="63">
        <f>SUM(E22:E25)</f>
        <v>0</v>
      </c>
      <c r="F21" s="65">
        <f t="shared" ref="F21:AT21" si="4">SUM(F22:F25)</f>
        <v>0</v>
      </c>
      <c r="G21" s="63">
        <f t="shared" si="4"/>
        <v>0</v>
      </c>
      <c r="H21" s="69">
        <f t="shared" si="4"/>
        <v>0</v>
      </c>
      <c r="I21" s="63">
        <f t="shared" si="4"/>
        <v>0</v>
      </c>
      <c r="J21" s="69">
        <f t="shared" si="4"/>
        <v>0</v>
      </c>
      <c r="K21" s="63">
        <f t="shared" si="4"/>
        <v>0</v>
      </c>
      <c r="L21" s="69">
        <f t="shared" si="4"/>
        <v>0</v>
      </c>
      <c r="M21" s="63">
        <f t="shared" si="4"/>
        <v>0</v>
      </c>
      <c r="N21" s="69">
        <f t="shared" si="4"/>
        <v>0</v>
      </c>
      <c r="O21" s="63">
        <f t="shared" si="4"/>
        <v>0</v>
      </c>
      <c r="P21" s="69">
        <f t="shared" si="4"/>
        <v>0</v>
      </c>
      <c r="Q21" s="63">
        <f t="shared" si="4"/>
        <v>0</v>
      </c>
      <c r="R21" s="69">
        <f t="shared" si="4"/>
        <v>0</v>
      </c>
      <c r="S21" s="63">
        <f t="shared" si="4"/>
        <v>0</v>
      </c>
      <c r="T21" s="69">
        <f t="shared" si="4"/>
        <v>0</v>
      </c>
      <c r="U21" s="63">
        <f t="shared" si="4"/>
        <v>0</v>
      </c>
      <c r="V21" s="69">
        <f t="shared" si="4"/>
        <v>0</v>
      </c>
      <c r="W21" s="63">
        <f t="shared" si="4"/>
        <v>0</v>
      </c>
      <c r="X21" s="69">
        <f t="shared" si="4"/>
        <v>0</v>
      </c>
      <c r="Y21" s="63">
        <f t="shared" si="4"/>
        <v>0</v>
      </c>
      <c r="Z21" s="69">
        <f t="shared" si="4"/>
        <v>0</v>
      </c>
      <c r="AA21" s="63">
        <f>SUM(AA22:AA25)</f>
        <v>0</v>
      </c>
      <c r="AB21" s="69">
        <f t="shared" si="4"/>
        <v>0</v>
      </c>
      <c r="AC21" s="63">
        <f t="shared" si="4"/>
        <v>0</v>
      </c>
      <c r="AD21" s="69">
        <f t="shared" si="4"/>
        <v>0</v>
      </c>
      <c r="AE21" s="63">
        <f t="shared" si="4"/>
        <v>0</v>
      </c>
      <c r="AF21" s="69">
        <f t="shared" si="4"/>
        <v>0</v>
      </c>
      <c r="AG21" s="63">
        <f t="shared" si="4"/>
        <v>0</v>
      </c>
      <c r="AH21" s="69">
        <f t="shared" si="4"/>
        <v>0</v>
      </c>
      <c r="AI21" s="63">
        <f t="shared" si="4"/>
        <v>0</v>
      </c>
      <c r="AJ21" s="69">
        <f t="shared" si="4"/>
        <v>0</v>
      </c>
      <c r="AK21" s="63">
        <f t="shared" si="4"/>
        <v>0</v>
      </c>
      <c r="AL21" s="69">
        <f t="shared" si="4"/>
        <v>0</v>
      </c>
      <c r="AM21" s="63">
        <f t="shared" si="4"/>
        <v>0</v>
      </c>
      <c r="AN21" s="69">
        <f t="shared" si="4"/>
        <v>0</v>
      </c>
      <c r="AO21" s="68">
        <f t="shared" si="4"/>
        <v>0</v>
      </c>
      <c r="AP21" s="69">
        <f t="shared" si="4"/>
        <v>0</v>
      </c>
      <c r="AQ21" s="63">
        <f t="shared" si="4"/>
        <v>0</v>
      </c>
      <c r="AR21" s="64">
        <f t="shared" si="4"/>
        <v>0</v>
      </c>
      <c r="AS21" s="65">
        <f t="shared" si="4"/>
        <v>0</v>
      </c>
      <c r="AT21" s="69">
        <f t="shared" si="4"/>
        <v>0</v>
      </c>
      <c r="AU21" s="96"/>
      <c r="AV21" s="96"/>
      <c r="AW21" s="96"/>
      <c r="AX21" s="96"/>
      <c r="AY21" s="96"/>
      <c r="AZ21" s="96"/>
      <c r="BA21" s="97"/>
      <c r="BB21" s="97"/>
      <c r="BC21" s="97"/>
      <c r="BD21" s="97"/>
      <c r="BE21" s="97"/>
      <c r="BF21" s="97"/>
      <c r="BG21" s="97"/>
      <c r="BH21" s="97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</row>
    <row r="22" spans="1:98" ht="14.45" customHeight="1" x14ac:dyDescent="0.2">
      <c r="A22" s="132" t="s">
        <v>44</v>
      </c>
      <c r="B22" s="118">
        <f t="shared" si="0"/>
        <v>0</v>
      </c>
      <c r="C22" s="114">
        <f t="shared" ref="C22:D27" si="5">SUM(E22+G22+I22+K22+M22+O22+Q22+S22+U22+W22+Y22+AA22+AC22+AE22+AG22+AI22+AK22+AM22+AO22)</f>
        <v>0</v>
      </c>
      <c r="D22" s="133">
        <f t="shared" si="5"/>
        <v>0</v>
      </c>
      <c r="E22" s="34"/>
      <c r="F22" s="58"/>
      <c r="G22" s="34"/>
      <c r="H22" s="35"/>
      <c r="I22" s="34"/>
      <c r="J22" s="35"/>
      <c r="K22" s="34"/>
      <c r="L22" s="35"/>
      <c r="M22" s="34"/>
      <c r="N22" s="35"/>
      <c r="O22" s="34"/>
      <c r="P22" s="35"/>
      <c r="Q22" s="34"/>
      <c r="R22" s="35"/>
      <c r="S22" s="34"/>
      <c r="T22" s="35"/>
      <c r="U22" s="34"/>
      <c r="V22" s="35"/>
      <c r="W22" s="34"/>
      <c r="X22" s="35"/>
      <c r="Y22" s="34"/>
      <c r="Z22" s="35"/>
      <c r="AA22" s="34"/>
      <c r="AB22" s="35"/>
      <c r="AC22" s="34"/>
      <c r="AD22" s="35"/>
      <c r="AE22" s="34"/>
      <c r="AF22" s="35"/>
      <c r="AG22" s="34"/>
      <c r="AH22" s="35"/>
      <c r="AI22" s="34"/>
      <c r="AJ22" s="35"/>
      <c r="AK22" s="34"/>
      <c r="AL22" s="35"/>
      <c r="AM22" s="34"/>
      <c r="AN22" s="35"/>
      <c r="AO22" s="117"/>
      <c r="AP22" s="35"/>
      <c r="AQ22" s="34"/>
      <c r="AR22" s="41"/>
      <c r="AS22" s="58"/>
      <c r="AT22" s="134"/>
      <c r="AU22" s="1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97"/>
      <c r="BH22" s="97"/>
      <c r="CA22" s="84" t="str">
        <f t="shared" ref="CA22:CA27" si="6">IF(B22&lt;&gt;(AQ22+ AR22 + AS22 + AT22),"* Total Egresos debe ser igual que Tipo de Estrategia más Otros. ","")</f>
        <v/>
      </c>
      <c r="CG22" s="88" t="str">
        <f t="shared" ref="CG22:CG27" si="7">IF(B22&lt;&gt;(AQ22+ AR22 + AS22 + AT22),1,"")</f>
        <v/>
      </c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</row>
    <row r="23" spans="1:98" ht="14.45" customHeight="1" x14ac:dyDescent="0.2">
      <c r="A23" s="106" t="s">
        <v>45</v>
      </c>
      <c r="B23" s="113">
        <f t="shared" si="0"/>
        <v>0</v>
      </c>
      <c r="C23" s="121">
        <f t="shared" si="5"/>
        <v>0</v>
      </c>
      <c r="D23" s="109">
        <f t="shared" si="5"/>
        <v>0</v>
      </c>
      <c r="E23" s="11"/>
      <c r="F23" s="17"/>
      <c r="G23" s="11"/>
      <c r="H23" s="12"/>
      <c r="I23" s="11"/>
      <c r="J23" s="12"/>
      <c r="K23" s="11"/>
      <c r="L23" s="12"/>
      <c r="M23" s="11"/>
      <c r="N23" s="12"/>
      <c r="O23" s="11"/>
      <c r="P23" s="12"/>
      <c r="Q23" s="11"/>
      <c r="R23" s="12"/>
      <c r="S23" s="11"/>
      <c r="T23" s="12"/>
      <c r="U23" s="11"/>
      <c r="V23" s="12"/>
      <c r="W23" s="11"/>
      <c r="X23" s="12"/>
      <c r="Y23" s="11"/>
      <c r="Z23" s="12"/>
      <c r="AA23" s="11"/>
      <c r="AB23" s="12"/>
      <c r="AC23" s="11"/>
      <c r="AD23" s="12"/>
      <c r="AE23" s="11"/>
      <c r="AF23" s="12"/>
      <c r="AG23" s="11"/>
      <c r="AH23" s="12"/>
      <c r="AI23" s="11"/>
      <c r="AJ23" s="12"/>
      <c r="AK23" s="11"/>
      <c r="AL23" s="12"/>
      <c r="AM23" s="11"/>
      <c r="AN23" s="12"/>
      <c r="AO23" s="111"/>
      <c r="AP23" s="12"/>
      <c r="AQ23" s="11"/>
      <c r="AR23" s="14"/>
      <c r="AS23" s="17"/>
      <c r="AT23" s="135"/>
      <c r="AU23" s="1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97"/>
      <c r="BH23" s="97"/>
      <c r="CA23" s="84" t="str">
        <f t="shared" si="6"/>
        <v/>
      </c>
      <c r="CG23" s="88" t="str">
        <f t="shared" si="7"/>
        <v/>
      </c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</row>
    <row r="24" spans="1:98" ht="14.45" customHeight="1" x14ac:dyDescent="0.2">
      <c r="A24" s="136" t="s">
        <v>46</v>
      </c>
      <c r="B24" s="116">
        <f t="shared" si="0"/>
        <v>0</v>
      </c>
      <c r="C24" s="137">
        <f t="shared" si="5"/>
        <v>0</v>
      </c>
      <c r="D24" s="122">
        <f t="shared" si="5"/>
        <v>0</v>
      </c>
      <c r="E24" s="123"/>
      <c r="F24" s="119"/>
      <c r="G24" s="123"/>
      <c r="H24" s="138"/>
      <c r="I24" s="123"/>
      <c r="J24" s="138"/>
      <c r="K24" s="123"/>
      <c r="L24" s="138"/>
      <c r="M24" s="123"/>
      <c r="N24" s="138"/>
      <c r="O24" s="123"/>
      <c r="P24" s="138"/>
      <c r="Q24" s="123"/>
      <c r="R24" s="138"/>
      <c r="S24" s="123"/>
      <c r="T24" s="138"/>
      <c r="U24" s="123"/>
      <c r="V24" s="138"/>
      <c r="W24" s="123"/>
      <c r="X24" s="138"/>
      <c r="Y24" s="123"/>
      <c r="Z24" s="138"/>
      <c r="AA24" s="123"/>
      <c r="AB24" s="138"/>
      <c r="AC24" s="123"/>
      <c r="AD24" s="138"/>
      <c r="AE24" s="123"/>
      <c r="AF24" s="138"/>
      <c r="AG24" s="123"/>
      <c r="AH24" s="138"/>
      <c r="AI24" s="123"/>
      <c r="AJ24" s="138"/>
      <c r="AK24" s="123"/>
      <c r="AL24" s="138"/>
      <c r="AM24" s="123"/>
      <c r="AN24" s="138"/>
      <c r="AO24" s="139"/>
      <c r="AP24" s="138"/>
      <c r="AQ24" s="123"/>
      <c r="AR24" s="140"/>
      <c r="AS24" s="119"/>
      <c r="AT24" s="141"/>
      <c r="AU24" s="1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97"/>
      <c r="BH24" s="97"/>
      <c r="CA24" s="84" t="str">
        <f t="shared" si="6"/>
        <v/>
      </c>
      <c r="CG24" s="88" t="str">
        <f t="shared" si="7"/>
        <v/>
      </c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</row>
    <row r="25" spans="1:98" ht="14.45" customHeight="1" x14ac:dyDescent="0.2">
      <c r="A25" s="142" t="s">
        <v>47</v>
      </c>
      <c r="B25" s="113">
        <f t="shared" si="0"/>
        <v>0</v>
      </c>
      <c r="C25" s="121">
        <f t="shared" si="5"/>
        <v>0</v>
      </c>
      <c r="D25" s="109">
        <f t="shared" si="5"/>
        <v>0</v>
      </c>
      <c r="E25" s="11"/>
      <c r="F25" s="17"/>
      <c r="G25" s="11"/>
      <c r="H25" s="12"/>
      <c r="I25" s="11"/>
      <c r="J25" s="12"/>
      <c r="K25" s="11"/>
      <c r="L25" s="12"/>
      <c r="M25" s="11"/>
      <c r="N25" s="12"/>
      <c r="O25" s="11"/>
      <c r="P25" s="12"/>
      <c r="Q25" s="11"/>
      <c r="R25" s="12"/>
      <c r="S25" s="11"/>
      <c r="T25" s="12"/>
      <c r="U25" s="11"/>
      <c r="V25" s="12"/>
      <c r="W25" s="11"/>
      <c r="X25" s="12"/>
      <c r="Y25" s="11"/>
      <c r="Z25" s="12"/>
      <c r="AA25" s="11"/>
      <c r="AB25" s="12"/>
      <c r="AC25" s="11"/>
      <c r="AD25" s="12"/>
      <c r="AE25" s="11"/>
      <c r="AF25" s="12"/>
      <c r="AG25" s="11"/>
      <c r="AH25" s="12"/>
      <c r="AI25" s="11"/>
      <c r="AJ25" s="12"/>
      <c r="AK25" s="11"/>
      <c r="AL25" s="12"/>
      <c r="AM25" s="11"/>
      <c r="AN25" s="12"/>
      <c r="AO25" s="111"/>
      <c r="AP25" s="12"/>
      <c r="AQ25" s="11"/>
      <c r="AR25" s="14"/>
      <c r="AS25" s="17"/>
      <c r="AT25" s="135"/>
      <c r="AU25" s="1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97"/>
      <c r="BH25" s="97"/>
      <c r="CA25" s="84" t="str">
        <f t="shared" si="6"/>
        <v/>
      </c>
      <c r="CG25" s="88" t="str">
        <f t="shared" si="7"/>
        <v/>
      </c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</row>
    <row r="26" spans="1:98" ht="14.45" customHeight="1" x14ac:dyDescent="0.2">
      <c r="A26" s="143" t="s">
        <v>48</v>
      </c>
      <c r="B26" s="113">
        <f t="shared" si="0"/>
        <v>0</v>
      </c>
      <c r="C26" s="121">
        <f t="shared" si="5"/>
        <v>0</v>
      </c>
      <c r="D26" s="109">
        <f t="shared" si="5"/>
        <v>0</v>
      </c>
      <c r="E26" s="11"/>
      <c r="F26" s="17"/>
      <c r="G26" s="11"/>
      <c r="H26" s="12"/>
      <c r="I26" s="11"/>
      <c r="J26" s="12"/>
      <c r="K26" s="11"/>
      <c r="L26" s="12"/>
      <c r="M26" s="11"/>
      <c r="N26" s="12"/>
      <c r="O26" s="11"/>
      <c r="P26" s="12"/>
      <c r="Q26" s="11"/>
      <c r="R26" s="12"/>
      <c r="S26" s="11"/>
      <c r="T26" s="12"/>
      <c r="U26" s="11"/>
      <c r="V26" s="12"/>
      <c r="W26" s="11"/>
      <c r="X26" s="12"/>
      <c r="Y26" s="11"/>
      <c r="Z26" s="12"/>
      <c r="AA26" s="11"/>
      <c r="AB26" s="12"/>
      <c r="AC26" s="11"/>
      <c r="AD26" s="12"/>
      <c r="AE26" s="11"/>
      <c r="AF26" s="12"/>
      <c r="AG26" s="11"/>
      <c r="AH26" s="12"/>
      <c r="AI26" s="11"/>
      <c r="AJ26" s="12"/>
      <c r="AK26" s="11"/>
      <c r="AL26" s="12"/>
      <c r="AM26" s="11"/>
      <c r="AN26" s="12"/>
      <c r="AO26" s="111"/>
      <c r="AP26" s="12"/>
      <c r="AQ26" s="11"/>
      <c r="AR26" s="14"/>
      <c r="AS26" s="17"/>
      <c r="AT26" s="135"/>
      <c r="AU26" s="1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97"/>
      <c r="BH26" s="97"/>
      <c r="CA26" s="84" t="str">
        <f t="shared" si="6"/>
        <v/>
      </c>
      <c r="CG26" s="88" t="str">
        <f t="shared" si="7"/>
        <v/>
      </c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</row>
    <row r="27" spans="1:98" ht="14.45" customHeight="1" x14ac:dyDescent="0.2">
      <c r="A27" s="144" t="s">
        <v>49</v>
      </c>
      <c r="B27" s="124">
        <f t="shared" si="0"/>
        <v>0</v>
      </c>
      <c r="C27" s="131">
        <f t="shared" si="5"/>
        <v>0</v>
      </c>
      <c r="D27" s="145">
        <f t="shared" si="5"/>
        <v>0</v>
      </c>
      <c r="E27" s="38"/>
      <c r="F27" s="39"/>
      <c r="G27" s="38"/>
      <c r="H27" s="22"/>
      <c r="I27" s="38"/>
      <c r="J27" s="22"/>
      <c r="K27" s="38"/>
      <c r="L27" s="22"/>
      <c r="M27" s="38"/>
      <c r="N27" s="22"/>
      <c r="O27" s="38"/>
      <c r="P27" s="22"/>
      <c r="Q27" s="38"/>
      <c r="R27" s="22"/>
      <c r="S27" s="38"/>
      <c r="T27" s="22"/>
      <c r="U27" s="38"/>
      <c r="V27" s="22"/>
      <c r="W27" s="38"/>
      <c r="X27" s="22"/>
      <c r="Y27" s="38"/>
      <c r="Z27" s="22"/>
      <c r="AA27" s="38"/>
      <c r="AB27" s="22"/>
      <c r="AC27" s="38"/>
      <c r="AD27" s="22"/>
      <c r="AE27" s="38"/>
      <c r="AF27" s="22"/>
      <c r="AG27" s="38"/>
      <c r="AH27" s="22"/>
      <c r="AI27" s="38"/>
      <c r="AJ27" s="22"/>
      <c r="AK27" s="38"/>
      <c r="AL27" s="22"/>
      <c r="AM27" s="38"/>
      <c r="AN27" s="22"/>
      <c r="AO27" s="129"/>
      <c r="AP27" s="22"/>
      <c r="AQ27" s="38"/>
      <c r="AR27" s="54"/>
      <c r="AS27" s="39"/>
      <c r="AT27" s="22"/>
      <c r="AU27" s="1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97"/>
      <c r="BH27" s="97"/>
      <c r="CA27" s="84" t="str">
        <f t="shared" si="6"/>
        <v/>
      </c>
      <c r="CG27" s="88" t="str">
        <f t="shared" si="7"/>
        <v/>
      </c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</row>
    <row r="28" spans="1:98" ht="31.9" customHeight="1" x14ac:dyDescent="0.2">
      <c r="A28" s="146" t="s">
        <v>50</v>
      </c>
      <c r="B28" s="147"/>
      <c r="C28" s="148"/>
      <c r="D28" s="147"/>
      <c r="E28" s="147"/>
      <c r="F28" s="148"/>
      <c r="G28" s="148"/>
      <c r="H28" s="148"/>
      <c r="I28" s="148"/>
      <c r="J28" s="96"/>
      <c r="K28" s="96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</row>
    <row r="29" spans="1:98" ht="28.9" customHeight="1" x14ac:dyDescent="0.2">
      <c r="A29" s="427" t="s">
        <v>51</v>
      </c>
      <c r="B29" s="483" t="s">
        <v>52</v>
      </c>
      <c r="C29" s="484"/>
      <c r="D29" s="425" t="s">
        <v>1</v>
      </c>
      <c r="E29" s="151" t="s">
        <v>31</v>
      </c>
      <c r="F29" s="152" t="s">
        <v>53</v>
      </c>
      <c r="G29" s="152" t="s">
        <v>33</v>
      </c>
      <c r="H29" s="48" t="s">
        <v>20</v>
      </c>
      <c r="I29" s="423" t="s">
        <v>54</v>
      </c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</row>
    <row r="30" spans="1:98" ht="15.6" customHeight="1" x14ac:dyDescent="0.2">
      <c r="A30" s="505" t="s">
        <v>55</v>
      </c>
      <c r="B30" s="506"/>
      <c r="C30" s="507"/>
      <c r="D30" s="153">
        <f t="shared" ref="D30:D50" si="8">SUM(E30:H30)</f>
        <v>0</v>
      </c>
      <c r="E30" s="154"/>
      <c r="F30" s="155"/>
      <c r="G30" s="155"/>
      <c r="H30" s="156"/>
      <c r="I30" s="157"/>
      <c r="J30" s="1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</row>
    <row r="31" spans="1:98" ht="15.6" customHeight="1" x14ac:dyDescent="0.2">
      <c r="A31" s="487" t="s">
        <v>56</v>
      </c>
      <c r="B31" s="485" t="s">
        <v>57</v>
      </c>
      <c r="C31" s="486"/>
      <c r="D31" s="158">
        <f t="shared" si="8"/>
        <v>0</v>
      </c>
      <c r="E31" s="159"/>
      <c r="F31" s="160"/>
      <c r="G31" s="160"/>
      <c r="H31" s="161"/>
      <c r="I31" s="162"/>
      <c r="J31" s="24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CA31" s="84" t="str">
        <f>IF(D30&lt;&gt;B13,"* EL NÚMERO DE INGRESOS NO DEBE SER DISTINTO AL TOTAL DE INGRESOS DE LA SECCION A.1. ","")</f>
        <v/>
      </c>
      <c r="CG31" s="88" t="str">
        <f>IF(D30&lt;&gt;B13,1,"")</f>
        <v/>
      </c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</row>
    <row r="32" spans="1:98" ht="15.6" customHeight="1" x14ac:dyDescent="0.2">
      <c r="A32" s="488"/>
      <c r="B32" s="489" t="s">
        <v>58</v>
      </c>
      <c r="C32" s="490"/>
      <c r="D32" s="163">
        <f t="shared" si="8"/>
        <v>0</v>
      </c>
      <c r="E32" s="159"/>
      <c r="F32" s="160"/>
      <c r="G32" s="160"/>
      <c r="H32" s="161"/>
      <c r="I32" s="162"/>
      <c r="J32" s="24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</row>
    <row r="33" spans="1:98" ht="15.6" customHeight="1" x14ac:dyDescent="0.2">
      <c r="A33" s="488"/>
      <c r="B33" s="499" t="s">
        <v>59</v>
      </c>
      <c r="C33" s="500"/>
      <c r="D33" s="163">
        <f t="shared" si="8"/>
        <v>0</v>
      </c>
      <c r="E33" s="159"/>
      <c r="F33" s="160"/>
      <c r="G33" s="160"/>
      <c r="H33" s="161"/>
      <c r="I33" s="162"/>
      <c r="J33" s="24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</row>
    <row r="34" spans="1:98" ht="15.6" customHeight="1" x14ac:dyDescent="0.2">
      <c r="A34" s="488"/>
      <c r="B34" s="489" t="s">
        <v>60</v>
      </c>
      <c r="C34" s="490"/>
      <c r="D34" s="163">
        <f t="shared" si="8"/>
        <v>0</v>
      </c>
      <c r="E34" s="159"/>
      <c r="F34" s="160"/>
      <c r="G34" s="160"/>
      <c r="H34" s="161"/>
      <c r="I34" s="162"/>
      <c r="J34" s="24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</row>
    <row r="35" spans="1:98" ht="15.6" customHeight="1" x14ac:dyDescent="0.2">
      <c r="A35" s="488"/>
      <c r="B35" s="489" t="s">
        <v>61</v>
      </c>
      <c r="C35" s="490"/>
      <c r="D35" s="163">
        <f t="shared" si="8"/>
        <v>0</v>
      </c>
      <c r="E35" s="159"/>
      <c r="F35" s="160"/>
      <c r="G35" s="160"/>
      <c r="H35" s="161"/>
      <c r="I35" s="162"/>
      <c r="J35" s="24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</row>
    <row r="36" spans="1:98" ht="15.6" customHeight="1" x14ac:dyDescent="0.2">
      <c r="A36" s="488"/>
      <c r="B36" s="489" t="s">
        <v>62</v>
      </c>
      <c r="C36" s="490"/>
      <c r="D36" s="163">
        <f t="shared" si="8"/>
        <v>0</v>
      </c>
      <c r="E36" s="159"/>
      <c r="F36" s="160"/>
      <c r="G36" s="160"/>
      <c r="H36" s="161"/>
      <c r="I36" s="162"/>
      <c r="J36" s="2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</row>
    <row r="37" spans="1:98" ht="15.6" customHeight="1" x14ac:dyDescent="0.2">
      <c r="A37" s="488"/>
      <c r="B37" s="489" t="s">
        <v>63</v>
      </c>
      <c r="C37" s="490"/>
      <c r="D37" s="163">
        <f t="shared" si="8"/>
        <v>0</v>
      </c>
      <c r="E37" s="159"/>
      <c r="F37" s="160"/>
      <c r="G37" s="160"/>
      <c r="H37" s="161"/>
      <c r="I37" s="162"/>
      <c r="J37" s="2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</row>
    <row r="38" spans="1:98" ht="15.6" customHeight="1" x14ac:dyDescent="0.2">
      <c r="A38" s="488"/>
      <c r="B38" s="489" t="s">
        <v>64</v>
      </c>
      <c r="C38" s="490"/>
      <c r="D38" s="163">
        <f t="shared" si="8"/>
        <v>0</v>
      </c>
      <c r="E38" s="159"/>
      <c r="F38" s="160"/>
      <c r="G38" s="160"/>
      <c r="H38" s="161"/>
      <c r="I38" s="162"/>
      <c r="J38" s="2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</row>
    <row r="39" spans="1:98" ht="26.45" customHeight="1" x14ac:dyDescent="0.2">
      <c r="A39" s="488"/>
      <c r="B39" s="489" t="s">
        <v>65</v>
      </c>
      <c r="C39" s="490"/>
      <c r="D39" s="163">
        <f t="shared" si="8"/>
        <v>0</v>
      </c>
      <c r="E39" s="159"/>
      <c r="F39" s="160"/>
      <c r="G39" s="160"/>
      <c r="H39" s="161"/>
      <c r="I39" s="162"/>
      <c r="J39" s="2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</row>
    <row r="40" spans="1:98" ht="26.45" customHeight="1" x14ac:dyDescent="0.2">
      <c r="A40" s="488"/>
      <c r="B40" s="489" t="s">
        <v>66</v>
      </c>
      <c r="C40" s="490"/>
      <c r="D40" s="163">
        <f t="shared" si="8"/>
        <v>0</v>
      </c>
      <c r="E40" s="159"/>
      <c r="F40" s="160"/>
      <c r="G40" s="160"/>
      <c r="H40" s="161"/>
      <c r="I40" s="162"/>
      <c r="J40" s="2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</row>
    <row r="41" spans="1:98" ht="26.45" customHeight="1" x14ac:dyDescent="0.2">
      <c r="A41" s="488"/>
      <c r="B41" s="489" t="s">
        <v>67</v>
      </c>
      <c r="C41" s="490"/>
      <c r="D41" s="163">
        <f t="shared" si="8"/>
        <v>0</v>
      </c>
      <c r="E41" s="159"/>
      <c r="F41" s="160"/>
      <c r="G41" s="160"/>
      <c r="H41" s="161"/>
      <c r="I41" s="162"/>
      <c r="J41" s="2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</row>
    <row r="42" spans="1:98" ht="15.6" customHeight="1" x14ac:dyDescent="0.2">
      <c r="A42" s="488"/>
      <c r="B42" s="489" t="s">
        <v>68</v>
      </c>
      <c r="C42" s="490"/>
      <c r="D42" s="163">
        <f t="shared" si="8"/>
        <v>0</v>
      </c>
      <c r="E42" s="159"/>
      <c r="F42" s="160"/>
      <c r="G42" s="160"/>
      <c r="H42" s="161"/>
      <c r="I42" s="162"/>
      <c r="J42" s="2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</row>
    <row r="43" spans="1:98" ht="15.6" customHeight="1" x14ac:dyDescent="0.2">
      <c r="A43" s="493"/>
      <c r="B43" s="501" t="s">
        <v>4</v>
      </c>
      <c r="C43" s="502"/>
      <c r="D43" s="163">
        <f t="shared" si="8"/>
        <v>0</v>
      </c>
      <c r="E43" s="164"/>
      <c r="F43" s="165"/>
      <c r="G43" s="165"/>
      <c r="H43" s="166"/>
      <c r="I43" s="167"/>
      <c r="J43" s="2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</row>
    <row r="44" spans="1:98" ht="15.6" customHeight="1" x14ac:dyDescent="0.2">
      <c r="A44" s="487" t="s">
        <v>69</v>
      </c>
      <c r="B44" s="485" t="s">
        <v>70</v>
      </c>
      <c r="C44" s="486"/>
      <c r="D44" s="158">
        <f t="shared" si="8"/>
        <v>0</v>
      </c>
      <c r="E44" s="168"/>
      <c r="F44" s="169"/>
      <c r="G44" s="169"/>
      <c r="H44" s="170"/>
      <c r="I44" s="171"/>
      <c r="J44" s="2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</row>
    <row r="45" spans="1:98" ht="15.6" customHeight="1" x14ac:dyDescent="0.2">
      <c r="A45" s="488"/>
      <c r="B45" s="489" t="s">
        <v>71</v>
      </c>
      <c r="C45" s="490"/>
      <c r="D45" s="163">
        <f t="shared" si="8"/>
        <v>0</v>
      </c>
      <c r="E45" s="159"/>
      <c r="F45" s="160"/>
      <c r="G45" s="160"/>
      <c r="H45" s="161"/>
      <c r="I45" s="162"/>
      <c r="J45" s="2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</row>
    <row r="46" spans="1:98" ht="15.6" customHeight="1" x14ac:dyDescent="0.2">
      <c r="A46" s="488"/>
      <c r="B46" s="491" t="s">
        <v>4</v>
      </c>
      <c r="C46" s="492"/>
      <c r="D46" s="172">
        <f t="shared" si="8"/>
        <v>0</v>
      </c>
      <c r="E46" s="159"/>
      <c r="F46" s="160"/>
      <c r="G46" s="160"/>
      <c r="H46" s="161"/>
      <c r="I46" s="162"/>
      <c r="J46" s="2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</row>
    <row r="47" spans="1:98" ht="15.6" customHeight="1" x14ac:dyDescent="0.2">
      <c r="A47" s="487" t="s">
        <v>72</v>
      </c>
      <c r="B47" s="485" t="s">
        <v>70</v>
      </c>
      <c r="C47" s="486"/>
      <c r="D47" s="158">
        <f t="shared" si="8"/>
        <v>0</v>
      </c>
      <c r="E47" s="168"/>
      <c r="F47" s="169"/>
      <c r="G47" s="169"/>
      <c r="H47" s="170"/>
      <c r="I47" s="171"/>
      <c r="J47" s="2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</row>
    <row r="48" spans="1:98" ht="15.6" customHeight="1" x14ac:dyDescent="0.2">
      <c r="A48" s="488"/>
      <c r="B48" s="489" t="s">
        <v>71</v>
      </c>
      <c r="C48" s="490"/>
      <c r="D48" s="163">
        <f t="shared" si="8"/>
        <v>0</v>
      </c>
      <c r="E48" s="159"/>
      <c r="F48" s="160"/>
      <c r="G48" s="160"/>
      <c r="H48" s="161"/>
      <c r="I48" s="162"/>
      <c r="J48" s="2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</row>
    <row r="49" spans="1:98" ht="15.6" customHeight="1" x14ac:dyDescent="0.2">
      <c r="A49" s="493"/>
      <c r="B49" s="501" t="s">
        <v>4</v>
      </c>
      <c r="C49" s="502"/>
      <c r="D49" s="172">
        <f t="shared" si="8"/>
        <v>0</v>
      </c>
      <c r="E49" s="173"/>
      <c r="F49" s="174"/>
      <c r="G49" s="174"/>
      <c r="H49" s="175"/>
      <c r="I49" s="176"/>
      <c r="J49" s="2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</row>
    <row r="50" spans="1:98" ht="15.6" customHeight="1" x14ac:dyDescent="0.2">
      <c r="A50" s="428" t="s">
        <v>73</v>
      </c>
      <c r="B50" s="503" t="s">
        <v>74</v>
      </c>
      <c r="C50" s="504"/>
      <c r="D50" s="177">
        <f t="shared" si="8"/>
        <v>0</v>
      </c>
      <c r="E50" s="178"/>
      <c r="F50" s="179"/>
      <c r="G50" s="179"/>
      <c r="H50" s="180"/>
      <c r="I50" s="181"/>
      <c r="J50" s="2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</row>
    <row r="51" spans="1:98" ht="31.9" customHeight="1" x14ac:dyDescent="0.2">
      <c r="A51" s="182" t="s">
        <v>75</v>
      </c>
      <c r="B51" s="183"/>
      <c r="C51" s="183"/>
      <c r="D51" s="183"/>
      <c r="E51" s="183"/>
      <c r="F51" s="183"/>
      <c r="G51" s="183"/>
      <c r="H51" s="184"/>
      <c r="I51" s="184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</row>
    <row r="52" spans="1:98" x14ac:dyDescent="0.2">
      <c r="A52" s="487" t="s">
        <v>76</v>
      </c>
      <c r="B52" s="495" t="s">
        <v>77</v>
      </c>
      <c r="C52" s="496"/>
      <c r="D52" s="496"/>
      <c r="E52" s="514" t="s">
        <v>78</v>
      </c>
      <c r="F52" s="515"/>
      <c r="G52" s="515"/>
      <c r="H52" s="515"/>
      <c r="I52" s="515"/>
      <c r="J52" s="515"/>
      <c r="K52" s="515"/>
      <c r="L52" s="515"/>
      <c r="M52" s="515"/>
      <c r="N52" s="515"/>
      <c r="O52" s="515"/>
      <c r="P52" s="515"/>
      <c r="Q52" s="515"/>
      <c r="R52" s="515"/>
      <c r="S52" s="515"/>
      <c r="T52" s="515"/>
      <c r="U52" s="515"/>
      <c r="V52" s="515"/>
      <c r="W52" s="515"/>
      <c r="X52" s="515"/>
      <c r="Y52" s="515"/>
      <c r="Z52" s="515"/>
      <c r="AA52" s="515"/>
      <c r="AB52" s="515"/>
      <c r="AC52" s="515"/>
      <c r="AD52" s="515"/>
      <c r="AE52" s="515"/>
      <c r="AF52" s="515"/>
      <c r="AG52" s="515"/>
      <c r="AH52" s="515"/>
      <c r="AI52" s="515"/>
      <c r="AJ52" s="515"/>
      <c r="AK52" s="515"/>
      <c r="AL52" s="515"/>
      <c r="AM52" s="515"/>
      <c r="AN52" s="515"/>
      <c r="AO52" s="515"/>
      <c r="AP52" s="516"/>
      <c r="AQ52" s="471" t="s">
        <v>79</v>
      </c>
      <c r="AR52" s="480" t="s">
        <v>19</v>
      </c>
      <c r="AS52" s="481"/>
      <c r="AT52" s="482"/>
      <c r="AU52" s="476" t="s">
        <v>20</v>
      </c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7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</row>
    <row r="53" spans="1:98" x14ac:dyDescent="0.2">
      <c r="A53" s="488"/>
      <c r="B53" s="497"/>
      <c r="C53" s="498"/>
      <c r="D53" s="498"/>
      <c r="E53" s="483" t="s">
        <v>21</v>
      </c>
      <c r="F53" s="484"/>
      <c r="G53" s="483" t="s">
        <v>22</v>
      </c>
      <c r="H53" s="484"/>
      <c r="I53" s="483" t="s">
        <v>23</v>
      </c>
      <c r="J53" s="484"/>
      <c r="K53" s="483" t="s">
        <v>24</v>
      </c>
      <c r="L53" s="484"/>
      <c r="M53" s="483" t="s">
        <v>25</v>
      </c>
      <c r="N53" s="484"/>
      <c r="O53" s="483" t="s">
        <v>26</v>
      </c>
      <c r="P53" s="484"/>
      <c r="Q53" s="483" t="s">
        <v>27</v>
      </c>
      <c r="R53" s="484"/>
      <c r="S53" s="483" t="s">
        <v>28</v>
      </c>
      <c r="T53" s="484"/>
      <c r="U53" s="483" t="s">
        <v>29</v>
      </c>
      <c r="V53" s="484"/>
      <c r="W53" s="483" t="s">
        <v>5</v>
      </c>
      <c r="X53" s="484"/>
      <c r="Y53" s="483" t="s">
        <v>6</v>
      </c>
      <c r="Z53" s="484"/>
      <c r="AA53" s="483" t="s">
        <v>30</v>
      </c>
      <c r="AB53" s="518"/>
      <c r="AC53" s="483" t="s">
        <v>7</v>
      </c>
      <c r="AD53" s="484"/>
      <c r="AE53" s="483" t="s">
        <v>8</v>
      </c>
      <c r="AF53" s="484"/>
      <c r="AG53" s="483" t="s">
        <v>9</v>
      </c>
      <c r="AH53" s="484"/>
      <c r="AI53" s="483" t="s">
        <v>10</v>
      </c>
      <c r="AJ53" s="484"/>
      <c r="AK53" s="483" t="s">
        <v>11</v>
      </c>
      <c r="AL53" s="484"/>
      <c r="AM53" s="483" t="s">
        <v>12</v>
      </c>
      <c r="AN53" s="484"/>
      <c r="AO53" s="481" t="s">
        <v>13</v>
      </c>
      <c r="AP53" s="482"/>
      <c r="AQ53" s="472"/>
      <c r="AR53" s="508" t="s">
        <v>31</v>
      </c>
      <c r="AS53" s="510" t="s">
        <v>32</v>
      </c>
      <c r="AT53" s="519" t="s">
        <v>33</v>
      </c>
      <c r="AU53" s="479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7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</row>
    <row r="54" spans="1:98" ht="29.25" customHeight="1" x14ac:dyDescent="0.2">
      <c r="A54" s="494"/>
      <c r="B54" s="185" t="s">
        <v>34</v>
      </c>
      <c r="C54" s="186" t="s">
        <v>2</v>
      </c>
      <c r="D54" s="187" t="s">
        <v>3</v>
      </c>
      <c r="E54" s="420" t="s">
        <v>2</v>
      </c>
      <c r="F54" s="40" t="s">
        <v>3</v>
      </c>
      <c r="G54" s="420" t="s">
        <v>2</v>
      </c>
      <c r="H54" s="40" t="s">
        <v>3</v>
      </c>
      <c r="I54" s="420" t="s">
        <v>2</v>
      </c>
      <c r="J54" s="40" t="s">
        <v>3</v>
      </c>
      <c r="K54" s="420" t="s">
        <v>2</v>
      </c>
      <c r="L54" s="40" t="s">
        <v>3</v>
      </c>
      <c r="M54" s="70" t="s">
        <v>2</v>
      </c>
      <c r="N54" s="421" t="s">
        <v>3</v>
      </c>
      <c r="O54" s="420" t="s">
        <v>2</v>
      </c>
      <c r="P54" s="40" t="s">
        <v>3</v>
      </c>
      <c r="Q54" s="70" t="s">
        <v>2</v>
      </c>
      <c r="R54" s="421" t="s">
        <v>3</v>
      </c>
      <c r="S54" s="70" t="s">
        <v>2</v>
      </c>
      <c r="T54" s="421" t="s">
        <v>3</v>
      </c>
      <c r="U54" s="420" t="s">
        <v>2</v>
      </c>
      <c r="V54" s="421" t="s">
        <v>3</v>
      </c>
      <c r="W54" s="420" t="s">
        <v>2</v>
      </c>
      <c r="X54" s="40" t="s">
        <v>3</v>
      </c>
      <c r="Y54" s="70" t="s">
        <v>2</v>
      </c>
      <c r="Z54" s="421" t="s">
        <v>3</v>
      </c>
      <c r="AA54" s="420" t="s">
        <v>2</v>
      </c>
      <c r="AB54" s="72" t="s">
        <v>3</v>
      </c>
      <c r="AC54" s="420" t="s">
        <v>2</v>
      </c>
      <c r="AD54" s="40" t="s">
        <v>3</v>
      </c>
      <c r="AE54" s="420" t="s">
        <v>2</v>
      </c>
      <c r="AF54" s="40" t="s">
        <v>3</v>
      </c>
      <c r="AG54" s="420" t="s">
        <v>2</v>
      </c>
      <c r="AH54" s="40" t="s">
        <v>3</v>
      </c>
      <c r="AI54" s="70" t="s">
        <v>2</v>
      </c>
      <c r="AJ54" s="421" t="s">
        <v>3</v>
      </c>
      <c r="AK54" s="420" t="s">
        <v>2</v>
      </c>
      <c r="AL54" s="40" t="s">
        <v>3</v>
      </c>
      <c r="AM54" s="70" t="s">
        <v>2</v>
      </c>
      <c r="AN54" s="421" t="s">
        <v>3</v>
      </c>
      <c r="AO54" s="46" t="s">
        <v>2</v>
      </c>
      <c r="AP54" s="421" t="s">
        <v>3</v>
      </c>
      <c r="AQ54" s="473"/>
      <c r="AR54" s="509"/>
      <c r="AS54" s="511"/>
      <c r="AT54" s="520"/>
      <c r="AU54" s="517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7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</row>
    <row r="55" spans="1:98" ht="15" customHeight="1" x14ac:dyDescent="0.2">
      <c r="A55" s="143" t="s">
        <v>80</v>
      </c>
      <c r="B55" s="188">
        <f>SUM(C55+D55)</f>
        <v>0</v>
      </c>
      <c r="C55" s="189">
        <f t="shared" ref="C55:D59" si="9">SUM(E55+G55+I55+K55+M55+O55+Q55+S55+U55+W55+Y55+AA55+AC55+AE55+AG55+AI55+AK55+AM55+AO55)</f>
        <v>0</v>
      </c>
      <c r="D55" s="190">
        <f t="shared" si="9"/>
        <v>0</v>
      </c>
      <c r="E55" s="6"/>
      <c r="F55" s="10"/>
      <c r="G55" s="6"/>
      <c r="H55" s="8"/>
      <c r="I55" s="6"/>
      <c r="J55" s="8"/>
      <c r="K55" s="6"/>
      <c r="L55" s="8"/>
      <c r="M55" s="6"/>
      <c r="N55" s="8"/>
      <c r="O55" s="6"/>
      <c r="P55" s="8"/>
      <c r="Q55" s="6"/>
      <c r="R55" s="8"/>
      <c r="S55" s="6"/>
      <c r="T55" s="8"/>
      <c r="U55" s="6"/>
      <c r="V55" s="8"/>
      <c r="W55" s="6"/>
      <c r="X55" s="8"/>
      <c r="Y55" s="105"/>
      <c r="Z55" s="8"/>
      <c r="AA55" s="105"/>
      <c r="AB55" s="56"/>
      <c r="AC55" s="105"/>
      <c r="AD55" s="8"/>
      <c r="AE55" s="105"/>
      <c r="AF55" s="8"/>
      <c r="AG55" s="105"/>
      <c r="AH55" s="8"/>
      <c r="AI55" s="105"/>
      <c r="AJ55" s="8"/>
      <c r="AK55" s="105"/>
      <c r="AL55" s="8"/>
      <c r="AM55" s="105"/>
      <c r="AN55" s="8"/>
      <c r="AO55" s="191"/>
      <c r="AP55" s="56"/>
      <c r="AQ55" s="192"/>
      <c r="AR55" s="193"/>
      <c r="AS55" s="194"/>
      <c r="AT55" s="195"/>
      <c r="AU55" s="196"/>
      <c r="AV55" s="1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97"/>
      <c r="BI55" s="97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</row>
    <row r="56" spans="1:98" ht="15" customHeight="1" x14ac:dyDescent="0.2">
      <c r="A56" s="143" t="s">
        <v>81</v>
      </c>
      <c r="B56" s="197">
        <f>SUM(C56+D56)</f>
        <v>0</v>
      </c>
      <c r="C56" s="198">
        <f t="shared" si="9"/>
        <v>0</v>
      </c>
      <c r="D56" s="199">
        <f t="shared" si="9"/>
        <v>0</v>
      </c>
      <c r="E56" s="11"/>
      <c r="F56" s="17"/>
      <c r="G56" s="11"/>
      <c r="H56" s="12"/>
      <c r="I56" s="11"/>
      <c r="J56" s="12"/>
      <c r="K56" s="11"/>
      <c r="L56" s="12"/>
      <c r="M56" s="11"/>
      <c r="N56" s="12"/>
      <c r="O56" s="11"/>
      <c r="P56" s="12"/>
      <c r="Q56" s="11"/>
      <c r="R56" s="12"/>
      <c r="S56" s="11"/>
      <c r="T56" s="12"/>
      <c r="U56" s="11"/>
      <c r="V56" s="12"/>
      <c r="W56" s="11"/>
      <c r="X56" s="12"/>
      <c r="Y56" s="111"/>
      <c r="Z56" s="12"/>
      <c r="AA56" s="111"/>
      <c r="AB56" s="43"/>
      <c r="AC56" s="111"/>
      <c r="AD56" s="12"/>
      <c r="AE56" s="111"/>
      <c r="AF56" s="12"/>
      <c r="AG56" s="111"/>
      <c r="AH56" s="12"/>
      <c r="AI56" s="111"/>
      <c r="AJ56" s="12"/>
      <c r="AK56" s="111"/>
      <c r="AL56" s="12"/>
      <c r="AM56" s="111"/>
      <c r="AN56" s="12"/>
      <c r="AO56" s="200"/>
      <c r="AP56" s="43"/>
      <c r="AQ56" s="196"/>
      <c r="AR56" s="193"/>
      <c r="AS56" s="194"/>
      <c r="AT56" s="195"/>
      <c r="AU56" s="196"/>
      <c r="AV56" s="1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97"/>
      <c r="BI56" s="97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</row>
    <row r="57" spans="1:98" ht="15" customHeight="1" x14ac:dyDescent="0.2">
      <c r="A57" s="143" t="s">
        <v>82</v>
      </c>
      <c r="B57" s="197">
        <f>SUM(C57+D57)</f>
        <v>0</v>
      </c>
      <c r="C57" s="198">
        <f t="shared" si="9"/>
        <v>0</v>
      </c>
      <c r="D57" s="199">
        <f t="shared" si="9"/>
        <v>0</v>
      </c>
      <c r="E57" s="11"/>
      <c r="F57" s="17"/>
      <c r="G57" s="11"/>
      <c r="H57" s="12"/>
      <c r="I57" s="11"/>
      <c r="J57" s="12"/>
      <c r="K57" s="11"/>
      <c r="L57" s="12"/>
      <c r="M57" s="11"/>
      <c r="N57" s="12"/>
      <c r="O57" s="11"/>
      <c r="P57" s="12"/>
      <c r="Q57" s="11"/>
      <c r="R57" s="12"/>
      <c r="S57" s="11"/>
      <c r="T57" s="12"/>
      <c r="U57" s="11"/>
      <c r="V57" s="12"/>
      <c r="W57" s="11"/>
      <c r="X57" s="12"/>
      <c r="Y57" s="111"/>
      <c r="Z57" s="12"/>
      <c r="AA57" s="111"/>
      <c r="AB57" s="43"/>
      <c r="AC57" s="111"/>
      <c r="AD57" s="12"/>
      <c r="AE57" s="111"/>
      <c r="AF57" s="12"/>
      <c r="AG57" s="111"/>
      <c r="AH57" s="12"/>
      <c r="AI57" s="111"/>
      <c r="AJ57" s="12"/>
      <c r="AK57" s="111"/>
      <c r="AL57" s="12"/>
      <c r="AM57" s="111"/>
      <c r="AN57" s="12"/>
      <c r="AO57" s="200"/>
      <c r="AP57" s="43"/>
      <c r="AQ57" s="196"/>
      <c r="AR57" s="193"/>
      <c r="AS57" s="194"/>
      <c r="AT57" s="195"/>
      <c r="AU57" s="196"/>
      <c r="AV57" s="1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97"/>
      <c r="BI57" s="97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</row>
    <row r="58" spans="1:98" ht="15" customHeight="1" x14ac:dyDescent="0.2">
      <c r="A58" s="143" t="s">
        <v>83</v>
      </c>
      <c r="B58" s="197">
        <f>SUM(C58+D58)</f>
        <v>0</v>
      </c>
      <c r="C58" s="198">
        <f t="shared" si="9"/>
        <v>0</v>
      </c>
      <c r="D58" s="199">
        <f t="shared" si="9"/>
        <v>0</v>
      </c>
      <c r="E58" s="11"/>
      <c r="F58" s="17"/>
      <c r="G58" s="11"/>
      <c r="H58" s="12"/>
      <c r="I58" s="11"/>
      <c r="J58" s="12"/>
      <c r="K58" s="11"/>
      <c r="L58" s="12"/>
      <c r="M58" s="11"/>
      <c r="N58" s="12"/>
      <c r="O58" s="11"/>
      <c r="P58" s="12"/>
      <c r="Q58" s="11"/>
      <c r="R58" s="12"/>
      <c r="S58" s="11"/>
      <c r="T58" s="12"/>
      <c r="U58" s="11"/>
      <c r="V58" s="12"/>
      <c r="W58" s="11"/>
      <c r="X58" s="12"/>
      <c r="Y58" s="111"/>
      <c r="Z58" s="12"/>
      <c r="AA58" s="111"/>
      <c r="AB58" s="43"/>
      <c r="AC58" s="111"/>
      <c r="AD58" s="12"/>
      <c r="AE58" s="111"/>
      <c r="AF58" s="12"/>
      <c r="AG58" s="111"/>
      <c r="AH58" s="12"/>
      <c r="AI58" s="111"/>
      <c r="AJ58" s="12"/>
      <c r="AK58" s="111"/>
      <c r="AL58" s="12"/>
      <c r="AM58" s="111"/>
      <c r="AN58" s="12"/>
      <c r="AO58" s="200"/>
      <c r="AP58" s="43"/>
      <c r="AQ58" s="196"/>
      <c r="AR58" s="193"/>
      <c r="AS58" s="194"/>
      <c r="AT58" s="195"/>
      <c r="AU58" s="196"/>
      <c r="AV58" s="1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97"/>
      <c r="BI58" s="97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</row>
    <row r="59" spans="1:98" ht="15" customHeight="1" x14ac:dyDescent="0.2">
      <c r="A59" s="201" t="s">
        <v>84</v>
      </c>
      <c r="B59" s="202">
        <f>SUM(C59+D59)</f>
        <v>0</v>
      </c>
      <c r="C59" s="203">
        <f t="shared" si="9"/>
        <v>0</v>
      </c>
      <c r="D59" s="204">
        <f t="shared" si="9"/>
        <v>0</v>
      </c>
      <c r="E59" s="30"/>
      <c r="F59" s="23"/>
      <c r="G59" s="30"/>
      <c r="H59" s="205"/>
      <c r="I59" s="30"/>
      <c r="J59" s="205"/>
      <c r="K59" s="30"/>
      <c r="L59" s="205"/>
      <c r="M59" s="30"/>
      <c r="N59" s="205"/>
      <c r="O59" s="30"/>
      <c r="P59" s="205"/>
      <c r="Q59" s="30"/>
      <c r="R59" s="205"/>
      <c r="S59" s="30"/>
      <c r="T59" s="205"/>
      <c r="U59" s="30"/>
      <c r="V59" s="205"/>
      <c r="W59" s="30"/>
      <c r="X59" s="205"/>
      <c r="Y59" s="206"/>
      <c r="Z59" s="205"/>
      <c r="AA59" s="206"/>
      <c r="AB59" s="60"/>
      <c r="AC59" s="206"/>
      <c r="AD59" s="205"/>
      <c r="AE59" s="206"/>
      <c r="AF59" s="205"/>
      <c r="AG59" s="206"/>
      <c r="AH59" s="205"/>
      <c r="AI59" s="206"/>
      <c r="AJ59" s="205"/>
      <c r="AK59" s="206"/>
      <c r="AL59" s="205"/>
      <c r="AM59" s="206"/>
      <c r="AN59" s="205"/>
      <c r="AO59" s="207"/>
      <c r="AP59" s="60"/>
      <c r="AQ59" s="208"/>
      <c r="AR59" s="209"/>
      <c r="AS59" s="210"/>
      <c r="AT59" s="211"/>
      <c r="AU59" s="208"/>
      <c r="AV59" s="1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97"/>
      <c r="BI59" s="97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</row>
    <row r="60" spans="1:98" ht="15" customHeight="1" x14ac:dyDescent="0.2">
      <c r="A60" s="212" t="s">
        <v>1</v>
      </c>
      <c r="B60" s="213">
        <f t="shared" ref="B60:AU60" si="10">SUM(B55:B59)</f>
        <v>0</v>
      </c>
      <c r="C60" s="214">
        <f t="shared" si="10"/>
        <v>0</v>
      </c>
      <c r="D60" s="215">
        <f t="shared" si="10"/>
        <v>0</v>
      </c>
      <c r="E60" s="216">
        <f t="shared" si="10"/>
        <v>0</v>
      </c>
      <c r="F60" s="126">
        <f t="shared" si="10"/>
        <v>0</v>
      </c>
      <c r="G60" s="216">
        <f t="shared" si="10"/>
        <v>0</v>
      </c>
      <c r="H60" s="217">
        <f t="shared" si="10"/>
        <v>0</v>
      </c>
      <c r="I60" s="216">
        <f t="shared" si="10"/>
        <v>0</v>
      </c>
      <c r="J60" s="217">
        <f t="shared" si="10"/>
        <v>0</v>
      </c>
      <c r="K60" s="216">
        <f t="shared" si="10"/>
        <v>0</v>
      </c>
      <c r="L60" s="217">
        <f t="shared" si="10"/>
        <v>0</v>
      </c>
      <c r="M60" s="216">
        <f t="shared" si="10"/>
        <v>0</v>
      </c>
      <c r="N60" s="217">
        <f t="shared" si="10"/>
        <v>0</v>
      </c>
      <c r="O60" s="216">
        <f t="shared" si="10"/>
        <v>0</v>
      </c>
      <c r="P60" s="217">
        <f t="shared" si="10"/>
        <v>0</v>
      </c>
      <c r="Q60" s="216">
        <f t="shared" si="10"/>
        <v>0</v>
      </c>
      <c r="R60" s="217">
        <f t="shared" si="10"/>
        <v>0</v>
      </c>
      <c r="S60" s="216">
        <f t="shared" si="10"/>
        <v>0</v>
      </c>
      <c r="T60" s="217">
        <f t="shared" si="10"/>
        <v>0</v>
      </c>
      <c r="U60" s="216">
        <f t="shared" si="10"/>
        <v>0</v>
      </c>
      <c r="V60" s="217">
        <f t="shared" si="10"/>
        <v>0</v>
      </c>
      <c r="W60" s="216">
        <f t="shared" si="10"/>
        <v>0</v>
      </c>
      <c r="X60" s="217">
        <f t="shared" si="10"/>
        <v>0</v>
      </c>
      <c r="Y60" s="218">
        <f t="shared" si="10"/>
        <v>0</v>
      </c>
      <c r="Z60" s="217">
        <f t="shared" si="10"/>
        <v>0</v>
      </c>
      <c r="AA60" s="219">
        <f t="shared" si="10"/>
        <v>0</v>
      </c>
      <c r="AB60" s="220">
        <f t="shared" si="10"/>
        <v>0</v>
      </c>
      <c r="AC60" s="218">
        <f t="shared" si="10"/>
        <v>0</v>
      </c>
      <c r="AD60" s="217">
        <f t="shared" si="10"/>
        <v>0</v>
      </c>
      <c r="AE60" s="218">
        <f t="shared" si="10"/>
        <v>0</v>
      </c>
      <c r="AF60" s="217">
        <f t="shared" si="10"/>
        <v>0</v>
      </c>
      <c r="AG60" s="218">
        <f t="shared" si="10"/>
        <v>0</v>
      </c>
      <c r="AH60" s="217">
        <f t="shared" si="10"/>
        <v>0</v>
      </c>
      <c r="AI60" s="218">
        <f t="shared" si="10"/>
        <v>0</v>
      </c>
      <c r="AJ60" s="217">
        <f t="shared" si="10"/>
        <v>0</v>
      </c>
      <c r="AK60" s="218">
        <f t="shared" si="10"/>
        <v>0</v>
      </c>
      <c r="AL60" s="217">
        <f t="shared" si="10"/>
        <v>0</v>
      </c>
      <c r="AM60" s="218">
        <f t="shared" si="10"/>
        <v>0</v>
      </c>
      <c r="AN60" s="217">
        <f t="shared" si="10"/>
        <v>0</v>
      </c>
      <c r="AO60" s="219">
        <f t="shared" si="10"/>
        <v>0</v>
      </c>
      <c r="AP60" s="220">
        <f t="shared" si="10"/>
        <v>0</v>
      </c>
      <c r="AQ60" s="221">
        <f t="shared" si="10"/>
        <v>0</v>
      </c>
      <c r="AR60" s="222">
        <f t="shared" si="10"/>
        <v>0</v>
      </c>
      <c r="AS60" s="223">
        <f t="shared" si="10"/>
        <v>0</v>
      </c>
      <c r="AT60" s="224">
        <f t="shared" si="10"/>
        <v>0</v>
      </c>
      <c r="AU60" s="221">
        <f t="shared" si="10"/>
        <v>0</v>
      </c>
      <c r="AV60" s="24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7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</row>
    <row r="61" spans="1:98" ht="31.9" customHeight="1" x14ac:dyDescent="0.2">
      <c r="A61" s="225" t="s">
        <v>85</v>
      </c>
      <c r="B61" s="92"/>
      <c r="C61" s="183"/>
      <c r="D61" s="183"/>
      <c r="E61" s="183"/>
      <c r="F61" s="183"/>
      <c r="G61" s="183"/>
      <c r="H61" s="183"/>
      <c r="I61" s="183"/>
      <c r="J61" s="183"/>
      <c r="K61" s="183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</row>
    <row r="62" spans="1:98" x14ac:dyDescent="0.2">
      <c r="A62" s="427" t="s">
        <v>76</v>
      </c>
      <c r="B62" s="226" t="s">
        <v>77</v>
      </c>
      <c r="C62" s="227"/>
      <c r="D62" s="227"/>
      <c r="E62" s="227"/>
      <c r="F62" s="227"/>
      <c r="G62" s="227"/>
      <c r="H62" s="227"/>
      <c r="I62" s="227"/>
      <c r="J62" s="227"/>
      <c r="K62" s="22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</row>
    <row r="63" spans="1:98" ht="15" customHeight="1" x14ac:dyDescent="0.2">
      <c r="A63" s="228" t="s">
        <v>81</v>
      </c>
      <c r="B63" s="229"/>
      <c r="C63" s="227"/>
      <c r="D63" s="227"/>
      <c r="E63" s="227"/>
      <c r="F63" s="227"/>
      <c r="G63" s="227"/>
      <c r="H63" s="227"/>
      <c r="I63" s="227"/>
      <c r="J63" s="227"/>
      <c r="K63" s="22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</row>
    <row r="64" spans="1:98" ht="15" customHeight="1" x14ac:dyDescent="0.2">
      <c r="A64" s="143" t="s">
        <v>82</v>
      </c>
      <c r="B64" s="135"/>
      <c r="C64" s="227"/>
      <c r="D64" s="227"/>
      <c r="E64" s="227"/>
      <c r="F64" s="227"/>
      <c r="G64" s="227"/>
      <c r="H64" s="227"/>
      <c r="I64" s="227"/>
      <c r="J64" s="227"/>
      <c r="K64" s="22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</row>
    <row r="65" spans="1:98" ht="15" customHeight="1" x14ac:dyDescent="0.2">
      <c r="A65" s="143" t="s">
        <v>83</v>
      </c>
      <c r="B65" s="135"/>
      <c r="C65" s="227"/>
      <c r="D65" s="227"/>
      <c r="E65" s="227"/>
      <c r="F65" s="227"/>
      <c r="G65" s="227"/>
      <c r="H65" s="227"/>
      <c r="I65" s="227"/>
      <c r="J65" s="227"/>
      <c r="K65" s="22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</row>
    <row r="66" spans="1:98" ht="15" customHeight="1" x14ac:dyDescent="0.2">
      <c r="A66" s="201" t="s">
        <v>84</v>
      </c>
      <c r="B66" s="130"/>
      <c r="C66" s="227"/>
      <c r="D66" s="227"/>
      <c r="E66" s="227"/>
      <c r="F66" s="227"/>
      <c r="G66" s="227"/>
      <c r="H66" s="227"/>
      <c r="I66" s="227"/>
      <c r="J66" s="227"/>
      <c r="K66" s="227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</row>
    <row r="67" spans="1:98" ht="15" customHeight="1" x14ac:dyDescent="0.2">
      <c r="A67" s="212" t="s">
        <v>1</v>
      </c>
      <c r="B67" s="230">
        <f>SUM(B63:B66)</f>
        <v>0</v>
      </c>
      <c r="C67" s="227"/>
      <c r="D67" s="227"/>
      <c r="E67" s="227"/>
      <c r="F67" s="227"/>
      <c r="G67" s="227"/>
      <c r="H67" s="227"/>
      <c r="I67" s="227"/>
      <c r="J67" s="227"/>
      <c r="K67" s="227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</row>
    <row r="68" spans="1:98" ht="31.9" customHeight="1" x14ac:dyDescent="0.2">
      <c r="A68" s="225" t="s">
        <v>86</v>
      </c>
      <c r="B68" s="225"/>
      <c r="C68" s="227"/>
      <c r="D68" s="227"/>
      <c r="E68" s="227"/>
      <c r="F68" s="227"/>
      <c r="G68" s="227"/>
      <c r="H68" s="227"/>
      <c r="I68" s="227"/>
      <c r="J68" s="227"/>
      <c r="K68" s="227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</row>
    <row r="69" spans="1:98" x14ac:dyDescent="0.2">
      <c r="A69" s="427" t="s">
        <v>76</v>
      </c>
      <c r="B69" s="226" t="s">
        <v>77</v>
      </c>
      <c r="C69" s="227"/>
      <c r="D69" s="227"/>
      <c r="E69" s="227"/>
      <c r="F69" s="227"/>
      <c r="G69" s="227"/>
      <c r="H69" s="227"/>
      <c r="I69" s="227"/>
      <c r="J69" s="227"/>
      <c r="K69" s="227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</row>
    <row r="70" spans="1:98" ht="15.6" customHeight="1" x14ac:dyDescent="0.2">
      <c r="A70" s="228" t="s">
        <v>81</v>
      </c>
      <c r="B70" s="229"/>
      <c r="C70" s="227"/>
      <c r="D70" s="227"/>
      <c r="E70" s="227"/>
      <c r="F70" s="227"/>
      <c r="G70" s="227"/>
      <c r="H70" s="227"/>
      <c r="I70" s="227"/>
      <c r="J70" s="227"/>
      <c r="K70" s="227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</row>
    <row r="71" spans="1:98" ht="15.6" customHeight="1" x14ac:dyDescent="0.2">
      <c r="A71" s="143" t="s">
        <v>82</v>
      </c>
      <c r="B71" s="135"/>
      <c r="C71" s="227"/>
      <c r="D71" s="227"/>
      <c r="E71" s="227"/>
      <c r="F71" s="227"/>
      <c r="G71" s="227"/>
      <c r="H71" s="227"/>
      <c r="I71" s="227"/>
      <c r="J71" s="227"/>
      <c r="K71" s="227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</row>
    <row r="72" spans="1:98" ht="15.6" customHeight="1" x14ac:dyDescent="0.2">
      <c r="A72" s="143" t="s">
        <v>83</v>
      </c>
      <c r="B72" s="135"/>
      <c r="C72" s="227"/>
      <c r="D72" s="227"/>
      <c r="E72" s="227"/>
      <c r="F72" s="227"/>
      <c r="G72" s="227"/>
      <c r="H72" s="227"/>
      <c r="I72" s="227"/>
      <c r="J72" s="227"/>
      <c r="K72" s="227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</row>
    <row r="73" spans="1:98" ht="15.6" customHeight="1" x14ac:dyDescent="0.2">
      <c r="A73" s="201" t="s">
        <v>84</v>
      </c>
      <c r="B73" s="130"/>
      <c r="C73" s="227"/>
      <c r="D73" s="227"/>
      <c r="E73" s="227"/>
      <c r="F73" s="227"/>
      <c r="G73" s="227"/>
      <c r="H73" s="227"/>
      <c r="I73" s="227"/>
      <c r="J73" s="227"/>
      <c r="K73" s="227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</row>
    <row r="74" spans="1:98" ht="15.6" customHeight="1" x14ac:dyDescent="0.2">
      <c r="A74" s="212" t="s">
        <v>1</v>
      </c>
      <c r="B74" s="230">
        <f>SUM(B70:B73)</f>
        <v>0</v>
      </c>
      <c r="C74" s="227"/>
      <c r="D74" s="227"/>
      <c r="E74" s="227"/>
      <c r="F74" s="227"/>
      <c r="G74" s="227"/>
      <c r="H74" s="227"/>
      <c r="I74" s="227"/>
      <c r="J74" s="227"/>
      <c r="K74" s="227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</row>
    <row r="75" spans="1:98" ht="31.9" customHeight="1" x14ac:dyDescent="0.2">
      <c r="A75" s="231" t="s">
        <v>87</v>
      </c>
      <c r="B75" s="232"/>
      <c r="C75" s="45"/>
      <c r="D75" s="233"/>
      <c r="E75" s="149"/>
      <c r="F75" s="149"/>
      <c r="G75" s="149"/>
      <c r="H75" s="149"/>
      <c r="I75" s="149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</row>
    <row r="76" spans="1:98" ht="28.9" customHeight="1" x14ac:dyDescent="0.2">
      <c r="A76" s="422" t="s">
        <v>88</v>
      </c>
      <c r="B76" s="234" t="s">
        <v>89</v>
      </c>
      <c r="C76" s="235" t="s">
        <v>90</v>
      </c>
      <c r="D76" s="235" t="s">
        <v>91</v>
      </c>
      <c r="E76" s="236" t="s">
        <v>20</v>
      </c>
      <c r="F76" s="149"/>
      <c r="G76" s="149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</row>
    <row r="77" spans="1:98" ht="15.6" customHeight="1" x14ac:dyDescent="0.2">
      <c r="A77" s="237" t="s">
        <v>92</v>
      </c>
      <c r="B77" s="6"/>
      <c r="C77" s="9"/>
      <c r="D77" s="9"/>
      <c r="E77" s="10"/>
      <c r="F77" s="149"/>
      <c r="G77" s="149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</row>
    <row r="78" spans="1:98" ht="15.6" customHeight="1" x14ac:dyDescent="0.2">
      <c r="A78" s="238" t="s">
        <v>93</v>
      </c>
      <c r="B78" s="11"/>
      <c r="C78" s="14"/>
      <c r="D78" s="14"/>
      <c r="E78" s="17"/>
      <c r="F78" s="149"/>
      <c r="G78" s="149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</row>
    <row r="79" spans="1:98" ht="15.6" customHeight="1" x14ac:dyDescent="0.2">
      <c r="A79" s="238" t="s">
        <v>94</v>
      </c>
      <c r="B79" s="11"/>
      <c r="C79" s="14"/>
      <c r="D79" s="14"/>
      <c r="E79" s="17"/>
      <c r="F79" s="149"/>
      <c r="G79" s="149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</row>
    <row r="80" spans="1:98" ht="15.6" customHeight="1" x14ac:dyDescent="0.2">
      <c r="A80" s="238" t="s">
        <v>95</v>
      </c>
      <c r="B80" s="11"/>
      <c r="C80" s="14"/>
      <c r="D80" s="14"/>
      <c r="E80" s="17"/>
      <c r="F80" s="149"/>
      <c r="G80" s="149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</row>
    <row r="81" spans="1:98" ht="15.6" customHeight="1" x14ac:dyDescent="0.2">
      <c r="A81" s="238" t="s">
        <v>96</v>
      </c>
      <c r="B81" s="11"/>
      <c r="C81" s="14"/>
      <c r="D81" s="14"/>
      <c r="E81" s="17"/>
      <c r="F81" s="149"/>
      <c r="G81" s="149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</row>
    <row r="82" spans="1:98" ht="15.6" customHeight="1" x14ac:dyDescent="0.2">
      <c r="A82" s="239" t="s">
        <v>97</v>
      </c>
      <c r="B82" s="11"/>
      <c r="C82" s="14"/>
      <c r="D82" s="14"/>
      <c r="E82" s="17"/>
      <c r="F82" s="149"/>
      <c r="G82" s="149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</row>
    <row r="83" spans="1:98" ht="15.6" customHeight="1" x14ac:dyDescent="0.2">
      <c r="A83" s="238" t="s">
        <v>98</v>
      </c>
      <c r="B83" s="11"/>
      <c r="C83" s="14"/>
      <c r="D83" s="14"/>
      <c r="E83" s="17"/>
      <c r="F83" s="149"/>
      <c r="G83" s="149"/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</row>
    <row r="84" spans="1:98" ht="15.6" customHeight="1" x14ac:dyDescent="0.2">
      <c r="A84" s="238" t="s">
        <v>99</v>
      </c>
      <c r="B84" s="11"/>
      <c r="C84" s="14"/>
      <c r="D84" s="14"/>
      <c r="E84" s="17"/>
      <c r="F84" s="149"/>
      <c r="G84" s="149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</row>
    <row r="85" spans="1:98" ht="15.6" customHeight="1" x14ac:dyDescent="0.2">
      <c r="A85" s="238" t="s">
        <v>100</v>
      </c>
      <c r="B85" s="11"/>
      <c r="C85" s="14"/>
      <c r="D85" s="14"/>
      <c r="E85" s="17"/>
      <c r="F85" s="149"/>
      <c r="G85" s="149"/>
      <c r="CG85" s="88"/>
      <c r="CH85" s="88"/>
      <c r="CI85" s="88"/>
      <c r="CJ85" s="88"/>
      <c r="CK85" s="88"/>
      <c r="CL85" s="88"/>
      <c r="CM85" s="88"/>
      <c r="CN85" s="88"/>
      <c r="CO85" s="88"/>
      <c r="CP85" s="88"/>
      <c r="CQ85" s="88"/>
      <c r="CR85" s="88"/>
      <c r="CS85" s="88"/>
      <c r="CT85" s="88"/>
    </row>
    <row r="86" spans="1:98" ht="15.6" customHeight="1" x14ac:dyDescent="0.2">
      <c r="A86" s="238" t="s">
        <v>101</v>
      </c>
      <c r="B86" s="11"/>
      <c r="C86" s="14"/>
      <c r="D86" s="14"/>
      <c r="E86" s="17"/>
      <c r="F86" s="149"/>
      <c r="G86" s="149"/>
      <c r="CG86" s="88"/>
      <c r="CH86" s="88"/>
      <c r="CI86" s="88"/>
      <c r="CJ86" s="88"/>
      <c r="CK86" s="88"/>
      <c r="CL86" s="88"/>
      <c r="CM86" s="88"/>
      <c r="CN86" s="88"/>
      <c r="CO86" s="88"/>
      <c r="CP86" s="88"/>
      <c r="CQ86" s="88"/>
      <c r="CR86" s="88"/>
      <c r="CS86" s="88"/>
      <c r="CT86" s="88"/>
    </row>
    <row r="87" spans="1:98" ht="15.6" customHeight="1" x14ac:dyDescent="0.2">
      <c r="A87" s="240" t="s">
        <v>102</v>
      </c>
      <c r="B87" s="11"/>
      <c r="C87" s="41"/>
      <c r="D87" s="41"/>
      <c r="E87" s="58"/>
      <c r="F87" s="149"/>
      <c r="G87" s="149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</row>
    <row r="88" spans="1:98" ht="15.6" customHeight="1" x14ac:dyDescent="0.2">
      <c r="A88" s="241" t="s">
        <v>103</v>
      </c>
      <c r="B88" s="11"/>
      <c r="C88" s="41"/>
      <c r="D88" s="41"/>
      <c r="E88" s="58"/>
      <c r="F88" s="149"/>
      <c r="G88" s="149"/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88"/>
      <c r="CT88" s="88"/>
    </row>
    <row r="89" spans="1:98" ht="15.6" customHeight="1" x14ac:dyDescent="0.2">
      <c r="A89" s="242" t="s">
        <v>104</v>
      </c>
      <c r="B89" s="123"/>
      <c r="C89" s="41"/>
      <c r="D89" s="41"/>
      <c r="E89" s="58"/>
      <c r="F89" s="149"/>
      <c r="G89" s="149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</row>
    <row r="90" spans="1:98" ht="15.6" customHeight="1" x14ac:dyDescent="0.2">
      <c r="A90" s="242" t="s">
        <v>105</v>
      </c>
      <c r="B90" s="11"/>
      <c r="C90" s="41"/>
      <c r="D90" s="41"/>
      <c r="E90" s="58"/>
      <c r="F90" s="149"/>
      <c r="G90" s="149"/>
      <c r="CG90" s="88"/>
      <c r="CH90" s="88"/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88"/>
      <c r="CT90" s="88"/>
    </row>
    <row r="91" spans="1:98" ht="15.6" customHeight="1" x14ac:dyDescent="0.2">
      <c r="A91" s="243" t="s">
        <v>106</v>
      </c>
      <c r="B91" s="38"/>
      <c r="C91" s="31"/>
      <c r="D91" s="31"/>
      <c r="E91" s="23"/>
      <c r="F91" s="149"/>
      <c r="G91" s="149"/>
      <c r="H91" s="149"/>
      <c r="I91" s="149"/>
      <c r="J91" s="149"/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</row>
    <row r="92" spans="1:98" ht="15.6" customHeight="1" x14ac:dyDescent="0.2">
      <c r="A92" s="429" t="s">
        <v>1</v>
      </c>
      <c r="B92" s="245">
        <f>SUM(B77:B91)</f>
        <v>0</v>
      </c>
      <c r="C92" s="246">
        <f>SUM(C77:C91)</f>
        <v>0</v>
      </c>
      <c r="D92" s="246">
        <f>SUM(D77:D91)</f>
        <v>0</v>
      </c>
      <c r="E92" s="247">
        <f>SUM(E77:E91)</f>
        <v>0</v>
      </c>
      <c r="F92" s="149"/>
      <c r="G92" s="149"/>
      <c r="H92" s="149"/>
      <c r="I92" s="149"/>
      <c r="J92" s="149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</row>
    <row r="93" spans="1:98" ht="31.9" customHeight="1" x14ac:dyDescent="0.2">
      <c r="A93" s="248" t="s">
        <v>107</v>
      </c>
      <c r="B93" s="249"/>
      <c r="C93" s="249"/>
      <c r="D93" s="89"/>
      <c r="E93" s="89"/>
      <c r="F93" s="32"/>
      <c r="G93" s="32"/>
      <c r="H93" s="32"/>
      <c r="I93" s="32"/>
      <c r="J93" s="32"/>
      <c r="K93" s="89"/>
      <c r="L93" s="89"/>
      <c r="M93" s="89"/>
      <c r="N93" s="89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7"/>
      <c r="AT93" s="87"/>
      <c r="AU93" s="87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</row>
    <row r="94" spans="1:98" ht="26.45" customHeight="1" x14ac:dyDescent="0.3">
      <c r="A94" s="250" t="s">
        <v>76</v>
      </c>
      <c r="B94" s="234" t="s">
        <v>89</v>
      </c>
      <c r="C94" s="235" t="s">
        <v>90</v>
      </c>
      <c r="D94" s="235" t="s">
        <v>91</v>
      </c>
      <c r="E94" s="236" t="s">
        <v>20</v>
      </c>
      <c r="F94" s="251"/>
      <c r="G94" s="251"/>
      <c r="H94" s="32"/>
      <c r="I94" s="32"/>
      <c r="J94" s="32"/>
      <c r="K94" s="32"/>
      <c r="L94" s="32"/>
      <c r="M94" s="32"/>
      <c r="N94" s="32"/>
      <c r="O94" s="252"/>
      <c r="P94" s="252"/>
      <c r="Q94" s="252"/>
      <c r="R94" s="252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7"/>
      <c r="AT94" s="87"/>
      <c r="AU94" s="87"/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8"/>
    </row>
    <row r="95" spans="1:98" ht="15" customHeight="1" x14ac:dyDescent="0.2">
      <c r="A95" s="253" t="s">
        <v>81</v>
      </c>
      <c r="B95" s="11"/>
      <c r="C95" s="14"/>
      <c r="D95" s="14"/>
      <c r="E95" s="17"/>
      <c r="F95" s="32"/>
      <c r="G95" s="32"/>
      <c r="H95" s="32"/>
      <c r="I95" s="32"/>
      <c r="J95" s="32"/>
      <c r="K95" s="32"/>
      <c r="L95" s="32"/>
      <c r="M95" s="32"/>
      <c r="N95" s="32"/>
      <c r="O95" s="252"/>
      <c r="P95" s="252"/>
      <c r="Q95" s="252"/>
      <c r="R95" s="252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7"/>
      <c r="AT95" s="87"/>
      <c r="AU95" s="87"/>
      <c r="CG95" s="88"/>
      <c r="CH95" s="88"/>
      <c r="CI95" s="88"/>
      <c r="CJ95" s="88"/>
      <c r="CK95" s="88"/>
      <c r="CL95" s="88"/>
      <c r="CM95" s="88"/>
      <c r="CN95" s="88"/>
      <c r="CO95" s="88"/>
      <c r="CP95" s="88"/>
      <c r="CQ95" s="88"/>
      <c r="CR95" s="88"/>
      <c r="CS95" s="88"/>
      <c r="CT95" s="88"/>
    </row>
    <row r="96" spans="1:98" ht="15" customHeight="1" x14ac:dyDescent="0.2">
      <c r="A96" s="254" t="s">
        <v>82</v>
      </c>
      <c r="B96" s="11"/>
      <c r="C96" s="14"/>
      <c r="D96" s="14"/>
      <c r="E96" s="17"/>
      <c r="F96" s="32"/>
      <c r="G96" s="32"/>
      <c r="H96" s="32"/>
      <c r="I96" s="32"/>
      <c r="J96" s="32"/>
      <c r="K96" s="32"/>
      <c r="L96" s="32"/>
      <c r="M96" s="32"/>
      <c r="N96" s="32"/>
      <c r="O96" s="252"/>
      <c r="P96" s="252"/>
      <c r="Q96" s="252"/>
      <c r="R96" s="252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7"/>
      <c r="AT96" s="87"/>
      <c r="AU96" s="87"/>
      <c r="CG96" s="88"/>
      <c r="CH96" s="88"/>
      <c r="CI96" s="88"/>
      <c r="CJ96" s="88"/>
      <c r="CK96" s="88"/>
      <c r="CL96" s="88"/>
      <c r="CM96" s="88"/>
      <c r="CN96" s="88"/>
      <c r="CO96" s="88"/>
      <c r="CP96" s="88"/>
      <c r="CQ96" s="88"/>
      <c r="CR96" s="88"/>
      <c r="CS96" s="88"/>
      <c r="CT96" s="88"/>
    </row>
    <row r="97" spans="1:98" ht="15" customHeight="1" x14ac:dyDescent="0.2">
      <c r="A97" s="254" t="s">
        <v>83</v>
      </c>
      <c r="B97" s="11"/>
      <c r="C97" s="14"/>
      <c r="D97" s="14"/>
      <c r="E97" s="17"/>
      <c r="F97" s="32"/>
      <c r="G97" s="32"/>
      <c r="H97" s="32"/>
      <c r="I97" s="32"/>
      <c r="J97" s="32"/>
      <c r="K97" s="32"/>
      <c r="L97" s="32"/>
      <c r="M97" s="32"/>
      <c r="N97" s="32"/>
      <c r="O97" s="252"/>
      <c r="P97" s="252"/>
      <c r="Q97" s="252"/>
      <c r="R97" s="252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7"/>
      <c r="AT97" s="87"/>
      <c r="AU97" s="87"/>
      <c r="CG97" s="88"/>
      <c r="CH97" s="88"/>
      <c r="CI97" s="88"/>
      <c r="CJ97" s="88"/>
      <c r="CK97" s="88"/>
      <c r="CL97" s="88"/>
      <c r="CM97" s="88"/>
      <c r="CN97" s="88"/>
      <c r="CO97" s="88"/>
      <c r="CP97" s="88"/>
      <c r="CQ97" s="88"/>
      <c r="CR97" s="88"/>
      <c r="CS97" s="88"/>
      <c r="CT97" s="88"/>
    </row>
    <row r="98" spans="1:98" ht="15" customHeight="1" x14ac:dyDescent="0.2">
      <c r="A98" s="254" t="s">
        <v>84</v>
      </c>
      <c r="B98" s="11"/>
      <c r="C98" s="14"/>
      <c r="D98" s="14"/>
      <c r="E98" s="17"/>
      <c r="F98" s="32"/>
      <c r="G98" s="32"/>
      <c r="H98" s="32"/>
      <c r="I98" s="32"/>
      <c r="J98" s="32"/>
      <c r="K98" s="32"/>
      <c r="L98" s="32"/>
      <c r="M98" s="32"/>
      <c r="N98" s="32"/>
      <c r="O98" s="252"/>
      <c r="P98" s="252"/>
      <c r="Q98" s="252"/>
      <c r="R98" s="252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7"/>
      <c r="AT98" s="87"/>
      <c r="AU98" s="87"/>
      <c r="CG98" s="88"/>
      <c r="CH98" s="88"/>
      <c r="CI98" s="88"/>
      <c r="CJ98" s="88"/>
      <c r="CK98" s="88"/>
      <c r="CL98" s="88"/>
      <c r="CM98" s="88"/>
      <c r="CN98" s="88"/>
      <c r="CO98" s="88"/>
      <c r="CP98" s="88"/>
      <c r="CQ98" s="88"/>
      <c r="CR98" s="88"/>
      <c r="CS98" s="88"/>
      <c r="CT98" s="88"/>
    </row>
    <row r="99" spans="1:98" ht="15" customHeight="1" x14ac:dyDescent="0.2">
      <c r="A99" s="255" t="s">
        <v>108</v>
      </c>
      <c r="B99" s="30"/>
      <c r="C99" s="31"/>
      <c r="D99" s="31"/>
      <c r="E99" s="23"/>
      <c r="F99" s="32"/>
      <c r="G99" s="32"/>
      <c r="H99" s="32"/>
      <c r="I99" s="32"/>
      <c r="J99" s="32"/>
      <c r="K99" s="32"/>
      <c r="L99" s="32"/>
      <c r="M99" s="32"/>
      <c r="N99" s="32"/>
      <c r="O99" s="252"/>
      <c r="P99" s="252"/>
      <c r="Q99" s="252"/>
      <c r="R99" s="252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7"/>
      <c r="AT99" s="87"/>
      <c r="AU99" s="87"/>
      <c r="CG99" s="88"/>
      <c r="CH99" s="88"/>
      <c r="CI99" s="88"/>
      <c r="CJ99" s="88"/>
      <c r="CK99" s="88"/>
      <c r="CL99" s="88"/>
      <c r="CM99" s="88"/>
      <c r="CN99" s="88"/>
      <c r="CO99" s="88"/>
      <c r="CP99" s="88"/>
      <c r="CQ99" s="88"/>
      <c r="CR99" s="88"/>
      <c r="CS99" s="88"/>
      <c r="CT99" s="88"/>
    </row>
    <row r="100" spans="1:98" ht="15" customHeight="1" x14ac:dyDescent="0.2">
      <c r="A100" s="212" t="s">
        <v>1</v>
      </c>
      <c r="B100" s="230">
        <f>SUM(B95:B99)</f>
        <v>0</v>
      </c>
      <c r="C100" s="230">
        <f>SUM(C95:C99)</f>
        <v>0</v>
      </c>
      <c r="D100" s="230">
        <f>SUM(D95:D99)</f>
        <v>0</v>
      </c>
      <c r="E100" s="230">
        <f>SUM(E95:E99)</f>
        <v>0</v>
      </c>
      <c r="F100" s="32"/>
      <c r="G100" s="32"/>
      <c r="H100" s="32"/>
      <c r="I100" s="32"/>
      <c r="J100" s="32"/>
      <c r="K100" s="32"/>
      <c r="L100" s="32"/>
      <c r="M100" s="32"/>
      <c r="N100" s="32"/>
      <c r="O100" s="252"/>
      <c r="P100" s="252"/>
      <c r="Q100" s="252"/>
      <c r="R100" s="252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7"/>
      <c r="AT100" s="87"/>
      <c r="AU100" s="87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88"/>
      <c r="CR100" s="88"/>
      <c r="CS100" s="88"/>
      <c r="CT100" s="88"/>
    </row>
    <row r="101" spans="1:98" ht="31.9" customHeight="1" x14ac:dyDescent="0.2">
      <c r="A101" s="248" t="s">
        <v>109</v>
      </c>
      <c r="B101" s="256"/>
      <c r="C101" s="257"/>
      <c r="D101" s="89"/>
      <c r="E101" s="89"/>
      <c r="F101" s="32"/>
      <c r="G101" s="32"/>
      <c r="H101" s="32"/>
      <c r="I101" s="32"/>
      <c r="J101" s="32"/>
      <c r="K101" s="32"/>
      <c r="L101" s="32"/>
      <c r="M101" s="32"/>
      <c r="N101" s="32"/>
      <c r="O101" s="252"/>
      <c r="P101" s="252"/>
      <c r="Q101" s="252"/>
      <c r="R101" s="252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7"/>
      <c r="AT101" s="87"/>
      <c r="AU101" s="87"/>
      <c r="CG101" s="88"/>
      <c r="CH101" s="88"/>
      <c r="CI101" s="88"/>
      <c r="CJ101" s="88"/>
      <c r="CK101" s="88"/>
      <c r="CL101" s="88"/>
      <c r="CM101" s="88"/>
      <c r="CN101" s="88"/>
      <c r="CO101" s="88"/>
      <c r="CP101" s="88"/>
      <c r="CQ101" s="88"/>
      <c r="CR101" s="88"/>
      <c r="CS101" s="88"/>
      <c r="CT101" s="88"/>
    </row>
    <row r="102" spans="1:98" ht="26.45" customHeight="1" x14ac:dyDescent="0.2">
      <c r="A102" s="250" t="s">
        <v>76</v>
      </c>
      <c r="B102" s="234" t="s">
        <v>89</v>
      </c>
      <c r="C102" s="235" t="s">
        <v>90</v>
      </c>
      <c r="D102" s="235" t="s">
        <v>91</v>
      </c>
      <c r="E102" s="236" t="s">
        <v>20</v>
      </c>
      <c r="F102" s="32"/>
      <c r="G102" s="32"/>
      <c r="H102" s="32"/>
      <c r="I102" s="32"/>
      <c r="J102" s="32"/>
      <c r="K102" s="32"/>
      <c r="L102" s="32"/>
      <c r="M102" s="32"/>
      <c r="N102" s="32"/>
      <c r="O102" s="252"/>
      <c r="P102" s="252"/>
      <c r="Q102" s="252"/>
      <c r="R102" s="252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7"/>
      <c r="AT102" s="87"/>
      <c r="AU102" s="87"/>
      <c r="CG102" s="88"/>
      <c r="CH102" s="88"/>
      <c r="CI102" s="88"/>
      <c r="CJ102" s="88"/>
      <c r="CK102" s="88"/>
      <c r="CL102" s="88"/>
      <c r="CM102" s="88"/>
      <c r="CN102" s="88"/>
      <c r="CO102" s="88"/>
      <c r="CP102" s="88"/>
      <c r="CQ102" s="88"/>
      <c r="CR102" s="88"/>
      <c r="CS102" s="88"/>
      <c r="CT102" s="88"/>
    </row>
    <row r="103" spans="1:98" x14ac:dyDescent="0.2">
      <c r="A103" s="253" t="s">
        <v>81</v>
      </c>
      <c r="B103" s="11"/>
      <c r="C103" s="14"/>
      <c r="D103" s="14"/>
      <c r="E103" s="17"/>
      <c r="F103" s="32"/>
      <c r="G103" s="32"/>
      <c r="H103" s="32"/>
      <c r="I103" s="32"/>
      <c r="J103" s="32"/>
      <c r="K103" s="32"/>
      <c r="L103" s="32"/>
      <c r="M103" s="32"/>
      <c r="N103" s="32"/>
      <c r="O103" s="252"/>
      <c r="P103" s="252"/>
      <c r="Q103" s="252"/>
      <c r="R103" s="252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7"/>
      <c r="AT103" s="87"/>
      <c r="AU103" s="87"/>
      <c r="CG103" s="88"/>
      <c r="CH103" s="88"/>
      <c r="CI103" s="88"/>
      <c r="CJ103" s="88"/>
      <c r="CK103" s="88"/>
      <c r="CL103" s="88"/>
      <c r="CM103" s="88"/>
      <c r="CN103" s="88"/>
      <c r="CO103" s="88"/>
      <c r="CP103" s="88"/>
      <c r="CQ103" s="88"/>
      <c r="CR103" s="88"/>
      <c r="CS103" s="88"/>
      <c r="CT103" s="88"/>
    </row>
    <row r="104" spans="1:98" x14ac:dyDescent="0.2">
      <c r="A104" s="254" t="s">
        <v>82</v>
      </c>
      <c r="B104" s="11"/>
      <c r="C104" s="14"/>
      <c r="D104" s="14"/>
      <c r="E104" s="17"/>
      <c r="F104" s="32"/>
      <c r="G104" s="32"/>
      <c r="H104" s="32"/>
      <c r="I104" s="32"/>
      <c r="J104" s="32"/>
      <c r="K104" s="32"/>
      <c r="L104" s="32"/>
      <c r="M104" s="32"/>
      <c r="N104" s="32"/>
      <c r="O104" s="252"/>
      <c r="P104" s="252"/>
      <c r="Q104" s="252"/>
      <c r="R104" s="252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7"/>
      <c r="AT104" s="87"/>
      <c r="AU104" s="87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</row>
    <row r="105" spans="1:98" x14ac:dyDescent="0.2">
      <c r="A105" s="254" t="s">
        <v>83</v>
      </c>
      <c r="B105" s="11"/>
      <c r="C105" s="14"/>
      <c r="D105" s="14"/>
      <c r="E105" s="17"/>
      <c r="F105" s="32"/>
      <c r="G105" s="32"/>
      <c r="H105" s="32"/>
      <c r="I105" s="32"/>
      <c r="J105" s="32"/>
      <c r="K105" s="32"/>
      <c r="L105" s="32"/>
      <c r="M105" s="32"/>
      <c r="N105" s="32"/>
      <c r="O105" s="252"/>
      <c r="P105" s="252"/>
      <c r="Q105" s="252"/>
      <c r="R105" s="252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7"/>
      <c r="AT105" s="87"/>
      <c r="AU105" s="87"/>
      <c r="CG105" s="88"/>
      <c r="CH105" s="88"/>
      <c r="CI105" s="88"/>
      <c r="CJ105" s="88"/>
      <c r="CK105" s="88"/>
      <c r="CL105" s="88"/>
      <c r="CM105" s="88"/>
      <c r="CN105" s="88"/>
      <c r="CO105" s="88"/>
      <c r="CP105" s="88"/>
      <c r="CQ105" s="88"/>
      <c r="CR105" s="88"/>
      <c r="CS105" s="88"/>
      <c r="CT105" s="88"/>
    </row>
    <row r="106" spans="1:98" x14ac:dyDescent="0.2">
      <c r="A106" s="254" t="s">
        <v>84</v>
      </c>
      <c r="B106" s="11"/>
      <c r="C106" s="14"/>
      <c r="D106" s="14"/>
      <c r="E106" s="17"/>
      <c r="F106" s="32"/>
      <c r="G106" s="32"/>
      <c r="H106" s="32"/>
      <c r="I106" s="32"/>
      <c r="J106" s="32"/>
      <c r="K106" s="32"/>
      <c r="L106" s="32"/>
      <c r="M106" s="32"/>
      <c r="N106" s="32"/>
      <c r="O106" s="252"/>
      <c r="P106" s="252"/>
      <c r="Q106" s="252"/>
      <c r="R106" s="252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7"/>
      <c r="AT106" s="87"/>
      <c r="AU106" s="87"/>
      <c r="CG106" s="88"/>
      <c r="CH106" s="88"/>
      <c r="CI106" s="88"/>
      <c r="CJ106" s="88"/>
      <c r="CK106" s="88"/>
      <c r="CL106" s="88"/>
      <c r="CM106" s="88"/>
      <c r="CN106" s="88"/>
      <c r="CO106" s="88"/>
      <c r="CP106" s="88"/>
      <c r="CQ106" s="88"/>
      <c r="CR106" s="88"/>
      <c r="CS106" s="88"/>
      <c r="CT106" s="88"/>
    </row>
    <row r="107" spans="1:98" x14ac:dyDescent="0.2">
      <c r="A107" s="255" t="s">
        <v>108</v>
      </c>
      <c r="B107" s="30"/>
      <c r="C107" s="31"/>
      <c r="D107" s="31"/>
      <c r="E107" s="23"/>
      <c r="F107" s="32"/>
      <c r="G107" s="32"/>
      <c r="H107" s="32"/>
      <c r="I107" s="32"/>
      <c r="J107" s="32"/>
      <c r="K107" s="32"/>
      <c r="L107" s="32"/>
      <c r="M107" s="32"/>
      <c r="N107" s="32"/>
      <c r="O107" s="252"/>
      <c r="P107" s="252"/>
      <c r="Q107" s="252"/>
      <c r="R107" s="252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7"/>
      <c r="AT107" s="87"/>
      <c r="AU107" s="87"/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88"/>
      <c r="CR107" s="88"/>
      <c r="CS107" s="88"/>
      <c r="CT107" s="88"/>
    </row>
    <row r="108" spans="1:98" x14ac:dyDescent="0.2">
      <c r="A108" s="212" t="s">
        <v>1</v>
      </c>
      <c r="B108" s="245">
        <f>SUM(B103:B107)</f>
        <v>0</v>
      </c>
      <c r="C108" s="246">
        <f>SUM(C103:C107)</f>
        <v>0</v>
      </c>
      <c r="D108" s="246">
        <f>SUM(D103:D107)</f>
        <v>0</v>
      </c>
      <c r="E108" s="247">
        <f>SUM(E103:E107)</f>
        <v>0</v>
      </c>
      <c r="F108" s="32"/>
      <c r="G108" s="32"/>
      <c r="H108" s="32"/>
      <c r="I108" s="32"/>
      <c r="J108" s="32"/>
      <c r="K108" s="32"/>
      <c r="L108" s="32"/>
      <c r="M108" s="32"/>
      <c r="N108" s="32"/>
      <c r="O108" s="252"/>
      <c r="P108" s="252"/>
      <c r="Q108" s="252"/>
      <c r="R108" s="252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7"/>
      <c r="AT108" s="87"/>
      <c r="AU108" s="87"/>
      <c r="CG108" s="88"/>
      <c r="CH108" s="88"/>
      <c r="CI108" s="88"/>
      <c r="CJ108" s="88"/>
      <c r="CK108" s="88"/>
      <c r="CL108" s="88"/>
      <c r="CM108" s="88"/>
      <c r="CN108" s="88"/>
      <c r="CO108" s="88"/>
      <c r="CP108" s="88"/>
      <c r="CQ108" s="88"/>
      <c r="CR108" s="88"/>
      <c r="CS108" s="88"/>
      <c r="CT108" s="88"/>
    </row>
    <row r="109" spans="1:98" ht="31.9" customHeight="1" x14ac:dyDescent="0.2">
      <c r="A109" s="248" t="s">
        <v>110</v>
      </c>
      <c r="B109" s="256"/>
      <c r="C109" s="257"/>
      <c r="D109" s="89"/>
      <c r="E109" s="89"/>
      <c r="F109" s="32"/>
      <c r="G109" s="252"/>
      <c r="H109" s="252"/>
      <c r="I109" s="252"/>
      <c r="J109" s="252"/>
      <c r="K109" s="32"/>
      <c r="L109" s="32"/>
      <c r="M109" s="32"/>
      <c r="N109" s="32"/>
      <c r="O109" s="252"/>
      <c r="P109" s="252"/>
      <c r="Q109" s="252"/>
      <c r="R109" s="252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7"/>
      <c r="AT109" s="87"/>
      <c r="AU109" s="87"/>
      <c r="CG109" s="88"/>
      <c r="CH109" s="88"/>
      <c r="CI109" s="88"/>
      <c r="CJ109" s="88"/>
      <c r="CK109" s="88"/>
      <c r="CL109" s="88"/>
      <c r="CM109" s="88"/>
      <c r="CN109" s="88"/>
      <c r="CO109" s="88"/>
      <c r="CP109" s="88"/>
      <c r="CQ109" s="88"/>
      <c r="CR109" s="88"/>
      <c r="CS109" s="88"/>
      <c r="CT109" s="88"/>
    </row>
    <row r="110" spans="1:98" x14ac:dyDescent="0.2">
      <c r="A110" s="523" t="s">
        <v>111</v>
      </c>
      <c r="B110" s="525"/>
      <c r="C110" s="529" t="s">
        <v>1</v>
      </c>
      <c r="D110" s="480" t="s">
        <v>19</v>
      </c>
      <c r="E110" s="481"/>
      <c r="F110" s="481"/>
      <c r="G110" s="471" t="s">
        <v>20</v>
      </c>
      <c r="H110" s="252"/>
      <c r="I110" s="252"/>
      <c r="J110" s="252"/>
      <c r="K110" s="32"/>
      <c r="L110" s="32"/>
      <c r="M110" s="32"/>
      <c r="N110" s="32"/>
      <c r="O110" s="252"/>
      <c r="P110" s="252"/>
      <c r="Q110" s="252"/>
      <c r="R110" s="252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7"/>
      <c r="AT110" s="87"/>
      <c r="AU110" s="87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88"/>
      <c r="CR110" s="88"/>
      <c r="CS110" s="88"/>
      <c r="CT110" s="88"/>
    </row>
    <row r="111" spans="1:98" ht="27" customHeight="1" x14ac:dyDescent="0.2">
      <c r="A111" s="526"/>
      <c r="B111" s="528"/>
      <c r="C111" s="530"/>
      <c r="D111" s="70" t="s">
        <v>31</v>
      </c>
      <c r="E111" s="46" t="s">
        <v>32</v>
      </c>
      <c r="F111" s="421" t="s">
        <v>33</v>
      </c>
      <c r="G111" s="473"/>
      <c r="H111" s="32"/>
      <c r="I111" s="32"/>
      <c r="J111" s="32"/>
      <c r="K111" s="32"/>
      <c r="L111" s="32"/>
      <c r="M111" s="32"/>
      <c r="N111" s="32"/>
      <c r="O111" s="252"/>
      <c r="P111" s="252"/>
      <c r="Q111" s="252"/>
      <c r="R111" s="252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7"/>
      <c r="AT111" s="87"/>
      <c r="AU111" s="87"/>
      <c r="CG111" s="88"/>
      <c r="CH111" s="88"/>
      <c r="CI111" s="88"/>
      <c r="CJ111" s="88"/>
      <c r="CK111" s="88"/>
      <c r="CL111" s="88"/>
      <c r="CM111" s="88"/>
      <c r="CN111" s="88"/>
      <c r="CO111" s="88"/>
      <c r="CP111" s="88"/>
      <c r="CQ111" s="88"/>
      <c r="CR111" s="88"/>
      <c r="CS111" s="88"/>
      <c r="CT111" s="88"/>
    </row>
    <row r="112" spans="1:98" ht="16.149999999999999" customHeight="1" x14ac:dyDescent="0.2">
      <c r="A112" s="531" t="s">
        <v>112</v>
      </c>
      <c r="B112" s="532"/>
      <c r="C112" s="258">
        <f>SUM(D112:G112)</f>
        <v>0</v>
      </c>
      <c r="D112" s="19"/>
      <c r="E112" s="20"/>
      <c r="F112" s="7"/>
      <c r="G112" s="7"/>
      <c r="H112" s="32"/>
      <c r="I112" s="32"/>
      <c r="J112" s="32"/>
      <c r="K112" s="32"/>
      <c r="L112" s="32"/>
      <c r="M112" s="32"/>
      <c r="N112" s="32"/>
      <c r="O112" s="252"/>
      <c r="P112" s="252"/>
      <c r="Q112" s="252"/>
      <c r="R112" s="252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7"/>
      <c r="AT112" s="87"/>
      <c r="AU112" s="87"/>
      <c r="CG112" s="88"/>
      <c r="CH112" s="88"/>
      <c r="CI112" s="88"/>
      <c r="CJ112" s="88"/>
      <c r="CK112" s="88"/>
      <c r="CL112" s="88"/>
      <c r="CM112" s="88"/>
      <c r="CN112" s="88"/>
      <c r="CO112" s="88"/>
      <c r="CP112" s="88"/>
      <c r="CQ112" s="88"/>
      <c r="CR112" s="88"/>
      <c r="CS112" s="88"/>
      <c r="CT112" s="88"/>
    </row>
    <row r="113" spans="1:98" ht="16.149999999999999" customHeight="1" x14ac:dyDescent="0.2">
      <c r="A113" s="521" t="s">
        <v>113</v>
      </c>
      <c r="B113" s="522"/>
      <c r="C113" s="53">
        <f>SUM(D113:G113)</f>
        <v>0</v>
      </c>
      <c r="D113" s="38"/>
      <c r="E113" s="54"/>
      <c r="F113" s="22"/>
      <c r="G113" s="22"/>
      <c r="H113" s="32"/>
      <c r="I113" s="32"/>
      <c r="J113" s="32"/>
      <c r="K113" s="32"/>
      <c r="L113" s="32"/>
      <c r="M113" s="32"/>
      <c r="N113" s="32"/>
      <c r="O113" s="252"/>
      <c r="P113" s="252"/>
      <c r="Q113" s="252"/>
      <c r="R113" s="252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7"/>
      <c r="AT113" s="87"/>
      <c r="AU113" s="87"/>
      <c r="CG113" s="88"/>
      <c r="CH113" s="88"/>
      <c r="CI113" s="88"/>
      <c r="CJ113" s="88"/>
      <c r="CK113" s="88"/>
      <c r="CL113" s="88"/>
      <c r="CM113" s="88"/>
      <c r="CN113" s="88"/>
      <c r="CO113" s="88"/>
      <c r="CP113" s="88"/>
      <c r="CQ113" s="88"/>
      <c r="CR113" s="88"/>
      <c r="CS113" s="88"/>
      <c r="CT113" s="88"/>
    </row>
    <row r="114" spans="1:98" ht="31.9" customHeight="1" x14ac:dyDescent="0.2">
      <c r="A114" s="231" t="s">
        <v>114</v>
      </c>
      <c r="B114" s="3"/>
      <c r="C114" s="3"/>
      <c r="D114" s="3"/>
      <c r="E114" s="89"/>
      <c r="F114" s="89"/>
      <c r="G114" s="89"/>
      <c r="H114" s="32"/>
      <c r="I114" s="32"/>
      <c r="J114" s="32"/>
      <c r="K114" s="32"/>
      <c r="L114" s="32"/>
      <c r="M114" s="32"/>
      <c r="N114" s="32"/>
      <c r="O114" s="252"/>
      <c r="P114" s="252"/>
      <c r="Q114" s="252"/>
      <c r="R114" s="252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7"/>
      <c r="AT114" s="87"/>
      <c r="AU114" s="87"/>
      <c r="CG114" s="88"/>
      <c r="CH114" s="88"/>
      <c r="CI114" s="88"/>
      <c r="CJ114" s="88"/>
      <c r="CK114" s="88"/>
      <c r="CL114" s="88"/>
      <c r="CM114" s="88"/>
      <c r="CN114" s="88"/>
      <c r="CO114" s="88"/>
      <c r="CP114" s="88"/>
      <c r="CQ114" s="88"/>
      <c r="CR114" s="88"/>
      <c r="CS114" s="88"/>
      <c r="CT114" s="88"/>
    </row>
    <row r="115" spans="1:98" x14ac:dyDescent="0.2">
      <c r="A115" s="523" t="s">
        <v>115</v>
      </c>
      <c r="B115" s="524"/>
      <c r="C115" s="525"/>
      <c r="D115" s="529" t="s">
        <v>1</v>
      </c>
      <c r="E115" s="480" t="s">
        <v>19</v>
      </c>
      <c r="F115" s="481"/>
      <c r="G115" s="481"/>
      <c r="H115" s="471" t="s">
        <v>20</v>
      </c>
      <c r="I115" s="32"/>
      <c r="J115" s="32"/>
      <c r="K115" s="32"/>
      <c r="L115" s="32"/>
      <c r="M115" s="32"/>
      <c r="N115" s="32"/>
      <c r="O115" s="252"/>
      <c r="P115" s="252"/>
      <c r="Q115" s="252"/>
      <c r="R115" s="252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7"/>
      <c r="AT115" s="87"/>
      <c r="AU115" s="87"/>
      <c r="CG115" s="88"/>
      <c r="CH115" s="88"/>
      <c r="CI115" s="88"/>
      <c r="CJ115" s="88"/>
      <c r="CK115" s="88"/>
      <c r="CL115" s="88"/>
      <c r="CM115" s="88"/>
      <c r="CN115" s="88"/>
      <c r="CO115" s="88"/>
      <c r="CP115" s="88"/>
      <c r="CQ115" s="88"/>
      <c r="CR115" s="88"/>
      <c r="CS115" s="88"/>
      <c r="CT115" s="88"/>
    </row>
    <row r="116" spans="1:98" ht="36" customHeight="1" x14ac:dyDescent="0.2">
      <c r="A116" s="526"/>
      <c r="B116" s="527"/>
      <c r="C116" s="528"/>
      <c r="D116" s="530"/>
      <c r="E116" s="70" t="s">
        <v>31</v>
      </c>
      <c r="F116" s="71" t="s">
        <v>32</v>
      </c>
      <c r="G116" s="421" t="s">
        <v>33</v>
      </c>
      <c r="H116" s="473"/>
      <c r="I116" s="32"/>
      <c r="J116" s="32"/>
      <c r="K116" s="32"/>
      <c r="L116" s="32"/>
      <c r="M116" s="32"/>
      <c r="N116" s="32"/>
      <c r="O116" s="252"/>
      <c r="P116" s="252"/>
      <c r="Q116" s="252"/>
      <c r="R116" s="252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7"/>
      <c r="AT116" s="87"/>
      <c r="AU116" s="87"/>
      <c r="CG116" s="88"/>
      <c r="CH116" s="88"/>
      <c r="CI116" s="88"/>
      <c r="CJ116" s="88"/>
      <c r="CK116" s="88"/>
      <c r="CL116" s="88"/>
      <c r="CM116" s="88"/>
      <c r="CN116" s="88"/>
      <c r="CO116" s="88"/>
      <c r="CP116" s="88"/>
      <c r="CQ116" s="88"/>
      <c r="CR116" s="88"/>
      <c r="CS116" s="88"/>
      <c r="CT116" s="88"/>
    </row>
    <row r="117" spans="1:98" ht="15.6" customHeight="1" x14ac:dyDescent="0.2">
      <c r="A117" s="259" t="s">
        <v>116</v>
      </c>
      <c r="B117" s="260"/>
      <c r="C117" s="261"/>
      <c r="D117" s="258">
        <f>SUM(E117:H117)</f>
        <v>0</v>
      </c>
      <c r="E117" s="19"/>
      <c r="F117" s="20"/>
      <c r="G117" s="7"/>
      <c r="H117" s="7"/>
      <c r="I117" s="32"/>
      <c r="J117" s="32"/>
      <c r="K117" s="32"/>
      <c r="L117" s="32"/>
      <c r="M117" s="32"/>
      <c r="N117" s="32"/>
      <c r="O117" s="252"/>
      <c r="P117" s="252"/>
      <c r="Q117" s="252"/>
      <c r="R117" s="252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7"/>
      <c r="AT117" s="87"/>
      <c r="AU117" s="87"/>
      <c r="CG117" s="88"/>
      <c r="CH117" s="88"/>
      <c r="CI117" s="88"/>
      <c r="CJ117" s="88"/>
      <c r="CK117" s="88"/>
      <c r="CL117" s="88"/>
      <c r="CM117" s="88"/>
      <c r="CN117" s="88"/>
      <c r="CO117" s="88"/>
      <c r="CP117" s="88"/>
      <c r="CQ117" s="88"/>
      <c r="CR117" s="88"/>
      <c r="CS117" s="88"/>
      <c r="CT117" s="88"/>
    </row>
    <row r="118" spans="1:98" ht="15.6" customHeight="1" x14ac:dyDescent="0.2">
      <c r="A118" s="262" t="s">
        <v>117</v>
      </c>
      <c r="B118" s="263"/>
      <c r="C118" s="264"/>
      <c r="D118" s="265">
        <f>SUM(E118:H118)</f>
        <v>0</v>
      </c>
      <c r="E118" s="38"/>
      <c r="F118" s="54"/>
      <c r="G118" s="22"/>
      <c r="H118" s="22"/>
      <c r="I118" s="32"/>
      <c r="J118" s="32"/>
      <c r="K118" s="32"/>
      <c r="L118" s="32"/>
      <c r="M118" s="266"/>
      <c r="N118" s="266"/>
      <c r="O118" s="267"/>
      <c r="P118" s="267"/>
      <c r="Q118" s="267"/>
      <c r="R118" s="267"/>
      <c r="S118" s="268"/>
      <c r="T118" s="268"/>
      <c r="U118" s="268"/>
      <c r="V118" s="268"/>
      <c r="W118" s="268"/>
      <c r="X118" s="268"/>
      <c r="Y118" s="268"/>
      <c r="Z118" s="268"/>
      <c r="AA118" s="268"/>
      <c r="AB118" s="268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7"/>
      <c r="AT118" s="87"/>
      <c r="AU118" s="87"/>
      <c r="CG118" s="88"/>
      <c r="CH118" s="88"/>
      <c r="CI118" s="88"/>
      <c r="CJ118" s="88"/>
      <c r="CK118" s="88"/>
      <c r="CL118" s="88"/>
      <c r="CM118" s="88"/>
      <c r="CN118" s="88"/>
      <c r="CO118" s="88"/>
      <c r="CP118" s="88"/>
      <c r="CQ118" s="88"/>
      <c r="CR118" s="88"/>
      <c r="CS118" s="88"/>
      <c r="CT118" s="88"/>
    </row>
    <row r="119" spans="1:98" ht="31.9" customHeight="1" x14ac:dyDescent="0.2">
      <c r="A119" s="91" t="s">
        <v>118</v>
      </c>
      <c r="B119" s="269"/>
      <c r="C119" s="270"/>
      <c r="D119" s="271"/>
      <c r="E119" s="272"/>
      <c r="F119" s="273"/>
      <c r="G119" s="274"/>
      <c r="H119" s="275"/>
      <c r="I119" s="276"/>
      <c r="J119" s="276"/>
      <c r="K119" s="276"/>
      <c r="L119" s="277"/>
      <c r="M119" s="96"/>
      <c r="N119" s="96"/>
      <c r="O119" s="96"/>
      <c r="P119" s="96"/>
      <c r="Q119" s="96"/>
      <c r="R119" s="96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CG119" s="88"/>
      <c r="CH119" s="88"/>
      <c r="CI119" s="88"/>
      <c r="CJ119" s="88"/>
      <c r="CK119" s="88"/>
      <c r="CL119" s="88"/>
      <c r="CM119" s="88"/>
      <c r="CN119" s="88"/>
      <c r="CO119" s="88"/>
      <c r="CP119" s="88"/>
      <c r="CQ119" s="88"/>
      <c r="CR119" s="88"/>
      <c r="CS119" s="88"/>
      <c r="CT119" s="88"/>
    </row>
    <row r="120" spans="1:98" ht="16.899999999999999" customHeight="1" x14ac:dyDescent="0.2">
      <c r="A120" s="487" t="s">
        <v>119</v>
      </c>
      <c r="B120" s="471" t="s">
        <v>1</v>
      </c>
      <c r="C120" s="534" t="s">
        <v>120</v>
      </c>
      <c r="D120" s="534"/>
      <c r="E120" s="534"/>
      <c r="F120" s="534" t="s">
        <v>121</v>
      </c>
      <c r="G120" s="537" t="s">
        <v>122</v>
      </c>
      <c r="H120" s="482" t="s">
        <v>19</v>
      </c>
      <c r="I120" s="533"/>
      <c r="J120" s="533"/>
      <c r="K120" s="534" t="s">
        <v>20</v>
      </c>
      <c r="L120" s="535" t="s">
        <v>123</v>
      </c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CG120" s="88"/>
      <c r="CH120" s="88"/>
      <c r="CI120" s="88"/>
      <c r="CJ120" s="88"/>
      <c r="CK120" s="88"/>
      <c r="CL120" s="88"/>
      <c r="CM120" s="88"/>
      <c r="CN120" s="88"/>
      <c r="CO120" s="88"/>
      <c r="CP120" s="88"/>
      <c r="CQ120" s="88"/>
      <c r="CR120" s="88"/>
      <c r="CS120" s="88"/>
      <c r="CT120" s="88"/>
    </row>
    <row r="121" spans="1:98" ht="60.75" customHeight="1" x14ac:dyDescent="0.2">
      <c r="A121" s="493"/>
      <c r="B121" s="473"/>
      <c r="C121" s="234" t="s">
        <v>124</v>
      </c>
      <c r="D121" s="279" t="s">
        <v>125</v>
      </c>
      <c r="E121" s="421" t="s">
        <v>126</v>
      </c>
      <c r="F121" s="534"/>
      <c r="G121" s="537"/>
      <c r="H121" s="421" t="s">
        <v>31</v>
      </c>
      <c r="I121" s="426" t="s">
        <v>32</v>
      </c>
      <c r="J121" s="426" t="s">
        <v>33</v>
      </c>
      <c r="K121" s="534"/>
      <c r="L121" s="536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CG121" s="88"/>
      <c r="CH121" s="88"/>
      <c r="CI121" s="88"/>
      <c r="CJ121" s="88"/>
      <c r="CK121" s="88"/>
      <c r="CL121" s="88"/>
      <c r="CM121" s="88"/>
      <c r="CN121" s="88"/>
      <c r="CO121" s="88"/>
      <c r="CP121" s="88"/>
      <c r="CQ121" s="88"/>
      <c r="CR121" s="88"/>
      <c r="CS121" s="88"/>
      <c r="CT121" s="88"/>
    </row>
    <row r="122" spans="1:98" ht="15.6" customHeight="1" x14ac:dyDescent="0.2">
      <c r="A122" s="280" t="s">
        <v>56</v>
      </c>
      <c r="B122" s="28">
        <f>SUM(C122:G122)</f>
        <v>0</v>
      </c>
      <c r="C122" s="19"/>
      <c r="D122" s="281"/>
      <c r="E122" s="21"/>
      <c r="F122" s="281"/>
      <c r="G122" s="282"/>
      <c r="H122" s="21"/>
      <c r="I122" s="281"/>
      <c r="J122" s="281"/>
      <c r="K122" s="281"/>
      <c r="L122" s="21"/>
      <c r="M122" s="1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97"/>
      <c r="Z122" s="97"/>
      <c r="AA122" s="97"/>
      <c r="AB122" s="97"/>
      <c r="CG122" s="88"/>
      <c r="CH122" s="88"/>
      <c r="CI122" s="88"/>
      <c r="CJ122" s="88"/>
      <c r="CK122" s="88"/>
      <c r="CL122" s="88"/>
      <c r="CM122" s="88"/>
      <c r="CN122" s="88"/>
      <c r="CO122" s="88"/>
      <c r="CP122" s="88"/>
      <c r="CQ122" s="88"/>
      <c r="CR122" s="88"/>
      <c r="CS122" s="88"/>
      <c r="CT122" s="88"/>
    </row>
    <row r="123" spans="1:98" ht="15.6" customHeight="1" x14ac:dyDescent="0.2">
      <c r="A123" s="283" t="s">
        <v>69</v>
      </c>
      <c r="B123" s="50">
        <f>SUM(C123:G123)</f>
        <v>0</v>
      </c>
      <c r="C123" s="11"/>
      <c r="D123" s="135"/>
      <c r="E123" s="17"/>
      <c r="F123" s="135"/>
      <c r="G123" s="284"/>
      <c r="H123" s="17"/>
      <c r="I123" s="135"/>
      <c r="J123" s="135"/>
      <c r="K123" s="135"/>
      <c r="L123" s="17"/>
      <c r="M123" s="1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97"/>
      <c r="Z123" s="97"/>
      <c r="AA123" s="97"/>
      <c r="AB123" s="97"/>
      <c r="CG123" s="88"/>
      <c r="CH123" s="88"/>
      <c r="CI123" s="88"/>
      <c r="CJ123" s="88"/>
      <c r="CK123" s="88"/>
      <c r="CL123" s="88"/>
      <c r="CM123" s="88"/>
      <c r="CN123" s="88"/>
      <c r="CO123" s="88"/>
      <c r="CP123" s="88"/>
      <c r="CQ123" s="88"/>
      <c r="CR123" s="88"/>
      <c r="CS123" s="88"/>
      <c r="CT123" s="88"/>
    </row>
    <row r="124" spans="1:98" ht="15.6" customHeight="1" x14ac:dyDescent="0.2">
      <c r="A124" s="285" t="s">
        <v>72</v>
      </c>
      <c r="B124" s="29">
        <f>SUM(C124:G124)</f>
        <v>0</v>
      </c>
      <c r="C124" s="30"/>
      <c r="D124" s="130"/>
      <c r="E124" s="23"/>
      <c r="F124" s="130"/>
      <c r="G124" s="286"/>
      <c r="H124" s="23"/>
      <c r="I124" s="130"/>
      <c r="J124" s="130"/>
      <c r="K124" s="130"/>
      <c r="L124" s="23"/>
      <c r="M124" s="1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97"/>
      <c r="Z124" s="97"/>
      <c r="AA124" s="97"/>
      <c r="AB124" s="97"/>
      <c r="CG124" s="88"/>
      <c r="CH124" s="88"/>
      <c r="CI124" s="88"/>
      <c r="CJ124" s="88"/>
      <c r="CK124" s="88"/>
      <c r="CL124" s="88"/>
      <c r="CM124" s="88"/>
      <c r="CN124" s="88"/>
      <c r="CO124" s="88"/>
      <c r="CP124" s="88"/>
      <c r="CQ124" s="88"/>
      <c r="CR124" s="88"/>
      <c r="CS124" s="88"/>
      <c r="CT124" s="88"/>
    </row>
    <row r="125" spans="1:98" ht="31.9" customHeight="1" x14ac:dyDescent="0.2">
      <c r="A125" s="248" t="s">
        <v>127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CG125" s="88"/>
      <c r="CH125" s="88"/>
      <c r="CI125" s="88"/>
      <c r="CJ125" s="88"/>
      <c r="CK125" s="88"/>
      <c r="CL125" s="88"/>
      <c r="CM125" s="88"/>
      <c r="CN125" s="88"/>
      <c r="CO125" s="88"/>
      <c r="CP125" s="88"/>
      <c r="CQ125" s="88"/>
      <c r="CR125" s="88"/>
      <c r="CS125" s="88"/>
      <c r="CT125" s="88"/>
    </row>
    <row r="126" spans="1:98" ht="15" x14ac:dyDescent="0.2">
      <c r="A126" s="487" t="s">
        <v>128</v>
      </c>
      <c r="B126" s="471" t="s">
        <v>129</v>
      </c>
      <c r="C126" s="483" t="s">
        <v>130</v>
      </c>
      <c r="D126" s="484"/>
      <c r="E126" s="518" t="s">
        <v>131</v>
      </c>
      <c r="F126" s="484"/>
      <c r="G126" s="518" t="s">
        <v>132</v>
      </c>
      <c r="H126" s="484"/>
      <c r="I126" s="483" t="s">
        <v>133</v>
      </c>
      <c r="J126" s="484"/>
      <c r="K126" s="3"/>
      <c r="L126" s="3"/>
      <c r="M126" s="287"/>
      <c r="N126" s="288"/>
      <c r="O126" s="268"/>
      <c r="P126" s="268"/>
      <c r="Q126" s="268"/>
      <c r="R126" s="268"/>
      <c r="S126" s="268"/>
      <c r="T126" s="268"/>
      <c r="U126" s="268"/>
      <c r="V126" s="268"/>
      <c r="W126" s="268"/>
      <c r="X126" s="268"/>
      <c r="Y126" s="268"/>
      <c r="Z126" s="268"/>
      <c r="AA126" s="268"/>
      <c r="AB126" s="268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7"/>
      <c r="AT126" s="87"/>
      <c r="AU126" s="87"/>
      <c r="CG126" s="88"/>
      <c r="CH126" s="88"/>
      <c r="CI126" s="88"/>
      <c r="CJ126" s="88"/>
      <c r="CK126" s="88"/>
      <c r="CL126" s="88"/>
      <c r="CM126" s="88"/>
      <c r="CN126" s="88"/>
      <c r="CO126" s="88"/>
      <c r="CP126" s="88"/>
      <c r="CQ126" s="88"/>
      <c r="CR126" s="88"/>
      <c r="CS126" s="88"/>
      <c r="CT126" s="88"/>
    </row>
    <row r="127" spans="1:98" ht="15" x14ac:dyDescent="0.2">
      <c r="A127" s="493"/>
      <c r="B127" s="473"/>
      <c r="C127" s="70" t="s">
        <v>134</v>
      </c>
      <c r="D127" s="421" t="s">
        <v>135</v>
      </c>
      <c r="E127" s="70" t="s">
        <v>134</v>
      </c>
      <c r="F127" s="423" t="s">
        <v>135</v>
      </c>
      <c r="G127" s="70" t="s">
        <v>134</v>
      </c>
      <c r="H127" s="421" t="s">
        <v>135</v>
      </c>
      <c r="I127" s="70" t="s">
        <v>134</v>
      </c>
      <c r="J127" s="421" t="s">
        <v>135</v>
      </c>
      <c r="K127" s="3"/>
      <c r="L127" s="3"/>
      <c r="M127" s="3"/>
      <c r="N127" s="32"/>
      <c r="O127" s="252"/>
      <c r="P127" s="252"/>
      <c r="Q127" s="252"/>
      <c r="R127" s="252"/>
      <c r="S127" s="252"/>
      <c r="T127" s="252"/>
      <c r="U127" s="252"/>
      <c r="V127" s="252"/>
      <c r="W127" s="252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7"/>
      <c r="AT127" s="87"/>
      <c r="AU127" s="87"/>
      <c r="CG127" s="88"/>
      <c r="CH127" s="88"/>
      <c r="CI127" s="88"/>
      <c r="CJ127" s="88"/>
      <c r="CK127" s="88"/>
      <c r="CL127" s="88"/>
      <c r="CM127" s="88"/>
      <c r="CN127" s="88"/>
      <c r="CO127" s="88"/>
      <c r="CP127" s="88"/>
      <c r="CQ127" s="88"/>
      <c r="CR127" s="88"/>
      <c r="CS127" s="88"/>
      <c r="CT127" s="88"/>
    </row>
    <row r="128" spans="1:98" ht="18.75" customHeight="1" x14ac:dyDescent="0.2">
      <c r="A128" s="471" t="s">
        <v>136</v>
      </c>
      <c r="B128" s="280" t="s">
        <v>137</v>
      </c>
      <c r="C128" s="19"/>
      <c r="D128" s="21"/>
      <c r="E128" s="19"/>
      <c r="F128" s="21"/>
      <c r="G128" s="19"/>
      <c r="H128" s="21"/>
      <c r="I128" s="19"/>
      <c r="J128" s="21"/>
      <c r="K128" s="3"/>
      <c r="L128" s="3"/>
      <c r="M128" s="3"/>
      <c r="N128" s="32"/>
      <c r="O128" s="252"/>
      <c r="P128" s="252"/>
      <c r="Q128" s="252"/>
      <c r="R128" s="252"/>
      <c r="S128" s="252"/>
      <c r="T128" s="252"/>
      <c r="U128" s="252"/>
      <c r="V128" s="252"/>
      <c r="W128" s="252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7"/>
      <c r="AT128" s="87"/>
      <c r="AU128" s="87"/>
      <c r="CG128" s="88"/>
      <c r="CH128" s="88"/>
      <c r="CI128" s="88"/>
      <c r="CJ128" s="88"/>
      <c r="CK128" s="88"/>
      <c r="CL128" s="88"/>
      <c r="CM128" s="88"/>
      <c r="CN128" s="88"/>
      <c r="CO128" s="88"/>
      <c r="CP128" s="88"/>
      <c r="CQ128" s="88"/>
      <c r="CR128" s="88"/>
      <c r="CS128" s="88"/>
      <c r="CT128" s="88"/>
    </row>
    <row r="129" spans="1:98" ht="24" customHeight="1" x14ac:dyDescent="0.2">
      <c r="A129" s="472"/>
      <c r="B129" s="283" t="s">
        <v>138</v>
      </c>
      <c r="C129" s="11"/>
      <c r="D129" s="17"/>
      <c r="E129" s="11"/>
      <c r="F129" s="17"/>
      <c r="G129" s="11"/>
      <c r="H129" s="17"/>
      <c r="I129" s="11"/>
      <c r="J129" s="17"/>
      <c r="K129" s="3"/>
      <c r="L129" s="3"/>
      <c r="M129" s="3"/>
      <c r="N129" s="32"/>
      <c r="O129" s="252"/>
      <c r="P129" s="252"/>
      <c r="Q129" s="252"/>
      <c r="R129" s="252"/>
      <c r="S129" s="252"/>
      <c r="T129" s="252"/>
      <c r="U129" s="252"/>
      <c r="V129" s="252"/>
      <c r="W129" s="252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7"/>
      <c r="AT129" s="87"/>
      <c r="AU129" s="87"/>
      <c r="CG129" s="88"/>
      <c r="CH129" s="88"/>
      <c r="CI129" s="88"/>
      <c r="CJ129" s="88"/>
      <c r="CK129" s="88"/>
      <c r="CL129" s="88"/>
      <c r="CM129" s="88"/>
      <c r="CN129" s="88"/>
      <c r="CO129" s="88"/>
      <c r="CP129" s="88"/>
      <c r="CQ129" s="88"/>
      <c r="CR129" s="88"/>
      <c r="CS129" s="88"/>
      <c r="CT129" s="88"/>
    </row>
    <row r="130" spans="1:98" ht="18.75" customHeight="1" x14ac:dyDescent="0.2">
      <c r="A130" s="472"/>
      <c r="B130" s="283" t="s">
        <v>139</v>
      </c>
      <c r="C130" s="11"/>
      <c r="D130" s="17"/>
      <c r="E130" s="11"/>
      <c r="F130" s="17"/>
      <c r="G130" s="11"/>
      <c r="H130" s="17"/>
      <c r="I130" s="11"/>
      <c r="J130" s="17"/>
      <c r="K130" s="3"/>
      <c r="L130" s="3"/>
      <c r="M130" s="3"/>
      <c r="N130" s="32"/>
      <c r="O130" s="252"/>
      <c r="P130" s="252"/>
      <c r="Q130" s="252"/>
      <c r="R130" s="252"/>
      <c r="S130" s="252"/>
      <c r="T130" s="252"/>
      <c r="U130" s="252"/>
      <c r="V130" s="252"/>
      <c r="W130" s="252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7"/>
      <c r="AT130" s="87"/>
      <c r="AU130" s="87"/>
      <c r="CG130" s="88"/>
      <c r="CH130" s="88"/>
      <c r="CI130" s="88"/>
      <c r="CJ130" s="88"/>
      <c r="CK130" s="88"/>
      <c r="CL130" s="88"/>
      <c r="CM130" s="88"/>
      <c r="CN130" s="88"/>
      <c r="CO130" s="88"/>
      <c r="CP130" s="88"/>
      <c r="CQ130" s="88"/>
      <c r="CR130" s="88"/>
      <c r="CS130" s="88"/>
      <c r="CT130" s="88"/>
    </row>
    <row r="131" spans="1:98" ht="18.75" customHeight="1" x14ac:dyDescent="0.2">
      <c r="A131" s="473"/>
      <c r="B131" s="283" t="s">
        <v>140</v>
      </c>
      <c r="C131" s="30"/>
      <c r="D131" s="23"/>
      <c r="E131" s="30"/>
      <c r="F131" s="23"/>
      <c r="G131" s="30"/>
      <c r="H131" s="23"/>
      <c r="I131" s="30"/>
      <c r="J131" s="23"/>
      <c r="K131" s="3"/>
      <c r="L131" s="3"/>
      <c r="M131" s="3"/>
      <c r="N131" s="32"/>
      <c r="O131" s="252"/>
      <c r="P131" s="252"/>
      <c r="Q131" s="252"/>
      <c r="R131" s="252"/>
      <c r="S131" s="252"/>
      <c r="T131" s="252"/>
      <c r="U131" s="252"/>
      <c r="V131" s="252"/>
      <c r="W131" s="252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7"/>
      <c r="AT131" s="87"/>
      <c r="AU131" s="87"/>
      <c r="CG131" s="88"/>
      <c r="CH131" s="88"/>
      <c r="CI131" s="88"/>
      <c r="CJ131" s="88"/>
      <c r="CK131" s="88"/>
      <c r="CL131" s="88"/>
      <c r="CM131" s="88"/>
      <c r="CN131" s="88"/>
      <c r="CO131" s="88"/>
      <c r="CP131" s="88"/>
      <c r="CQ131" s="88"/>
      <c r="CR131" s="88"/>
      <c r="CS131" s="88"/>
      <c r="CT131" s="88"/>
    </row>
    <row r="132" spans="1:98" ht="15" x14ac:dyDescent="0.2">
      <c r="A132" s="534" t="s">
        <v>141</v>
      </c>
      <c r="B132" s="280" t="s">
        <v>142</v>
      </c>
      <c r="C132" s="19"/>
      <c r="D132" s="21"/>
      <c r="E132" s="19"/>
      <c r="F132" s="21"/>
      <c r="G132" s="19"/>
      <c r="H132" s="21"/>
      <c r="I132" s="19"/>
      <c r="J132" s="21"/>
      <c r="K132" s="3"/>
      <c r="L132" s="3"/>
      <c r="M132" s="3"/>
      <c r="N132" s="32"/>
      <c r="O132" s="252"/>
      <c r="P132" s="252"/>
      <c r="Q132" s="252"/>
      <c r="R132" s="252"/>
      <c r="S132" s="252"/>
      <c r="T132" s="252"/>
      <c r="U132" s="252"/>
      <c r="V132" s="252"/>
      <c r="W132" s="252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7"/>
      <c r="AT132" s="87"/>
      <c r="AU132" s="87"/>
      <c r="CG132" s="88"/>
      <c r="CH132" s="88"/>
      <c r="CI132" s="88"/>
      <c r="CJ132" s="88"/>
      <c r="CK132" s="88"/>
      <c r="CL132" s="88"/>
      <c r="CM132" s="88"/>
      <c r="CN132" s="88"/>
      <c r="CO132" s="88"/>
      <c r="CP132" s="88"/>
      <c r="CQ132" s="88"/>
      <c r="CR132" s="88"/>
      <c r="CS132" s="88"/>
      <c r="CT132" s="88"/>
    </row>
    <row r="133" spans="1:98" ht="27" customHeight="1" x14ac:dyDescent="0.2">
      <c r="A133" s="533"/>
      <c r="B133" s="283" t="s">
        <v>143</v>
      </c>
      <c r="C133" s="11"/>
      <c r="D133" s="17"/>
      <c r="E133" s="11"/>
      <c r="F133" s="17"/>
      <c r="G133" s="11"/>
      <c r="H133" s="17"/>
      <c r="I133" s="11"/>
      <c r="J133" s="17"/>
      <c r="K133" s="3"/>
      <c r="L133" s="3"/>
      <c r="M133" s="3"/>
      <c r="N133" s="32"/>
      <c r="O133" s="252"/>
      <c r="P133" s="252"/>
      <c r="Q133" s="252"/>
      <c r="R133" s="252"/>
      <c r="S133" s="252"/>
      <c r="T133" s="252"/>
      <c r="U133" s="252"/>
      <c r="V133" s="252"/>
      <c r="W133" s="252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7"/>
      <c r="AT133" s="87"/>
      <c r="AU133" s="87"/>
      <c r="CG133" s="88"/>
      <c r="CH133" s="88"/>
      <c r="CI133" s="88"/>
      <c r="CJ133" s="88"/>
      <c r="CK133" s="88"/>
      <c r="CL133" s="88"/>
      <c r="CM133" s="88"/>
      <c r="CN133" s="88"/>
      <c r="CO133" s="88"/>
      <c r="CP133" s="88"/>
      <c r="CQ133" s="88"/>
      <c r="CR133" s="88"/>
      <c r="CS133" s="88"/>
      <c r="CT133" s="88"/>
    </row>
    <row r="134" spans="1:98" ht="15" x14ac:dyDescent="0.2">
      <c r="A134" s="533"/>
      <c r="B134" s="283" t="s">
        <v>140</v>
      </c>
      <c r="C134" s="11"/>
      <c r="D134" s="17"/>
      <c r="E134" s="11"/>
      <c r="F134" s="17"/>
      <c r="G134" s="11"/>
      <c r="H134" s="17"/>
      <c r="I134" s="11"/>
      <c r="J134" s="17"/>
      <c r="K134" s="3"/>
      <c r="L134" s="3"/>
      <c r="M134" s="3"/>
      <c r="N134" s="32"/>
      <c r="O134" s="252"/>
      <c r="P134" s="252"/>
      <c r="Q134" s="252"/>
      <c r="R134" s="252"/>
      <c r="S134" s="252"/>
      <c r="T134" s="252"/>
      <c r="U134" s="252"/>
      <c r="V134" s="252"/>
      <c r="W134" s="252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7"/>
      <c r="AT134" s="87"/>
      <c r="AU134" s="87"/>
      <c r="CG134" s="88"/>
      <c r="CH134" s="88"/>
      <c r="CI134" s="88"/>
      <c r="CJ134" s="88"/>
      <c r="CK134" s="88"/>
      <c r="CL134" s="88"/>
      <c r="CM134" s="88"/>
      <c r="CN134" s="88"/>
      <c r="CO134" s="88"/>
      <c r="CP134" s="88"/>
      <c r="CQ134" s="88"/>
      <c r="CR134" s="88"/>
      <c r="CS134" s="88"/>
      <c r="CT134" s="88"/>
    </row>
    <row r="135" spans="1:98" ht="15" x14ac:dyDescent="0.2">
      <c r="A135" s="533"/>
      <c r="B135" s="289" t="s">
        <v>144</v>
      </c>
      <c r="C135" s="34"/>
      <c r="D135" s="58"/>
      <c r="E135" s="34"/>
      <c r="F135" s="58"/>
      <c r="G135" s="34"/>
      <c r="H135" s="58"/>
      <c r="I135" s="34"/>
      <c r="J135" s="58"/>
      <c r="K135" s="3"/>
      <c r="L135" s="3"/>
      <c r="M135" s="3"/>
      <c r="N135" s="32"/>
      <c r="O135" s="252"/>
      <c r="P135" s="252"/>
      <c r="Q135" s="252"/>
      <c r="R135" s="252"/>
      <c r="S135" s="252"/>
      <c r="T135" s="252"/>
      <c r="U135" s="252"/>
      <c r="V135" s="252"/>
      <c r="W135" s="252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7"/>
      <c r="AT135" s="87"/>
      <c r="AU135" s="87"/>
      <c r="CG135" s="88"/>
      <c r="CH135" s="88"/>
      <c r="CI135" s="88"/>
      <c r="CJ135" s="88"/>
      <c r="CK135" s="88"/>
      <c r="CL135" s="88"/>
      <c r="CM135" s="88"/>
      <c r="CN135" s="88"/>
      <c r="CO135" s="88"/>
      <c r="CP135" s="88"/>
      <c r="CQ135" s="88"/>
      <c r="CR135" s="88"/>
      <c r="CS135" s="88"/>
      <c r="CT135" s="88"/>
    </row>
    <row r="136" spans="1:98" ht="15" x14ac:dyDescent="0.2">
      <c r="A136" s="533"/>
      <c r="B136" s="285" t="s">
        <v>74</v>
      </c>
      <c r="C136" s="30"/>
      <c r="D136" s="23"/>
      <c r="E136" s="30"/>
      <c r="F136" s="23"/>
      <c r="G136" s="30"/>
      <c r="H136" s="23"/>
      <c r="I136" s="30"/>
      <c r="J136" s="23"/>
      <c r="K136" s="3"/>
      <c r="L136" s="3"/>
      <c r="M136" s="3"/>
      <c r="N136" s="32"/>
      <c r="O136" s="252"/>
      <c r="P136" s="252"/>
      <c r="Q136" s="252"/>
      <c r="R136" s="252"/>
      <c r="S136" s="252"/>
      <c r="T136" s="252"/>
      <c r="U136" s="252"/>
      <c r="V136" s="252"/>
      <c r="W136" s="252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7"/>
      <c r="AT136" s="87"/>
      <c r="AU136" s="87"/>
      <c r="CG136" s="88"/>
      <c r="CH136" s="88"/>
      <c r="CI136" s="88"/>
      <c r="CJ136" s="88"/>
      <c r="CK136" s="88"/>
      <c r="CL136" s="88"/>
      <c r="CM136" s="88"/>
      <c r="CN136" s="88"/>
      <c r="CO136" s="88"/>
      <c r="CP136" s="88"/>
      <c r="CQ136" s="88"/>
      <c r="CR136" s="88"/>
      <c r="CS136" s="88"/>
      <c r="CT136" s="88"/>
    </row>
    <row r="137" spans="1:98" ht="15" x14ac:dyDescent="0.2">
      <c r="A137" s="471" t="s">
        <v>145</v>
      </c>
      <c r="B137" s="280" t="s">
        <v>146</v>
      </c>
      <c r="C137" s="19"/>
      <c r="D137" s="21"/>
      <c r="E137" s="19"/>
      <c r="F137" s="21"/>
      <c r="G137" s="19"/>
      <c r="H137" s="21"/>
      <c r="I137" s="19"/>
      <c r="J137" s="21"/>
      <c r="K137" s="3"/>
      <c r="L137" s="3"/>
      <c r="M137" s="3"/>
      <c r="N137" s="32"/>
      <c r="O137" s="252"/>
      <c r="P137" s="252"/>
      <c r="Q137" s="252"/>
      <c r="R137" s="252"/>
      <c r="S137" s="252"/>
      <c r="T137" s="252"/>
      <c r="U137" s="252"/>
      <c r="V137" s="252"/>
      <c r="W137" s="252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7"/>
      <c r="AT137" s="87"/>
      <c r="AU137" s="87"/>
      <c r="CG137" s="88"/>
      <c r="CH137" s="88"/>
      <c r="CI137" s="88"/>
      <c r="CJ137" s="88"/>
      <c r="CK137" s="88"/>
      <c r="CL137" s="88"/>
      <c r="CM137" s="88"/>
      <c r="CN137" s="88"/>
      <c r="CO137" s="88"/>
      <c r="CP137" s="88"/>
      <c r="CQ137" s="88"/>
      <c r="CR137" s="88"/>
      <c r="CS137" s="88"/>
      <c r="CT137" s="88"/>
    </row>
    <row r="138" spans="1:98" ht="27.6" customHeight="1" x14ac:dyDescent="0.2">
      <c r="A138" s="472"/>
      <c r="B138" s="283" t="s">
        <v>143</v>
      </c>
      <c r="C138" s="11"/>
      <c r="D138" s="17"/>
      <c r="E138" s="11"/>
      <c r="F138" s="17"/>
      <c r="G138" s="11"/>
      <c r="H138" s="17"/>
      <c r="I138" s="11"/>
      <c r="J138" s="17"/>
      <c r="K138" s="3"/>
      <c r="L138" s="3"/>
      <c r="M138" s="3"/>
      <c r="N138" s="32"/>
      <c r="O138" s="252"/>
      <c r="P138" s="252"/>
      <c r="Q138" s="252"/>
      <c r="R138" s="252"/>
      <c r="S138" s="252"/>
      <c r="T138" s="252"/>
      <c r="U138" s="252"/>
      <c r="V138" s="252"/>
      <c r="W138" s="252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7"/>
      <c r="AT138" s="87"/>
      <c r="AU138" s="87"/>
      <c r="CG138" s="88"/>
      <c r="CH138" s="88"/>
      <c r="CI138" s="88"/>
      <c r="CJ138" s="88"/>
      <c r="CK138" s="88"/>
      <c r="CL138" s="88"/>
      <c r="CM138" s="88"/>
      <c r="CN138" s="88"/>
      <c r="CO138" s="88"/>
      <c r="CP138" s="88"/>
      <c r="CQ138" s="88"/>
      <c r="CR138" s="88"/>
      <c r="CS138" s="88"/>
      <c r="CT138" s="88"/>
    </row>
    <row r="139" spans="1:98" x14ac:dyDescent="0.2">
      <c r="A139" s="472"/>
      <c r="B139" s="283" t="s">
        <v>140</v>
      </c>
      <c r="C139" s="11"/>
      <c r="D139" s="17"/>
      <c r="E139" s="11"/>
      <c r="F139" s="17"/>
      <c r="G139" s="11"/>
      <c r="H139" s="17"/>
      <c r="I139" s="11"/>
      <c r="J139" s="17"/>
      <c r="K139" s="32"/>
      <c r="L139" s="32"/>
      <c r="M139" s="32"/>
      <c r="N139" s="32"/>
      <c r="O139" s="252"/>
      <c r="P139" s="252"/>
      <c r="Q139" s="252"/>
      <c r="R139" s="252"/>
      <c r="S139" s="252"/>
      <c r="T139" s="252"/>
      <c r="U139" s="252"/>
      <c r="V139" s="252"/>
      <c r="W139" s="252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7"/>
      <c r="AT139" s="87"/>
      <c r="AU139" s="87"/>
      <c r="CG139" s="88"/>
      <c r="CH139" s="88"/>
      <c r="CI139" s="88"/>
      <c r="CJ139" s="88"/>
      <c r="CK139" s="88"/>
      <c r="CL139" s="88"/>
      <c r="CM139" s="88"/>
      <c r="CN139" s="88"/>
      <c r="CO139" s="88"/>
      <c r="CP139" s="88"/>
      <c r="CQ139" s="88"/>
      <c r="CR139" s="88"/>
      <c r="CS139" s="88"/>
      <c r="CT139" s="88"/>
    </row>
    <row r="140" spans="1:98" ht="15.6" customHeight="1" x14ac:dyDescent="0.2">
      <c r="A140" s="472"/>
      <c r="B140" s="289" t="s">
        <v>147</v>
      </c>
      <c r="C140" s="11"/>
      <c r="D140" s="17"/>
      <c r="E140" s="11"/>
      <c r="F140" s="17"/>
      <c r="G140" s="11"/>
      <c r="H140" s="17"/>
      <c r="I140" s="11"/>
      <c r="J140" s="17"/>
      <c r="K140" s="32"/>
      <c r="L140" s="32"/>
      <c r="M140" s="32"/>
      <c r="N140" s="32"/>
      <c r="O140" s="252"/>
      <c r="P140" s="252"/>
      <c r="Q140" s="252"/>
      <c r="R140" s="252"/>
      <c r="S140" s="252"/>
      <c r="T140" s="252"/>
      <c r="U140" s="252"/>
      <c r="V140" s="252"/>
      <c r="W140" s="252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7"/>
      <c r="AT140" s="87"/>
      <c r="AU140" s="87"/>
      <c r="CG140" s="88"/>
      <c r="CH140" s="88"/>
      <c r="CI140" s="88"/>
      <c r="CJ140" s="88"/>
      <c r="CK140" s="88"/>
      <c r="CL140" s="88"/>
      <c r="CM140" s="88"/>
      <c r="CN140" s="88"/>
      <c r="CO140" s="88"/>
      <c r="CP140" s="88"/>
      <c r="CQ140" s="88"/>
      <c r="CR140" s="88"/>
      <c r="CS140" s="88"/>
      <c r="CT140" s="88"/>
    </row>
    <row r="141" spans="1:98" ht="15.6" customHeight="1" x14ac:dyDescent="0.2">
      <c r="A141" s="472"/>
      <c r="B141" s="289" t="s">
        <v>144</v>
      </c>
      <c r="C141" s="11"/>
      <c r="D141" s="17"/>
      <c r="E141" s="11"/>
      <c r="F141" s="17"/>
      <c r="G141" s="11"/>
      <c r="H141" s="17"/>
      <c r="I141" s="11"/>
      <c r="J141" s="17"/>
      <c r="K141" s="32"/>
      <c r="L141" s="32"/>
      <c r="M141" s="32"/>
      <c r="N141" s="32"/>
      <c r="O141" s="252"/>
      <c r="P141" s="252"/>
      <c r="Q141" s="252"/>
      <c r="R141" s="252"/>
      <c r="S141" s="252"/>
      <c r="T141" s="252"/>
      <c r="U141" s="252"/>
      <c r="V141" s="252"/>
      <c r="W141" s="252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7"/>
      <c r="AT141" s="87"/>
      <c r="AU141" s="87"/>
      <c r="CG141" s="88"/>
      <c r="CH141" s="88"/>
      <c r="CI141" s="88"/>
      <c r="CJ141" s="88"/>
      <c r="CK141" s="88"/>
      <c r="CL141" s="88"/>
      <c r="CM141" s="88"/>
      <c r="CN141" s="88"/>
      <c r="CO141" s="88"/>
      <c r="CP141" s="88"/>
      <c r="CQ141" s="88"/>
      <c r="CR141" s="88"/>
      <c r="CS141" s="88"/>
      <c r="CT141" s="88"/>
    </row>
    <row r="142" spans="1:98" ht="15.6" customHeight="1" x14ac:dyDescent="0.2">
      <c r="A142" s="473"/>
      <c r="B142" s="285" t="s">
        <v>74</v>
      </c>
      <c r="C142" s="123"/>
      <c r="D142" s="119"/>
      <c r="E142" s="123"/>
      <c r="F142" s="119"/>
      <c r="G142" s="123"/>
      <c r="H142" s="119"/>
      <c r="I142" s="123"/>
      <c r="J142" s="119"/>
      <c r="K142" s="32"/>
      <c r="L142" s="32"/>
      <c r="M142" s="32"/>
      <c r="N142" s="32"/>
      <c r="O142" s="252"/>
      <c r="P142" s="252"/>
      <c r="Q142" s="252"/>
      <c r="R142" s="252"/>
      <c r="S142" s="252"/>
      <c r="T142" s="252"/>
      <c r="U142" s="252"/>
      <c r="V142" s="252"/>
      <c r="W142" s="252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7"/>
      <c r="AT142" s="87"/>
      <c r="AU142" s="87"/>
      <c r="CG142" s="88"/>
      <c r="CH142" s="88"/>
      <c r="CI142" s="88"/>
      <c r="CJ142" s="88"/>
      <c r="CK142" s="88"/>
      <c r="CL142" s="88"/>
      <c r="CM142" s="88"/>
      <c r="CN142" s="88"/>
      <c r="CO142" s="88"/>
      <c r="CP142" s="88"/>
      <c r="CQ142" s="88"/>
      <c r="CR142" s="88"/>
      <c r="CS142" s="88"/>
      <c r="CT142" s="88"/>
    </row>
    <row r="143" spans="1:98" ht="15.6" customHeight="1" x14ac:dyDescent="0.2">
      <c r="A143" s="534" t="s">
        <v>148</v>
      </c>
      <c r="B143" s="280" t="s">
        <v>149</v>
      </c>
      <c r="C143" s="19"/>
      <c r="D143" s="21"/>
      <c r="E143" s="19"/>
      <c r="F143" s="21"/>
      <c r="G143" s="19"/>
      <c r="H143" s="21"/>
      <c r="I143" s="19"/>
      <c r="J143" s="21"/>
      <c r="K143" s="32"/>
      <c r="L143" s="32"/>
      <c r="M143" s="32"/>
      <c r="N143" s="32"/>
      <c r="O143" s="252"/>
      <c r="P143" s="252"/>
      <c r="Q143" s="252"/>
      <c r="R143" s="252"/>
      <c r="S143" s="252"/>
      <c r="T143" s="252"/>
      <c r="U143" s="252"/>
      <c r="V143" s="252"/>
      <c r="W143" s="252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7"/>
      <c r="AT143" s="87"/>
      <c r="AU143" s="87"/>
      <c r="CG143" s="88"/>
      <c r="CH143" s="88"/>
      <c r="CI143" s="88"/>
      <c r="CJ143" s="88"/>
      <c r="CK143" s="88"/>
      <c r="CL143" s="88"/>
      <c r="CM143" s="88"/>
      <c r="CN143" s="88"/>
      <c r="CO143" s="88"/>
      <c r="CP143" s="88"/>
      <c r="CQ143" s="88"/>
      <c r="CR143" s="88"/>
      <c r="CS143" s="88"/>
      <c r="CT143" s="88"/>
    </row>
    <row r="144" spans="1:98" ht="15.6" customHeight="1" x14ac:dyDescent="0.2">
      <c r="A144" s="533"/>
      <c r="B144" s="285" t="s">
        <v>150</v>
      </c>
      <c r="C144" s="30"/>
      <c r="D144" s="23"/>
      <c r="E144" s="30"/>
      <c r="F144" s="23"/>
      <c r="G144" s="30"/>
      <c r="H144" s="23"/>
      <c r="I144" s="30"/>
      <c r="J144" s="23"/>
      <c r="K144" s="32"/>
      <c r="L144" s="32"/>
      <c r="M144" s="32"/>
      <c r="N144" s="32"/>
      <c r="O144" s="252"/>
      <c r="P144" s="252"/>
      <c r="Q144" s="252"/>
      <c r="R144" s="252"/>
      <c r="S144" s="252"/>
      <c r="T144" s="252"/>
      <c r="U144" s="252"/>
      <c r="V144" s="252"/>
      <c r="W144" s="252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7"/>
      <c r="AT144" s="87"/>
      <c r="AU144" s="87"/>
      <c r="CG144" s="88"/>
      <c r="CH144" s="88"/>
      <c r="CI144" s="88"/>
      <c r="CJ144" s="88"/>
      <c r="CK144" s="88"/>
      <c r="CL144" s="88"/>
      <c r="CM144" s="88"/>
      <c r="CN144" s="88"/>
      <c r="CO144" s="88"/>
      <c r="CP144" s="88"/>
      <c r="CQ144" s="88"/>
      <c r="CR144" s="88"/>
      <c r="CS144" s="88"/>
      <c r="CT144" s="88"/>
    </row>
    <row r="145" spans="1:104" ht="31.9" customHeight="1" x14ac:dyDescent="0.2">
      <c r="A145" s="290" t="s">
        <v>151</v>
      </c>
      <c r="B145" s="291"/>
      <c r="C145" s="292"/>
      <c r="D145" s="292"/>
      <c r="E145" s="292"/>
      <c r="F145" s="292"/>
      <c r="G145" s="292"/>
      <c r="H145" s="292"/>
      <c r="I145" s="292"/>
      <c r="J145" s="292"/>
      <c r="K145" s="293"/>
      <c r="L145" s="293"/>
      <c r="M145" s="293"/>
      <c r="N145" s="293"/>
      <c r="O145" s="294"/>
      <c r="P145" s="294"/>
      <c r="Q145" s="294"/>
      <c r="R145" s="294"/>
      <c r="S145" s="294"/>
      <c r="T145" s="294"/>
      <c r="U145" s="294"/>
      <c r="V145" s="294"/>
      <c r="W145" s="294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BY145" s="82"/>
      <c r="BZ145" s="82"/>
      <c r="CG145" s="88"/>
      <c r="CH145" s="88"/>
      <c r="CI145" s="88"/>
      <c r="CJ145" s="88"/>
      <c r="CK145" s="88"/>
      <c r="CL145" s="88"/>
      <c r="CM145" s="88"/>
      <c r="CN145" s="88"/>
      <c r="CO145" s="88"/>
      <c r="CP145" s="88"/>
      <c r="CQ145" s="88"/>
      <c r="CR145" s="88"/>
      <c r="CS145" s="88"/>
      <c r="CT145" s="88"/>
    </row>
    <row r="146" spans="1:104" s="309" customFormat="1" ht="31.9" customHeight="1" x14ac:dyDescent="0.2">
      <c r="A146" s="91" t="s">
        <v>152</v>
      </c>
      <c r="B146" s="295"/>
      <c r="C146" s="296"/>
      <c r="D146" s="296"/>
      <c r="E146" s="297"/>
      <c r="F146" s="296"/>
      <c r="G146" s="297"/>
      <c r="H146" s="297"/>
      <c r="I146" s="296"/>
      <c r="J146" s="298"/>
      <c r="K146" s="299"/>
      <c r="L146" s="299"/>
      <c r="M146" s="299"/>
      <c r="N146" s="299"/>
      <c r="O146" s="300"/>
      <c r="P146" s="300"/>
      <c r="Q146" s="300"/>
      <c r="R146" s="301"/>
      <c r="S146" s="302"/>
      <c r="T146" s="300"/>
      <c r="U146" s="300"/>
      <c r="V146" s="301"/>
      <c r="W146" s="301"/>
      <c r="X146" s="303"/>
      <c r="Y146" s="304"/>
      <c r="Z146" s="305"/>
      <c r="AA146" s="305"/>
      <c r="AB146" s="303"/>
      <c r="AC146" s="304"/>
      <c r="AD146" s="304"/>
      <c r="AE146" s="304"/>
      <c r="AF146" s="304"/>
      <c r="AG146" s="305"/>
      <c r="AH146" s="306"/>
      <c r="AI146" s="303"/>
      <c r="AJ146" s="305"/>
      <c r="AK146" s="305"/>
      <c r="AL146" s="305"/>
      <c r="AM146" s="305"/>
      <c r="AN146" s="305"/>
      <c r="AO146" s="306"/>
      <c r="AP146" s="303"/>
      <c r="AQ146" s="305"/>
      <c r="AR146" s="305"/>
      <c r="AS146" s="305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82"/>
      <c r="BI146" s="82"/>
      <c r="BJ146" s="82"/>
      <c r="BK146" s="82"/>
      <c r="BL146" s="82"/>
      <c r="BM146" s="82"/>
      <c r="BN146" s="8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4"/>
      <c r="CB146" s="84"/>
      <c r="CC146" s="84"/>
      <c r="CD146" s="84"/>
      <c r="CE146" s="84"/>
      <c r="CF146" s="84"/>
      <c r="CG146" s="88"/>
      <c r="CH146" s="307"/>
      <c r="CI146" s="307"/>
      <c r="CJ146" s="307"/>
      <c r="CK146" s="307"/>
      <c r="CL146" s="307"/>
      <c r="CM146" s="307"/>
      <c r="CN146" s="307"/>
      <c r="CO146" s="307"/>
      <c r="CP146" s="307"/>
      <c r="CQ146" s="307"/>
      <c r="CR146" s="307"/>
      <c r="CS146" s="307"/>
      <c r="CT146" s="307"/>
      <c r="CU146" s="308"/>
      <c r="CV146" s="308"/>
      <c r="CW146" s="308"/>
      <c r="CX146" s="308"/>
      <c r="CY146" s="308"/>
      <c r="CZ146" s="308"/>
    </row>
    <row r="147" spans="1:104" x14ac:dyDescent="0.2">
      <c r="A147" s="538" t="s">
        <v>35</v>
      </c>
      <c r="B147" s="474" t="s">
        <v>1</v>
      </c>
      <c r="C147" s="475"/>
      <c r="D147" s="476"/>
      <c r="E147" s="514" t="s">
        <v>78</v>
      </c>
      <c r="F147" s="515"/>
      <c r="G147" s="515"/>
      <c r="H147" s="515"/>
      <c r="I147" s="515"/>
      <c r="J147" s="515"/>
      <c r="K147" s="515"/>
      <c r="L147" s="515"/>
      <c r="M147" s="515"/>
      <c r="N147" s="515"/>
      <c r="O147" s="515"/>
      <c r="P147" s="515"/>
      <c r="Q147" s="515"/>
      <c r="R147" s="515"/>
      <c r="S147" s="515"/>
      <c r="T147" s="515"/>
      <c r="U147" s="515"/>
      <c r="V147" s="515"/>
      <c r="W147" s="515"/>
      <c r="X147" s="515"/>
      <c r="Y147" s="515"/>
      <c r="Z147" s="515"/>
      <c r="AA147" s="515"/>
      <c r="AB147" s="515"/>
      <c r="AC147" s="515"/>
      <c r="AD147" s="515"/>
      <c r="AE147" s="515"/>
      <c r="AF147" s="515"/>
      <c r="AG147" s="515"/>
      <c r="AH147" s="515"/>
      <c r="AI147" s="515"/>
      <c r="AJ147" s="515"/>
      <c r="AK147" s="515"/>
      <c r="AL147" s="515"/>
      <c r="AM147" s="515"/>
      <c r="AN147" s="515"/>
      <c r="AO147" s="515"/>
      <c r="AP147" s="551"/>
      <c r="AQ147" s="552" t="s">
        <v>153</v>
      </c>
      <c r="AR147" s="552"/>
      <c r="AS147" s="553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Y147" s="82"/>
      <c r="BZ147" s="82"/>
      <c r="CG147" s="88"/>
      <c r="CH147" s="88"/>
      <c r="CI147" s="88"/>
      <c r="CJ147" s="88"/>
      <c r="CK147" s="88"/>
      <c r="CL147" s="88"/>
      <c r="CM147" s="88"/>
      <c r="CN147" s="88"/>
      <c r="CO147" s="88"/>
      <c r="CP147" s="88"/>
      <c r="CQ147" s="88"/>
      <c r="CR147" s="88"/>
      <c r="CS147" s="88"/>
      <c r="CT147" s="88"/>
    </row>
    <row r="148" spans="1:104" x14ac:dyDescent="0.2">
      <c r="A148" s="539"/>
      <c r="B148" s="549"/>
      <c r="C148" s="550"/>
      <c r="D148" s="517"/>
      <c r="E148" s="483" t="s">
        <v>21</v>
      </c>
      <c r="F148" s="484"/>
      <c r="G148" s="483" t="s">
        <v>22</v>
      </c>
      <c r="H148" s="484"/>
      <c r="I148" s="483" t="s">
        <v>23</v>
      </c>
      <c r="J148" s="484"/>
      <c r="K148" s="483" t="s">
        <v>24</v>
      </c>
      <c r="L148" s="484"/>
      <c r="M148" s="483" t="s">
        <v>25</v>
      </c>
      <c r="N148" s="484"/>
      <c r="O148" s="483" t="s">
        <v>26</v>
      </c>
      <c r="P148" s="484"/>
      <c r="Q148" s="483" t="s">
        <v>27</v>
      </c>
      <c r="R148" s="484"/>
      <c r="S148" s="483" t="s">
        <v>28</v>
      </c>
      <c r="T148" s="484"/>
      <c r="U148" s="483" t="s">
        <v>29</v>
      </c>
      <c r="V148" s="484"/>
      <c r="W148" s="483" t="s">
        <v>5</v>
      </c>
      <c r="X148" s="484"/>
      <c r="Y148" s="483" t="s">
        <v>6</v>
      </c>
      <c r="Z148" s="484"/>
      <c r="AA148" s="483" t="s">
        <v>30</v>
      </c>
      <c r="AB148" s="484"/>
      <c r="AC148" s="483" t="s">
        <v>7</v>
      </c>
      <c r="AD148" s="484"/>
      <c r="AE148" s="483" t="s">
        <v>8</v>
      </c>
      <c r="AF148" s="484"/>
      <c r="AG148" s="483" t="s">
        <v>9</v>
      </c>
      <c r="AH148" s="484"/>
      <c r="AI148" s="483" t="s">
        <v>10</v>
      </c>
      <c r="AJ148" s="484"/>
      <c r="AK148" s="483" t="s">
        <v>11</v>
      </c>
      <c r="AL148" s="484"/>
      <c r="AM148" s="483" t="s">
        <v>12</v>
      </c>
      <c r="AN148" s="484"/>
      <c r="AO148" s="480" t="s">
        <v>13</v>
      </c>
      <c r="AP148" s="541"/>
      <c r="AQ148" s="542" t="s">
        <v>154</v>
      </c>
      <c r="AR148" s="480" t="s">
        <v>155</v>
      </c>
      <c r="AS148" s="481"/>
      <c r="AT148" s="310"/>
      <c r="AU148" s="311"/>
      <c r="AV148" s="97"/>
      <c r="AW148" s="97"/>
      <c r="AX148" s="97"/>
      <c r="AY148" s="97"/>
      <c r="AZ148" s="97"/>
      <c r="BA148" s="97"/>
      <c r="BB148" s="97"/>
      <c r="BC148" s="97"/>
      <c r="BD148" s="97"/>
      <c r="BE148" s="97"/>
      <c r="BF148" s="97"/>
      <c r="BG148" s="97"/>
      <c r="CG148" s="88"/>
      <c r="CH148" s="88"/>
      <c r="CI148" s="88"/>
      <c r="CJ148" s="88"/>
      <c r="CK148" s="88"/>
      <c r="CL148" s="88"/>
      <c r="CM148" s="88"/>
      <c r="CN148" s="88"/>
      <c r="CO148" s="88"/>
      <c r="CP148" s="88"/>
      <c r="CQ148" s="88"/>
      <c r="CR148" s="88"/>
      <c r="CS148" s="88"/>
      <c r="CT148" s="88"/>
    </row>
    <row r="149" spans="1:104" ht="31.5" x14ac:dyDescent="0.2">
      <c r="A149" s="540"/>
      <c r="B149" s="312" t="s">
        <v>34</v>
      </c>
      <c r="C149" s="313" t="s">
        <v>2</v>
      </c>
      <c r="D149" s="424" t="s">
        <v>3</v>
      </c>
      <c r="E149" s="36" t="s">
        <v>2</v>
      </c>
      <c r="F149" s="423" t="s">
        <v>3</v>
      </c>
      <c r="G149" s="36" t="s">
        <v>2</v>
      </c>
      <c r="H149" s="423" t="s">
        <v>3</v>
      </c>
      <c r="I149" s="36" t="s">
        <v>2</v>
      </c>
      <c r="J149" s="423" t="s">
        <v>3</v>
      </c>
      <c r="K149" s="36" t="s">
        <v>2</v>
      </c>
      <c r="L149" s="423" t="s">
        <v>3</v>
      </c>
      <c r="M149" s="36" t="s">
        <v>2</v>
      </c>
      <c r="N149" s="423" t="s">
        <v>3</v>
      </c>
      <c r="O149" s="36" t="s">
        <v>2</v>
      </c>
      <c r="P149" s="423" t="s">
        <v>3</v>
      </c>
      <c r="Q149" s="36" t="s">
        <v>2</v>
      </c>
      <c r="R149" s="423" t="s">
        <v>3</v>
      </c>
      <c r="S149" s="36" t="s">
        <v>2</v>
      </c>
      <c r="T149" s="423" t="s">
        <v>3</v>
      </c>
      <c r="U149" s="36" t="s">
        <v>2</v>
      </c>
      <c r="V149" s="423" t="s">
        <v>3</v>
      </c>
      <c r="W149" s="36" t="s">
        <v>2</v>
      </c>
      <c r="X149" s="423" t="s">
        <v>3</v>
      </c>
      <c r="Y149" s="36" t="s">
        <v>2</v>
      </c>
      <c r="Z149" s="423" t="s">
        <v>3</v>
      </c>
      <c r="AA149" s="36" t="s">
        <v>2</v>
      </c>
      <c r="AB149" s="423" t="s">
        <v>3</v>
      </c>
      <c r="AC149" s="36" t="s">
        <v>2</v>
      </c>
      <c r="AD149" s="423" t="s">
        <v>3</v>
      </c>
      <c r="AE149" s="36" t="s">
        <v>2</v>
      </c>
      <c r="AF149" s="423" t="s">
        <v>3</v>
      </c>
      <c r="AG149" s="36" t="s">
        <v>2</v>
      </c>
      <c r="AH149" s="423" t="s">
        <v>3</v>
      </c>
      <c r="AI149" s="36" t="s">
        <v>2</v>
      </c>
      <c r="AJ149" s="423" t="s">
        <v>3</v>
      </c>
      <c r="AK149" s="36" t="s">
        <v>2</v>
      </c>
      <c r="AL149" s="423" t="s">
        <v>3</v>
      </c>
      <c r="AM149" s="36" t="s">
        <v>2</v>
      </c>
      <c r="AN149" s="423" t="s">
        <v>3</v>
      </c>
      <c r="AO149" s="36" t="s">
        <v>2</v>
      </c>
      <c r="AP149" s="315" t="s">
        <v>3</v>
      </c>
      <c r="AQ149" s="543"/>
      <c r="AR149" s="426" t="s">
        <v>156</v>
      </c>
      <c r="AS149" s="421" t="s">
        <v>157</v>
      </c>
      <c r="AT149" s="148"/>
      <c r="AU149" s="148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CG149" s="88"/>
      <c r="CH149" s="88"/>
      <c r="CI149" s="88"/>
      <c r="CJ149" s="88"/>
      <c r="CK149" s="88"/>
      <c r="CL149" s="88"/>
      <c r="CM149" s="88"/>
      <c r="CN149" s="88"/>
      <c r="CO149" s="88"/>
      <c r="CP149" s="88"/>
      <c r="CQ149" s="88"/>
      <c r="CR149" s="88"/>
      <c r="CS149" s="88"/>
      <c r="CT149" s="88"/>
    </row>
    <row r="150" spans="1:104" ht="15" customHeight="1" x14ac:dyDescent="0.2">
      <c r="A150" s="316" t="s">
        <v>55</v>
      </c>
      <c r="B150" s="213">
        <f t="shared" ref="B150:B168" si="11">SUM(C150+D150)</f>
        <v>348</v>
      </c>
      <c r="C150" s="214">
        <f t="shared" ref="C150:D168" si="12">SUM(E150+G150+I150+K150+M150+O150+Q150+S150+U150+W150+Y150+AA150+AC150+AE150+AG150+AI150+AK150+AM150+AO150)</f>
        <v>140</v>
      </c>
      <c r="D150" s="317">
        <f t="shared" si="12"/>
        <v>208</v>
      </c>
      <c r="E150" s="26">
        <v>10</v>
      </c>
      <c r="F150" s="98">
        <v>8</v>
      </c>
      <c r="G150" s="26">
        <v>1</v>
      </c>
      <c r="H150" s="99">
        <v>2</v>
      </c>
      <c r="I150" s="26">
        <v>1</v>
      </c>
      <c r="J150" s="99">
        <v>1</v>
      </c>
      <c r="K150" s="26">
        <v>0</v>
      </c>
      <c r="L150" s="99">
        <v>6</v>
      </c>
      <c r="M150" s="26">
        <v>4</v>
      </c>
      <c r="N150" s="99">
        <v>6</v>
      </c>
      <c r="O150" s="26">
        <v>4</v>
      </c>
      <c r="P150" s="99">
        <v>2</v>
      </c>
      <c r="Q150" s="26">
        <v>2</v>
      </c>
      <c r="R150" s="99">
        <v>11</v>
      </c>
      <c r="S150" s="26">
        <v>1</v>
      </c>
      <c r="T150" s="99">
        <v>3</v>
      </c>
      <c r="U150" s="26">
        <v>1</v>
      </c>
      <c r="V150" s="99">
        <v>2</v>
      </c>
      <c r="W150" s="26">
        <v>4</v>
      </c>
      <c r="X150" s="99">
        <v>3</v>
      </c>
      <c r="Y150" s="26">
        <v>8</v>
      </c>
      <c r="Z150" s="99">
        <v>5</v>
      </c>
      <c r="AA150" s="26">
        <v>9</v>
      </c>
      <c r="AB150" s="99">
        <v>6</v>
      </c>
      <c r="AC150" s="26">
        <v>6</v>
      </c>
      <c r="AD150" s="99">
        <v>12</v>
      </c>
      <c r="AE150" s="26">
        <v>9</v>
      </c>
      <c r="AF150" s="99">
        <v>10</v>
      </c>
      <c r="AG150" s="26">
        <v>7</v>
      </c>
      <c r="AH150" s="99">
        <v>17</v>
      </c>
      <c r="AI150" s="26">
        <v>16</v>
      </c>
      <c r="AJ150" s="99">
        <v>21</v>
      </c>
      <c r="AK150" s="26">
        <v>13</v>
      </c>
      <c r="AL150" s="99">
        <v>18</v>
      </c>
      <c r="AM150" s="26">
        <v>21</v>
      </c>
      <c r="AN150" s="99">
        <v>24</v>
      </c>
      <c r="AO150" s="100">
        <v>23</v>
      </c>
      <c r="AP150" s="318">
        <v>51</v>
      </c>
      <c r="AQ150" s="319">
        <v>168</v>
      </c>
      <c r="AR150" s="320">
        <v>43</v>
      </c>
      <c r="AS150" s="98">
        <v>137</v>
      </c>
      <c r="AT150" s="1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97"/>
      <c r="BG150" s="97"/>
      <c r="CA150" s="84" t="str">
        <f t="shared" ref="CA150:CA168" si="13">IF(B150&lt;&gt;SUM(AQ150+AR150+AS150),"* El número de consultas según tipo atención NO DEBE ser diferente al Total. ","")</f>
        <v/>
      </c>
      <c r="CB150" s="84" t="str">
        <f>IF(AND(E150&lt;=SUM(E152:E168),F150&lt;=SUM(F152:F168),G150&lt;=SUM(G152:G168),H150&lt;=SUM(H152:H168),I150&lt;=SUM(I152:I168),J150&lt;=SUM(J152:J168),K150&lt;=SUM(K152:K168),L150&lt;=SUM(L152:L168),M150&lt;=SUM(M152:M168),N150&lt;=SUM(N152:N168),O150&lt;=SUM(O152:O168),P150&lt;=SUM(P152:P168),W150&lt;=SUM(W152:W168),X150&lt;=SUM(X152:X168),Y150&lt;=SUM(Y152:Y168),Z150&lt;=SUM(Z152:Z168),AA150&lt;=SUM(AA152:AA168),AB150&lt;=SUM(AB152:AB168),AC150&lt;=SUM(AC152:AC168),AD150&lt;=SUM(AD152:AD168),AE150&lt;=SUM(AE152:AE168),AF150&lt;=SUM(AF152:AF168),AG150&lt;=SUM(AG152:AG168),AH150&lt;=SUM(AH152:AH168),AI150&lt;=SUM(AI152:AI168),AJ150&lt;=SUM(AJ152:AJ168),AK150&lt;=SUM(AK152:AK168),AL150&lt;=SUM(AL152:AL168),AM150&lt;=SUM(AM152:AM168),AN150&lt;=SUM(AN152:AN168),AO150&lt;=SUM(AO152:AO168),AP150&lt;=SUM(AP152:AP168)),"","Total de ingreso debe ser igual o menor al desagregado por condición")</f>
        <v/>
      </c>
      <c r="CG150" s="88">
        <f t="shared" ref="CG150:CG168" si="14">IF(B150&lt;&gt;SUM(AQ150+AR150+AS150),1,0)</f>
        <v>0</v>
      </c>
      <c r="CH150" s="88"/>
      <c r="CI150" s="88"/>
      <c r="CJ150" s="88"/>
      <c r="CK150" s="88"/>
      <c r="CL150" s="88"/>
      <c r="CM150" s="88"/>
      <c r="CN150" s="88"/>
      <c r="CO150" s="88"/>
      <c r="CP150" s="88"/>
      <c r="CQ150" s="88"/>
      <c r="CR150" s="88"/>
      <c r="CS150" s="88"/>
      <c r="CT150" s="88"/>
    </row>
    <row r="151" spans="1:104" ht="15" customHeight="1" x14ac:dyDescent="0.2">
      <c r="A151" s="321" t="s">
        <v>36</v>
      </c>
      <c r="B151" s="322">
        <f t="shared" si="11"/>
        <v>0</v>
      </c>
      <c r="C151" s="323">
        <f t="shared" si="12"/>
        <v>0</v>
      </c>
      <c r="D151" s="324">
        <f t="shared" si="12"/>
        <v>0</v>
      </c>
      <c r="E151" s="38">
        <v>0</v>
      </c>
      <c r="F151" s="39">
        <v>0</v>
      </c>
      <c r="G151" s="38">
        <v>0</v>
      </c>
      <c r="H151" s="22">
        <v>0</v>
      </c>
      <c r="I151" s="38">
        <v>0</v>
      </c>
      <c r="J151" s="22">
        <v>0</v>
      </c>
      <c r="K151" s="38">
        <v>0</v>
      </c>
      <c r="L151" s="22">
        <v>0</v>
      </c>
      <c r="M151" s="38">
        <v>0</v>
      </c>
      <c r="N151" s="22">
        <v>0</v>
      </c>
      <c r="O151" s="38">
        <v>0</v>
      </c>
      <c r="P151" s="22">
        <v>0</v>
      </c>
      <c r="Q151" s="38">
        <v>0</v>
      </c>
      <c r="R151" s="22">
        <v>0</v>
      </c>
      <c r="S151" s="38">
        <v>0</v>
      </c>
      <c r="T151" s="22">
        <v>0</v>
      </c>
      <c r="U151" s="38">
        <v>0</v>
      </c>
      <c r="V151" s="22">
        <v>0</v>
      </c>
      <c r="W151" s="38">
        <v>0</v>
      </c>
      <c r="X151" s="22">
        <v>0</v>
      </c>
      <c r="Y151" s="38">
        <v>0</v>
      </c>
      <c r="Z151" s="22">
        <v>0</v>
      </c>
      <c r="AA151" s="38">
        <v>0</v>
      </c>
      <c r="AB151" s="22">
        <v>0</v>
      </c>
      <c r="AC151" s="38">
        <v>0</v>
      </c>
      <c r="AD151" s="22">
        <v>0</v>
      </c>
      <c r="AE151" s="38">
        <v>0</v>
      </c>
      <c r="AF151" s="22">
        <v>0</v>
      </c>
      <c r="AG151" s="38">
        <v>0</v>
      </c>
      <c r="AH151" s="22">
        <v>0</v>
      </c>
      <c r="AI151" s="38">
        <v>0</v>
      </c>
      <c r="AJ151" s="22">
        <v>0</v>
      </c>
      <c r="AK151" s="38">
        <v>0</v>
      </c>
      <c r="AL151" s="22">
        <v>0</v>
      </c>
      <c r="AM151" s="38">
        <v>0</v>
      </c>
      <c r="AN151" s="22">
        <v>0</v>
      </c>
      <c r="AO151" s="129">
        <v>0</v>
      </c>
      <c r="AP151" s="55">
        <v>0</v>
      </c>
      <c r="AQ151" s="325">
        <v>0</v>
      </c>
      <c r="AR151" s="326">
        <v>0</v>
      </c>
      <c r="AS151" s="39">
        <v>0</v>
      </c>
      <c r="AT151" s="1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97"/>
      <c r="BG151" s="97"/>
      <c r="CA151" s="84" t="str">
        <f t="shared" si="13"/>
        <v/>
      </c>
      <c r="CG151" s="88">
        <f t="shared" si="14"/>
        <v>0</v>
      </c>
      <c r="CH151" s="88"/>
      <c r="CI151" s="88"/>
      <c r="CJ151" s="88"/>
      <c r="CK151" s="88"/>
      <c r="CL151" s="88"/>
      <c r="CM151" s="88"/>
      <c r="CN151" s="88"/>
      <c r="CO151" s="88"/>
      <c r="CP151" s="88"/>
      <c r="CQ151" s="88"/>
      <c r="CR151" s="88"/>
      <c r="CS151" s="88"/>
      <c r="CT151" s="88"/>
    </row>
    <row r="152" spans="1:104" ht="15" customHeight="1" x14ac:dyDescent="0.2">
      <c r="A152" s="327" t="s">
        <v>158</v>
      </c>
      <c r="B152" s="328">
        <f t="shared" si="11"/>
        <v>0</v>
      </c>
      <c r="C152" s="329">
        <f t="shared" si="12"/>
        <v>0</v>
      </c>
      <c r="D152" s="330">
        <f t="shared" si="12"/>
        <v>0</v>
      </c>
      <c r="E152" s="6">
        <v>0</v>
      </c>
      <c r="F152" s="10">
        <v>0</v>
      </c>
      <c r="G152" s="6">
        <v>0</v>
      </c>
      <c r="H152" s="8">
        <v>0</v>
      </c>
      <c r="I152" s="6">
        <v>0</v>
      </c>
      <c r="J152" s="8">
        <v>0</v>
      </c>
      <c r="K152" s="6">
        <v>0</v>
      </c>
      <c r="L152" s="8">
        <v>0</v>
      </c>
      <c r="M152" s="6">
        <v>0</v>
      </c>
      <c r="N152" s="8">
        <v>0</v>
      </c>
      <c r="O152" s="6">
        <v>0</v>
      </c>
      <c r="P152" s="8">
        <v>0</v>
      </c>
      <c r="Q152" s="6">
        <v>0</v>
      </c>
      <c r="R152" s="8">
        <v>0</v>
      </c>
      <c r="S152" s="6">
        <v>0</v>
      </c>
      <c r="T152" s="8">
        <v>0</v>
      </c>
      <c r="U152" s="6">
        <v>0</v>
      </c>
      <c r="V152" s="8">
        <v>0</v>
      </c>
      <c r="W152" s="6">
        <v>0</v>
      </c>
      <c r="X152" s="8">
        <v>0</v>
      </c>
      <c r="Y152" s="6">
        <v>0</v>
      </c>
      <c r="Z152" s="8">
        <v>0</v>
      </c>
      <c r="AA152" s="6">
        <v>0</v>
      </c>
      <c r="AB152" s="8">
        <v>0</v>
      </c>
      <c r="AC152" s="6">
        <v>0</v>
      </c>
      <c r="AD152" s="8">
        <v>0</v>
      </c>
      <c r="AE152" s="6">
        <v>0</v>
      </c>
      <c r="AF152" s="8">
        <v>0</v>
      </c>
      <c r="AG152" s="6">
        <v>0</v>
      </c>
      <c r="AH152" s="8">
        <v>0</v>
      </c>
      <c r="AI152" s="6">
        <v>0</v>
      </c>
      <c r="AJ152" s="8">
        <v>0</v>
      </c>
      <c r="AK152" s="6">
        <v>0</v>
      </c>
      <c r="AL152" s="8">
        <v>0</v>
      </c>
      <c r="AM152" s="6">
        <v>0</v>
      </c>
      <c r="AN152" s="8">
        <v>0</v>
      </c>
      <c r="AO152" s="105">
        <v>0</v>
      </c>
      <c r="AP152" s="57">
        <v>0</v>
      </c>
      <c r="AQ152" s="191">
        <v>0</v>
      </c>
      <c r="AR152" s="229">
        <v>0</v>
      </c>
      <c r="AS152" s="10">
        <v>0</v>
      </c>
      <c r="AT152" s="1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97"/>
      <c r="BG152" s="97"/>
      <c r="CA152" s="84" t="str">
        <f t="shared" si="13"/>
        <v/>
      </c>
      <c r="CG152" s="88">
        <f t="shared" si="14"/>
        <v>0</v>
      </c>
      <c r="CH152" s="88"/>
      <c r="CI152" s="88"/>
      <c r="CJ152" s="88"/>
      <c r="CK152" s="88"/>
      <c r="CL152" s="88"/>
      <c r="CM152" s="88"/>
      <c r="CN152" s="88"/>
      <c r="CO152" s="88"/>
      <c r="CP152" s="88"/>
      <c r="CQ152" s="88"/>
      <c r="CR152" s="88"/>
      <c r="CS152" s="88"/>
      <c r="CT152" s="88"/>
    </row>
    <row r="153" spans="1:104" ht="15" customHeight="1" x14ac:dyDescent="0.2">
      <c r="A153" s="331" t="s">
        <v>159</v>
      </c>
      <c r="B153" s="332">
        <f t="shared" si="11"/>
        <v>0</v>
      </c>
      <c r="C153" s="333">
        <f t="shared" si="12"/>
        <v>0</v>
      </c>
      <c r="D153" s="334">
        <f t="shared" si="12"/>
        <v>0</v>
      </c>
      <c r="E153" s="11">
        <v>0</v>
      </c>
      <c r="F153" s="17">
        <v>0</v>
      </c>
      <c r="G153" s="11">
        <v>0</v>
      </c>
      <c r="H153" s="17">
        <v>0</v>
      </c>
      <c r="I153" s="11">
        <v>0</v>
      </c>
      <c r="J153" s="17">
        <v>0</v>
      </c>
      <c r="K153" s="11">
        <v>0</v>
      </c>
      <c r="L153" s="12">
        <v>0</v>
      </c>
      <c r="M153" s="11">
        <v>0</v>
      </c>
      <c r="N153" s="12">
        <v>0</v>
      </c>
      <c r="O153" s="11">
        <v>0</v>
      </c>
      <c r="P153" s="12">
        <v>0</v>
      </c>
      <c r="Q153" s="11">
        <v>0</v>
      </c>
      <c r="R153" s="12">
        <v>0</v>
      </c>
      <c r="S153" s="11">
        <v>0</v>
      </c>
      <c r="T153" s="12">
        <v>0</v>
      </c>
      <c r="U153" s="11">
        <v>0</v>
      </c>
      <c r="V153" s="12">
        <v>0</v>
      </c>
      <c r="W153" s="11">
        <v>0</v>
      </c>
      <c r="X153" s="12">
        <v>0</v>
      </c>
      <c r="Y153" s="11">
        <v>0</v>
      </c>
      <c r="Z153" s="12">
        <v>0</v>
      </c>
      <c r="AA153" s="11">
        <v>0</v>
      </c>
      <c r="AB153" s="17">
        <v>0</v>
      </c>
      <c r="AC153" s="11">
        <v>0</v>
      </c>
      <c r="AD153" s="17">
        <v>0</v>
      </c>
      <c r="AE153" s="11">
        <v>0</v>
      </c>
      <c r="AF153" s="12">
        <v>0</v>
      </c>
      <c r="AG153" s="11">
        <v>0</v>
      </c>
      <c r="AH153" s="12">
        <v>0</v>
      </c>
      <c r="AI153" s="11">
        <v>0</v>
      </c>
      <c r="AJ153" s="12">
        <v>0</v>
      </c>
      <c r="AK153" s="11">
        <v>0</v>
      </c>
      <c r="AL153" s="12">
        <v>0</v>
      </c>
      <c r="AM153" s="11">
        <v>0</v>
      </c>
      <c r="AN153" s="12">
        <v>0</v>
      </c>
      <c r="AO153" s="111">
        <v>0</v>
      </c>
      <c r="AP153" s="51">
        <v>0</v>
      </c>
      <c r="AQ153" s="200">
        <v>0</v>
      </c>
      <c r="AR153" s="135">
        <v>0</v>
      </c>
      <c r="AS153" s="17">
        <v>0</v>
      </c>
      <c r="AT153" s="1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97"/>
      <c r="BG153" s="97"/>
      <c r="CA153" s="84" t="str">
        <f t="shared" si="13"/>
        <v/>
      </c>
      <c r="CG153" s="88">
        <f t="shared" si="14"/>
        <v>0</v>
      </c>
      <c r="CH153" s="88"/>
      <c r="CI153" s="88"/>
      <c r="CJ153" s="88"/>
      <c r="CK153" s="88"/>
      <c r="CL153" s="88"/>
      <c r="CM153" s="88"/>
      <c r="CN153" s="88"/>
      <c r="CO153" s="88"/>
      <c r="CP153" s="88"/>
      <c r="CQ153" s="88"/>
      <c r="CR153" s="88"/>
      <c r="CS153" s="88"/>
      <c r="CT153" s="88"/>
    </row>
    <row r="154" spans="1:104" ht="15" customHeight="1" x14ac:dyDescent="0.2">
      <c r="A154" s="331" t="s">
        <v>160</v>
      </c>
      <c r="B154" s="332">
        <f t="shared" si="11"/>
        <v>47</v>
      </c>
      <c r="C154" s="333">
        <f t="shared" si="12"/>
        <v>24</v>
      </c>
      <c r="D154" s="334">
        <f t="shared" si="12"/>
        <v>23</v>
      </c>
      <c r="E154" s="11">
        <v>0</v>
      </c>
      <c r="F154" s="17">
        <v>0</v>
      </c>
      <c r="G154" s="11">
        <v>0</v>
      </c>
      <c r="H154" s="17">
        <v>0</v>
      </c>
      <c r="I154" s="11">
        <v>0</v>
      </c>
      <c r="J154" s="17">
        <v>0</v>
      </c>
      <c r="K154" s="11">
        <v>0</v>
      </c>
      <c r="L154" s="12">
        <v>0</v>
      </c>
      <c r="M154" s="11">
        <v>0</v>
      </c>
      <c r="N154" s="12">
        <v>0</v>
      </c>
      <c r="O154" s="11">
        <v>0</v>
      </c>
      <c r="P154" s="12">
        <v>0</v>
      </c>
      <c r="Q154" s="11">
        <v>0</v>
      </c>
      <c r="R154" s="12">
        <v>0</v>
      </c>
      <c r="S154" s="11">
        <v>0</v>
      </c>
      <c r="T154" s="12">
        <v>0</v>
      </c>
      <c r="U154" s="11">
        <v>0</v>
      </c>
      <c r="V154" s="12">
        <v>0</v>
      </c>
      <c r="W154" s="11">
        <v>0</v>
      </c>
      <c r="X154" s="12">
        <v>0</v>
      </c>
      <c r="Y154" s="11">
        <v>0</v>
      </c>
      <c r="Z154" s="12">
        <v>0</v>
      </c>
      <c r="AA154" s="11">
        <v>0</v>
      </c>
      <c r="AB154" s="17">
        <v>2</v>
      </c>
      <c r="AC154" s="11">
        <v>2</v>
      </c>
      <c r="AD154" s="17">
        <v>0</v>
      </c>
      <c r="AE154" s="11">
        <v>3</v>
      </c>
      <c r="AF154" s="12">
        <v>1</v>
      </c>
      <c r="AG154" s="11">
        <v>0</v>
      </c>
      <c r="AH154" s="12">
        <v>3</v>
      </c>
      <c r="AI154" s="11">
        <v>3</v>
      </c>
      <c r="AJ154" s="12">
        <v>3</v>
      </c>
      <c r="AK154" s="11">
        <v>3</v>
      </c>
      <c r="AL154" s="12">
        <v>1</v>
      </c>
      <c r="AM154" s="11">
        <v>8</v>
      </c>
      <c r="AN154" s="12">
        <v>4</v>
      </c>
      <c r="AO154" s="111">
        <v>5</v>
      </c>
      <c r="AP154" s="51">
        <v>9</v>
      </c>
      <c r="AQ154" s="200">
        <v>17</v>
      </c>
      <c r="AR154" s="135">
        <v>0</v>
      </c>
      <c r="AS154" s="17">
        <v>30</v>
      </c>
      <c r="AT154" s="1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97"/>
      <c r="BG154" s="97"/>
      <c r="CA154" s="84" t="str">
        <f t="shared" si="13"/>
        <v/>
      </c>
      <c r="CG154" s="88">
        <f t="shared" si="14"/>
        <v>0</v>
      </c>
      <c r="CH154" s="88"/>
      <c r="CI154" s="88"/>
      <c r="CJ154" s="88"/>
      <c r="CK154" s="88"/>
      <c r="CL154" s="88"/>
      <c r="CM154" s="88"/>
      <c r="CN154" s="88"/>
      <c r="CO154" s="88"/>
      <c r="CP154" s="88"/>
      <c r="CQ154" s="88"/>
      <c r="CR154" s="88"/>
      <c r="CS154" s="88"/>
      <c r="CT154" s="88"/>
    </row>
    <row r="155" spans="1:104" ht="15" customHeight="1" x14ac:dyDescent="0.2">
      <c r="A155" s="331" t="s">
        <v>161</v>
      </c>
      <c r="B155" s="332">
        <f t="shared" si="11"/>
        <v>0</v>
      </c>
      <c r="C155" s="333">
        <f t="shared" si="12"/>
        <v>0</v>
      </c>
      <c r="D155" s="334">
        <f t="shared" si="12"/>
        <v>0</v>
      </c>
      <c r="E155" s="11">
        <v>0</v>
      </c>
      <c r="F155" s="17">
        <v>0</v>
      </c>
      <c r="G155" s="11">
        <v>0</v>
      </c>
      <c r="H155" s="17">
        <v>0</v>
      </c>
      <c r="I155" s="11">
        <v>0</v>
      </c>
      <c r="J155" s="17">
        <v>0</v>
      </c>
      <c r="K155" s="11">
        <v>0</v>
      </c>
      <c r="L155" s="12">
        <v>0</v>
      </c>
      <c r="M155" s="11">
        <v>0</v>
      </c>
      <c r="N155" s="12">
        <v>0</v>
      </c>
      <c r="O155" s="11">
        <v>0</v>
      </c>
      <c r="P155" s="12">
        <v>0</v>
      </c>
      <c r="Q155" s="11">
        <v>0</v>
      </c>
      <c r="R155" s="12">
        <v>0</v>
      </c>
      <c r="S155" s="11">
        <v>0</v>
      </c>
      <c r="T155" s="12">
        <v>0</v>
      </c>
      <c r="U155" s="11">
        <v>0</v>
      </c>
      <c r="V155" s="12">
        <v>0</v>
      </c>
      <c r="W155" s="11">
        <v>0</v>
      </c>
      <c r="X155" s="12">
        <v>0</v>
      </c>
      <c r="Y155" s="11">
        <v>0</v>
      </c>
      <c r="Z155" s="12">
        <v>0</v>
      </c>
      <c r="AA155" s="11">
        <v>0</v>
      </c>
      <c r="AB155" s="17">
        <v>0</v>
      </c>
      <c r="AC155" s="11">
        <v>0</v>
      </c>
      <c r="AD155" s="17">
        <v>0</v>
      </c>
      <c r="AE155" s="11">
        <v>0</v>
      </c>
      <c r="AF155" s="12">
        <v>0</v>
      </c>
      <c r="AG155" s="11">
        <v>0</v>
      </c>
      <c r="AH155" s="12">
        <v>0</v>
      </c>
      <c r="AI155" s="11">
        <v>0</v>
      </c>
      <c r="AJ155" s="12">
        <v>0</v>
      </c>
      <c r="AK155" s="11">
        <v>0</v>
      </c>
      <c r="AL155" s="12">
        <v>0</v>
      </c>
      <c r="AM155" s="11">
        <v>0</v>
      </c>
      <c r="AN155" s="12">
        <v>0</v>
      </c>
      <c r="AO155" s="111">
        <v>0</v>
      </c>
      <c r="AP155" s="51">
        <v>0</v>
      </c>
      <c r="AQ155" s="200">
        <v>0</v>
      </c>
      <c r="AR155" s="135">
        <v>0</v>
      </c>
      <c r="AS155" s="17">
        <v>0</v>
      </c>
      <c r="AT155" s="1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97"/>
      <c r="BG155" s="97"/>
      <c r="CA155" s="84" t="str">
        <f t="shared" si="13"/>
        <v/>
      </c>
      <c r="CG155" s="88">
        <f t="shared" si="14"/>
        <v>0</v>
      </c>
      <c r="CH155" s="88"/>
      <c r="CI155" s="88"/>
      <c r="CJ155" s="88"/>
      <c r="CK155" s="88"/>
      <c r="CL155" s="88"/>
      <c r="CM155" s="88"/>
      <c r="CN155" s="88"/>
      <c r="CO155" s="88"/>
      <c r="CP155" s="88"/>
      <c r="CQ155" s="88"/>
      <c r="CR155" s="88"/>
      <c r="CS155" s="88"/>
      <c r="CT155" s="88"/>
    </row>
    <row r="156" spans="1:104" ht="15" customHeight="1" x14ac:dyDescent="0.2">
      <c r="A156" s="331" t="s">
        <v>162</v>
      </c>
      <c r="B156" s="332">
        <f t="shared" si="11"/>
        <v>0</v>
      </c>
      <c r="C156" s="333">
        <f t="shared" si="12"/>
        <v>0</v>
      </c>
      <c r="D156" s="334">
        <f t="shared" si="12"/>
        <v>0</v>
      </c>
      <c r="E156" s="11">
        <v>0</v>
      </c>
      <c r="F156" s="17">
        <v>0</v>
      </c>
      <c r="G156" s="11">
        <v>0</v>
      </c>
      <c r="H156" s="17">
        <v>0</v>
      </c>
      <c r="I156" s="11">
        <v>0</v>
      </c>
      <c r="J156" s="17">
        <v>0</v>
      </c>
      <c r="K156" s="11">
        <v>0</v>
      </c>
      <c r="L156" s="12">
        <v>0</v>
      </c>
      <c r="M156" s="11">
        <v>0</v>
      </c>
      <c r="N156" s="12">
        <v>0</v>
      </c>
      <c r="O156" s="11">
        <v>0</v>
      </c>
      <c r="P156" s="12">
        <v>0</v>
      </c>
      <c r="Q156" s="11">
        <v>0</v>
      </c>
      <c r="R156" s="12">
        <v>0</v>
      </c>
      <c r="S156" s="11">
        <v>0</v>
      </c>
      <c r="T156" s="12">
        <v>0</v>
      </c>
      <c r="U156" s="11">
        <v>0</v>
      </c>
      <c r="V156" s="12">
        <v>0</v>
      </c>
      <c r="W156" s="11">
        <v>0</v>
      </c>
      <c r="X156" s="12">
        <v>0</v>
      </c>
      <c r="Y156" s="11">
        <v>0</v>
      </c>
      <c r="Z156" s="12">
        <v>0</v>
      </c>
      <c r="AA156" s="11">
        <v>0</v>
      </c>
      <c r="AB156" s="17">
        <v>0</v>
      </c>
      <c r="AC156" s="11">
        <v>0</v>
      </c>
      <c r="AD156" s="17">
        <v>0</v>
      </c>
      <c r="AE156" s="11">
        <v>0</v>
      </c>
      <c r="AF156" s="12">
        <v>0</v>
      </c>
      <c r="AG156" s="11">
        <v>0</v>
      </c>
      <c r="AH156" s="12">
        <v>0</v>
      </c>
      <c r="AI156" s="11">
        <v>0</v>
      </c>
      <c r="AJ156" s="12">
        <v>0</v>
      </c>
      <c r="AK156" s="11">
        <v>0</v>
      </c>
      <c r="AL156" s="12">
        <v>0</v>
      </c>
      <c r="AM156" s="11">
        <v>0</v>
      </c>
      <c r="AN156" s="12">
        <v>0</v>
      </c>
      <c r="AO156" s="111">
        <v>0</v>
      </c>
      <c r="AP156" s="51">
        <v>0</v>
      </c>
      <c r="AQ156" s="200">
        <v>0</v>
      </c>
      <c r="AR156" s="135">
        <v>0</v>
      </c>
      <c r="AS156" s="17">
        <v>0</v>
      </c>
      <c r="AT156" s="1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97"/>
      <c r="BG156" s="97"/>
      <c r="CA156" s="84" t="str">
        <f t="shared" si="13"/>
        <v/>
      </c>
      <c r="CG156" s="88">
        <f t="shared" si="14"/>
        <v>0</v>
      </c>
      <c r="CH156" s="88"/>
      <c r="CI156" s="88"/>
      <c r="CJ156" s="88"/>
      <c r="CK156" s="88"/>
      <c r="CL156" s="88"/>
      <c r="CM156" s="88"/>
      <c r="CN156" s="88"/>
      <c r="CO156" s="88"/>
      <c r="CP156" s="88"/>
      <c r="CQ156" s="88"/>
      <c r="CR156" s="88"/>
      <c r="CS156" s="88"/>
      <c r="CT156" s="88"/>
    </row>
    <row r="157" spans="1:104" ht="15" customHeight="1" x14ac:dyDescent="0.2">
      <c r="A157" s="331" t="s">
        <v>163</v>
      </c>
      <c r="B157" s="332">
        <f t="shared" si="11"/>
        <v>2</v>
      </c>
      <c r="C157" s="333">
        <f t="shared" si="12"/>
        <v>0</v>
      </c>
      <c r="D157" s="334">
        <f t="shared" si="12"/>
        <v>2</v>
      </c>
      <c r="E157" s="11">
        <v>0</v>
      </c>
      <c r="F157" s="17">
        <v>0</v>
      </c>
      <c r="G157" s="11">
        <v>0</v>
      </c>
      <c r="H157" s="17">
        <v>0</v>
      </c>
      <c r="I157" s="11">
        <v>0</v>
      </c>
      <c r="J157" s="17">
        <v>0</v>
      </c>
      <c r="K157" s="11">
        <v>0</v>
      </c>
      <c r="L157" s="12">
        <v>0</v>
      </c>
      <c r="M157" s="11">
        <v>0</v>
      </c>
      <c r="N157" s="12">
        <v>0</v>
      </c>
      <c r="O157" s="11">
        <v>0</v>
      </c>
      <c r="P157" s="12">
        <v>0</v>
      </c>
      <c r="Q157" s="11">
        <v>0</v>
      </c>
      <c r="R157" s="12">
        <v>0</v>
      </c>
      <c r="S157" s="11">
        <v>0</v>
      </c>
      <c r="T157" s="12">
        <v>0</v>
      </c>
      <c r="U157" s="11">
        <v>0</v>
      </c>
      <c r="V157" s="12">
        <v>0</v>
      </c>
      <c r="W157" s="11">
        <v>0</v>
      </c>
      <c r="X157" s="12">
        <v>0</v>
      </c>
      <c r="Y157" s="11">
        <v>0</v>
      </c>
      <c r="Z157" s="12">
        <v>0</v>
      </c>
      <c r="AA157" s="11">
        <v>0</v>
      </c>
      <c r="AB157" s="17">
        <v>0</v>
      </c>
      <c r="AC157" s="11">
        <v>0</v>
      </c>
      <c r="AD157" s="17">
        <v>0</v>
      </c>
      <c r="AE157" s="11">
        <v>0</v>
      </c>
      <c r="AF157" s="12">
        <v>0</v>
      </c>
      <c r="AG157" s="11">
        <v>0</v>
      </c>
      <c r="AH157" s="12">
        <v>0</v>
      </c>
      <c r="AI157" s="11">
        <v>0</v>
      </c>
      <c r="AJ157" s="12">
        <v>0</v>
      </c>
      <c r="AK157" s="11">
        <v>0</v>
      </c>
      <c r="AL157" s="12">
        <v>0</v>
      </c>
      <c r="AM157" s="11">
        <v>0</v>
      </c>
      <c r="AN157" s="12">
        <v>1</v>
      </c>
      <c r="AO157" s="111">
        <v>0</v>
      </c>
      <c r="AP157" s="51">
        <v>1</v>
      </c>
      <c r="AQ157" s="200">
        <v>1</v>
      </c>
      <c r="AR157" s="135">
        <v>0</v>
      </c>
      <c r="AS157" s="17">
        <v>1</v>
      </c>
      <c r="AT157" s="1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97"/>
      <c r="BG157" s="97"/>
      <c r="CA157" s="84" t="str">
        <f t="shared" si="13"/>
        <v/>
      </c>
      <c r="CG157" s="88">
        <f t="shared" si="14"/>
        <v>0</v>
      </c>
      <c r="CH157" s="88"/>
      <c r="CI157" s="88"/>
      <c r="CJ157" s="88"/>
      <c r="CK157" s="88"/>
      <c r="CL157" s="88"/>
      <c r="CM157" s="88"/>
      <c r="CN157" s="88"/>
      <c r="CO157" s="88"/>
      <c r="CP157" s="88"/>
      <c r="CQ157" s="88"/>
      <c r="CR157" s="88"/>
      <c r="CS157" s="88"/>
      <c r="CT157" s="88"/>
    </row>
    <row r="158" spans="1:104" ht="15" customHeight="1" x14ac:dyDescent="0.2">
      <c r="A158" s="331" t="s">
        <v>164</v>
      </c>
      <c r="B158" s="332">
        <f t="shared" si="11"/>
        <v>0</v>
      </c>
      <c r="C158" s="333">
        <f t="shared" si="12"/>
        <v>0</v>
      </c>
      <c r="D158" s="334">
        <f t="shared" si="12"/>
        <v>0</v>
      </c>
      <c r="E158" s="11">
        <v>0</v>
      </c>
      <c r="F158" s="17">
        <v>0</v>
      </c>
      <c r="G158" s="11">
        <v>0</v>
      </c>
      <c r="H158" s="17">
        <v>0</v>
      </c>
      <c r="I158" s="11">
        <v>0</v>
      </c>
      <c r="J158" s="17">
        <v>0</v>
      </c>
      <c r="K158" s="11">
        <v>0</v>
      </c>
      <c r="L158" s="12">
        <v>0</v>
      </c>
      <c r="M158" s="11">
        <v>0</v>
      </c>
      <c r="N158" s="12">
        <v>0</v>
      </c>
      <c r="O158" s="11">
        <v>0</v>
      </c>
      <c r="P158" s="12">
        <v>0</v>
      </c>
      <c r="Q158" s="11">
        <v>0</v>
      </c>
      <c r="R158" s="12">
        <v>0</v>
      </c>
      <c r="S158" s="11">
        <v>0</v>
      </c>
      <c r="T158" s="12">
        <v>0</v>
      </c>
      <c r="U158" s="11">
        <v>0</v>
      </c>
      <c r="V158" s="12">
        <v>0</v>
      </c>
      <c r="W158" s="11">
        <v>0</v>
      </c>
      <c r="X158" s="12">
        <v>0</v>
      </c>
      <c r="Y158" s="11">
        <v>0</v>
      </c>
      <c r="Z158" s="12">
        <v>0</v>
      </c>
      <c r="AA158" s="11">
        <v>0</v>
      </c>
      <c r="AB158" s="17">
        <v>0</v>
      </c>
      <c r="AC158" s="11">
        <v>0</v>
      </c>
      <c r="AD158" s="17">
        <v>0</v>
      </c>
      <c r="AE158" s="11">
        <v>0</v>
      </c>
      <c r="AF158" s="12">
        <v>0</v>
      </c>
      <c r="AG158" s="11">
        <v>0</v>
      </c>
      <c r="AH158" s="12">
        <v>0</v>
      </c>
      <c r="AI158" s="11">
        <v>0</v>
      </c>
      <c r="AJ158" s="12">
        <v>0</v>
      </c>
      <c r="AK158" s="11">
        <v>0</v>
      </c>
      <c r="AL158" s="12">
        <v>0</v>
      </c>
      <c r="AM158" s="11">
        <v>0</v>
      </c>
      <c r="AN158" s="12">
        <v>0</v>
      </c>
      <c r="AO158" s="111">
        <v>0</v>
      </c>
      <c r="AP158" s="51">
        <v>0</v>
      </c>
      <c r="AQ158" s="200">
        <v>0</v>
      </c>
      <c r="AR158" s="135">
        <v>0</v>
      </c>
      <c r="AS158" s="17">
        <v>0</v>
      </c>
      <c r="AT158" s="1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97"/>
      <c r="BG158" s="97"/>
      <c r="CA158" s="84" t="str">
        <f t="shared" si="13"/>
        <v/>
      </c>
      <c r="CG158" s="88">
        <f t="shared" si="14"/>
        <v>0</v>
      </c>
      <c r="CH158" s="88"/>
      <c r="CI158" s="88"/>
      <c r="CJ158" s="88"/>
      <c r="CK158" s="88"/>
      <c r="CL158" s="88"/>
      <c r="CM158" s="88"/>
      <c r="CN158" s="88"/>
      <c r="CO158" s="88"/>
      <c r="CP158" s="88"/>
      <c r="CQ158" s="88"/>
      <c r="CR158" s="88"/>
      <c r="CS158" s="88"/>
      <c r="CT158" s="88"/>
    </row>
    <row r="159" spans="1:104" ht="15" customHeight="1" x14ac:dyDescent="0.2">
      <c r="A159" s="331" t="s">
        <v>165</v>
      </c>
      <c r="B159" s="332">
        <f t="shared" si="11"/>
        <v>0</v>
      </c>
      <c r="C159" s="333">
        <f t="shared" si="12"/>
        <v>0</v>
      </c>
      <c r="D159" s="334">
        <f t="shared" si="12"/>
        <v>0</v>
      </c>
      <c r="E159" s="11">
        <v>0</v>
      </c>
      <c r="F159" s="17">
        <v>0</v>
      </c>
      <c r="G159" s="11">
        <v>0</v>
      </c>
      <c r="H159" s="17">
        <v>0</v>
      </c>
      <c r="I159" s="11">
        <v>0</v>
      </c>
      <c r="J159" s="17">
        <v>0</v>
      </c>
      <c r="K159" s="11">
        <v>0</v>
      </c>
      <c r="L159" s="12">
        <v>0</v>
      </c>
      <c r="M159" s="11">
        <v>0</v>
      </c>
      <c r="N159" s="12">
        <v>0</v>
      </c>
      <c r="O159" s="11">
        <v>0</v>
      </c>
      <c r="P159" s="12">
        <v>0</v>
      </c>
      <c r="Q159" s="11">
        <v>0</v>
      </c>
      <c r="R159" s="12">
        <v>0</v>
      </c>
      <c r="S159" s="11">
        <v>0</v>
      </c>
      <c r="T159" s="12">
        <v>0</v>
      </c>
      <c r="U159" s="11">
        <v>0</v>
      </c>
      <c r="V159" s="12">
        <v>0</v>
      </c>
      <c r="W159" s="11">
        <v>0</v>
      </c>
      <c r="X159" s="12">
        <v>0</v>
      </c>
      <c r="Y159" s="11">
        <v>0</v>
      </c>
      <c r="Z159" s="12">
        <v>0</v>
      </c>
      <c r="AA159" s="11">
        <v>0</v>
      </c>
      <c r="AB159" s="17">
        <v>0</v>
      </c>
      <c r="AC159" s="11">
        <v>0</v>
      </c>
      <c r="AD159" s="17">
        <v>0</v>
      </c>
      <c r="AE159" s="11">
        <v>0</v>
      </c>
      <c r="AF159" s="12">
        <v>0</v>
      </c>
      <c r="AG159" s="11">
        <v>0</v>
      </c>
      <c r="AH159" s="12">
        <v>0</v>
      </c>
      <c r="AI159" s="11">
        <v>0</v>
      </c>
      <c r="AJ159" s="12">
        <v>0</v>
      </c>
      <c r="AK159" s="11">
        <v>0</v>
      </c>
      <c r="AL159" s="12">
        <v>0</v>
      </c>
      <c r="AM159" s="11">
        <v>0</v>
      </c>
      <c r="AN159" s="12">
        <v>0</v>
      </c>
      <c r="AO159" s="111">
        <v>0</v>
      </c>
      <c r="AP159" s="51">
        <v>0</v>
      </c>
      <c r="AQ159" s="200">
        <v>0</v>
      </c>
      <c r="AR159" s="135">
        <v>0</v>
      </c>
      <c r="AS159" s="17">
        <v>0</v>
      </c>
      <c r="AT159" s="1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97"/>
      <c r="BG159" s="97"/>
      <c r="CA159" s="84" t="str">
        <f t="shared" si="13"/>
        <v/>
      </c>
      <c r="CG159" s="88">
        <f t="shared" si="14"/>
        <v>0</v>
      </c>
      <c r="CH159" s="88"/>
      <c r="CI159" s="88"/>
      <c r="CJ159" s="88"/>
      <c r="CK159" s="88"/>
      <c r="CL159" s="88"/>
      <c r="CM159" s="88"/>
      <c r="CN159" s="88"/>
      <c r="CO159" s="88"/>
      <c r="CP159" s="88"/>
      <c r="CQ159" s="88"/>
      <c r="CR159" s="88"/>
      <c r="CS159" s="88"/>
      <c r="CT159" s="88"/>
    </row>
    <row r="160" spans="1:104" ht="15" customHeight="1" x14ac:dyDescent="0.2">
      <c r="A160" s="331" t="s">
        <v>166</v>
      </c>
      <c r="B160" s="332">
        <f t="shared" si="11"/>
        <v>103</v>
      </c>
      <c r="C160" s="333">
        <f t="shared" si="12"/>
        <v>40</v>
      </c>
      <c r="D160" s="334">
        <f t="shared" si="12"/>
        <v>63</v>
      </c>
      <c r="E160" s="11">
        <v>0</v>
      </c>
      <c r="F160" s="17">
        <v>0</v>
      </c>
      <c r="G160" s="11">
        <v>0</v>
      </c>
      <c r="H160" s="17">
        <v>0</v>
      </c>
      <c r="I160" s="11">
        <v>0</v>
      </c>
      <c r="J160" s="17">
        <v>0</v>
      </c>
      <c r="K160" s="11">
        <v>0</v>
      </c>
      <c r="L160" s="12">
        <v>0</v>
      </c>
      <c r="M160" s="11">
        <v>4</v>
      </c>
      <c r="N160" s="12">
        <v>5</v>
      </c>
      <c r="O160" s="11">
        <v>4</v>
      </c>
      <c r="P160" s="12">
        <v>2</v>
      </c>
      <c r="Q160" s="11">
        <v>1</v>
      </c>
      <c r="R160" s="12">
        <v>11</v>
      </c>
      <c r="S160" s="11">
        <v>1</v>
      </c>
      <c r="T160" s="12">
        <v>2</v>
      </c>
      <c r="U160" s="11">
        <v>1</v>
      </c>
      <c r="V160" s="12">
        <v>2</v>
      </c>
      <c r="W160" s="11">
        <v>3</v>
      </c>
      <c r="X160" s="12">
        <v>2</v>
      </c>
      <c r="Y160" s="11">
        <v>5</v>
      </c>
      <c r="Z160" s="12">
        <v>3</v>
      </c>
      <c r="AA160" s="11">
        <v>5</v>
      </c>
      <c r="AB160" s="17">
        <v>3</v>
      </c>
      <c r="AC160" s="11">
        <v>1</v>
      </c>
      <c r="AD160" s="17">
        <v>9</v>
      </c>
      <c r="AE160" s="11">
        <v>2</v>
      </c>
      <c r="AF160" s="12">
        <v>4</v>
      </c>
      <c r="AG160" s="11">
        <v>2</v>
      </c>
      <c r="AH160" s="12">
        <v>2</v>
      </c>
      <c r="AI160" s="11">
        <v>3</v>
      </c>
      <c r="AJ160" s="12">
        <v>5</v>
      </c>
      <c r="AK160" s="11">
        <v>2</v>
      </c>
      <c r="AL160" s="12">
        <v>3</v>
      </c>
      <c r="AM160" s="11">
        <v>3</v>
      </c>
      <c r="AN160" s="12">
        <v>6</v>
      </c>
      <c r="AO160" s="111">
        <v>3</v>
      </c>
      <c r="AP160" s="51">
        <v>4</v>
      </c>
      <c r="AQ160" s="200">
        <v>87</v>
      </c>
      <c r="AR160" s="135">
        <v>2</v>
      </c>
      <c r="AS160" s="17">
        <v>14</v>
      </c>
      <c r="AT160" s="1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97"/>
      <c r="BG160" s="97"/>
      <c r="CA160" s="84" t="str">
        <f t="shared" si="13"/>
        <v/>
      </c>
      <c r="CG160" s="88">
        <f t="shared" si="14"/>
        <v>0</v>
      </c>
      <c r="CH160" s="88"/>
      <c r="CI160" s="88"/>
      <c r="CJ160" s="88"/>
      <c r="CK160" s="88"/>
      <c r="CL160" s="88"/>
      <c r="CM160" s="88"/>
      <c r="CN160" s="88"/>
      <c r="CO160" s="88"/>
      <c r="CP160" s="88"/>
      <c r="CQ160" s="88"/>
      <c r="CR160" s="88"/>
      <c r="CS160" s="88"/>
      <c r="CT160" s="88"/>
    </row>
    <row r="161" spans="1:98" ht="15" customHeight="1" x14ac:dyDescent="0.2">
      <c r="A161" s="331" t="s">
        <v>167</v>
      </c>
      <c r="B161" s="332">
        <f t="shared" si="11"/>
        <v>4</v>
      </c>
      <c r="C161" s="333">
        <f t="shared" si="12"/>
        <v>3</v>
      </c>
      <c r="D161" s="334">
        <f t="shared" si="12"/>
        <v>1</v>
      </c>
      <c r="E161" s="11">
        <v>0</v>
      </c>
      <c r="F161" s="17">
        <v>0</v>
      </c>
      <c r="G161" s="11">
        <v>0</v>
      </c>
      <c r="H161" s="17">
        <v>0</v>
      </c>
      <c r="I161" s="11">
        <v>0</v>
      </c>
      <c r="J161" s="17">
        <v>0</v>
      </c>
      <c r="K161" s="11">
        <v>0</v>
      </c>
      <c r="L161" s="12">
        <v>0</v>
      </c>
      <c r="M161" s="11">
        <v>0</v>
      </c>
      <c r="N161" s="12">
        <v>0</v>
      </c>
      <c r="O161" s="11">
        <v>0</v>
      </c>
      <c r="P161" s="12">
        <v>0</v>
      </c>
      <c r="Q161" s="11">
        <v>0</v>
      </c>
      <c r="R161" s="12">
        <v>0</v>
      </c>
      <c r="S161" s="11">
        <v>0</v>
      </c>
      <c r="T161" s="12">
        <v>0</v>
      </c>
      <c r="U161" s="11">
        <v>0</v>
      </c>
      <c r="V161" s="12">
        <v>0</v>
      </c>
      <c r="W161" s="11">
        <v>0</v>
      </c>
      <c r="X161" s="12">
        <v>0</v>
      </c>
      <c r="Y161" s="11">
        <v>1</v>
      </c>
      <c r="Z161" s="12">
        <v>0</v>
      </c>
      <c r="AA161" s="11">
        <v>0</v>
      </c>
      <c r="AB161" s="17">
        <v>0</v>
      </c>
      <c r="AC161" s="11">
        <v>1</v>
      </c>
      <c r="AD161" s="17">
        <v>0</v>
      </c>
      <c r="AE161" s="11">
        <v>0</v>
      </c>
      <c r="AF161" s="12">
        <v>0</v>
      </c>
      <c r="AG161" s="11">
        <v>0</v>
      </c>
      <c r="AH161" s="12">
        <v>0</v>
      </c>
      <c r="AI161" s="11">
        <v>0</v>
      </c>
      <c r="AJ161" s="12">
        <v>0</v>
      </c>
      <c r="AK161" s="11">
        <v>0</v>
      </c>
      <c r="AL161" s="12">
        <v>0</v>
      </c>
      <c r="AM161" s="11">
        <v>1</v>
      </c>
      <c r="AN161" s="12">
        <v>0</v>
      </c>
      <c r="AO161" s="111">
        <v>0</v>
      </c>
      <c r="AP161" s="51">
        <v>1</v>
      </c>
      <c r="AQ161" s="200">
        <v>2</v>
      </c>
      <c r="AR161" s="135">
        <v>0</v>
      </c>
      <c r="AS161" s="17">
        <v>2</v>
      </c>
      <c r="AT161" s="1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97"/>
      <c r="BG161" s="97"/>
      <c r="CA161" s="84" t="str">
        <f t="shared" si="13"/>
        <v/>
      </c>
      <c r="CG161" s="88">
        <f t="shared" si="14"/>
        <v>0</v>
      </c>
      <c r="CH161" s="88"/>
      <c r="CI161" s="88"/>
      <c r="CJ161" s="88"/>
      <c r="CK161" s="88"/>
      <c r="CL161" s="88"/>
      <c r="CM161" s="88"/>
      <c r="CN161" s="88"/>
      <c r="CO161" s="88"/>
      <c r="CP161" s="88"/>
      <c r="CQ161" s="88"/>
      <c r="CR161" s="88"/>
      <c r="CS161" s="88"/>
      <c r="CT161" s="88"/>
    </row>
    <row r="162" spans="1:98" ht="15" customHeight="1" x14ac:dyDescent="0.2">
      <c r="A162" s="331" t="s">
        <v>168</v>
      </c>
      <c r="B162" s="332">
        <f t="shared" si="11"/>
        <v>2</v>
      </c>
      <c r="C162" s="333">
        <f t="shared" si="12"/>
        <v>2</v>
      </c>
      <c r="D162" s="334">
        <f t="shared" si="12"/>
        <v>0</v>
      </c>
      <c r="E162" s="11">
        <v>0</v>
      </c>
      <c r="F162" s="17">
        <v>0</v>
      </c>
      <c r="G162" s="11">
        <v>0</v>
      </c>
      <c r="H162" s="17">
        <v>0</v>
      </c>
      <c r="I162" s="11">
        <v>0</v>
      </c>
      <c r="J162" s="17">
        <v>0</v>
      </c>
      <c r="K162" s="11">
        <v>0</v>
      </c>
      <c r="L162" s="12">
        <v>0</v>
      </c>
      <c r="M162" s="11">
        <v>0</v>
      </c>
      <c r="N162" s="12">
        <v>0</v>
      </c>
      <c r="O162" s="11">
        <v>0</v>
      </c>
      <c r="P162" s="12">
        <v>0</v>
      </c>
      <c r="Q162" s="11">
        <v>0</v>
      </c>
      <c r="R162" s="12">
        <v>0</v>
      </c>
      <c r="S162" s="11">
        <v>0</v>
      </c>
      <c r="T162" s="12">
        <v>0</v>
      </c>
      <c r="U162" s="11">
        <v>0</v>
      </c>
      <c r="V162" s="12">
        <v>0</v>
      </c>
      <c r="W162" s="11">
        <v>0</v>
      </c>
      <c r="X162" s="12">
        <v>0</v>
      </c>
      <c r="Y162" s="11">
        <v>0</v>
      </c>
      <c r="Z162" s="12">
        <v>0</v>
      </c>
      <c r="AA162" s="11">
        <v>0</v>
      </c>
      <c r="AB162" s="17">
        <v>0</v>
      </c>
      <c r="AC162" s="11">
        <v>0</v>
      </c>
      <c r="AD162" s="17">
        <v>0</v>
      </c>
      <c r="AE162" s="11">
        <v>0</v>
      </c>
      <c r="AF162" s="12">
        <v>0</v>
      </c>
      <c r="AG162" s="11">
        <v>1</v>
      </c>
      <c r="AH162" s="12">
        <v>0</v>
      </c>
      <c r="AI162" s="11">
        <v>1</v>
      </c>
      <c r="AJ162" s="12">
        <v>0</v>
      </c>
      <c r="AK162" s="11">
        <v>0</v>
      </c>
      <c r="AL162" s="12">
        <v>0</v>
      </c>
      <c r="AM162" s="11">
        <v>0</v>
      </c>
      <c r="AN162" s="12">
        <v>0</v>
      </c>
      <c r="AO162" s="111">
        <v>0</v>
      </c>
      <c r="AP162" s="51">
        <v>0</v>
      </c>
      <c r="AQ162" s="200">
        <v>2</v>
      </c>
      <c r="AR162" s="135">
        <v>0</v>
      </c>
      <c r="AS162" s="17">
        <v>0</v>
      </c>
      <c r="AT162" s="1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97"/>
      <c r="BG162" s="97"/>
      <c r="CA162" s="84" t="str">
        <f t="shared" si="13"/>
        <v/>
      </c>
      <c r="CG162" s="88">
        <f t="shared" si="14"/>
        <v>0</v>
      </c>
      <c r="CH162" s="88"/>
      <c r="CI162" s="88"/>
      <c r="CJ162" s="88"/>
      <c r="CK162" s="88"/>
      <c r="CL162" s="88"/>
      <c r="CM162" s="88"/>
      <c r="CN162" s="88"/>
      <c r="CO162" s="88"/>
      <c r="CP162" s="88"/>
      <c r="CQ162" s="88"/>
      <c r="CR162" s="88"/>
      <c r="CS162" s="88"/>
      <c r="CT162" s="88"/>
    </row>
    <row r="163" spans="1:98" ht="15" customHeight="1" x14ac:dyDescent="0.2">
      <c r="A163" s="331" t="s">
        <v>169</v>
      </c>
      <c r="B163" s="332">
        <f t="shared" si="11"/>
        <v>0</v>
      </c>
      <c r="C163" s="333">
        <f t="shared" si="12"/>
        <v>0</v>
      </c>
      <c r="D163" s="334">
        <f t="shared" si="12"/>
        <v>0</v>
      </c>
      <c r="E163" s="11">
        <v>0</v>
      </c>
      <c r="F163" s="17">
        <v>0</v>
      </c>
      <c r="G163" s="11">
        <v>0</v>
      </c>
      <c r="H163" s="17">
        <v>0</v>
      </c>
      <c r="I163" s="11">
        <v>0</v>
      </c>
      <c r="J163" s="17">
        <v>0</v>
      </c>
      <c r="K163" s="11">
        <v>0</v>
      </c>
      <c r="L163" s="12">
        <v>0</v>
      </c>
      <c r="M163" s="11">
        <v>0</v>
      </c>
      <c r="N163" s="12">
        <v>0</v>
      </c>
      <c r="O163" s="11">
        <v>0</v>
      </c>
      <c r="P163" s="12">
        <v>0</v>
      </c>
      <c r="Q163" s="11">
        <v>0</v>
      </c>
      <c r="R163" s="12">
        <v>0</v>
      </c>
      <c r="S163" s="11">
        <v>0</v>
      </c>
      <c r="T163" s="12">
        <v>0</v>
      </c>
      <c r="U163" s="11">
        <v>0</v>
      </c>
      <c r="V163" s="12">
        <v>0</v>
      </c>
      <c r="W163" s="11">
        <v>0</v>
      </c>
      <c r="X163" s="12">
        <v>0</v>
      </c>
      <c r="Y163" s="11">
        <v>0</v>
      </c>
      <c r="Z163" s="12">
        <v>0</v>
      </c>
      <c r="AA163" s="11">
        <v>0</v>
      </c>
      <c r="AB163" s="17">
        <v>0</v>
      </c>
      <c r="AC163" s="11">
        <v>0</v>
      </c>
      <c r="AD163" s="17">
        <v>0</v>
      </c>
      <c r="AE163" s="11">
        <v>0</v>
      </c>
      <c r="AF163" s="12">
        <v>0</v>
      </c>
      <c r="AG163" s="11">
        <v>0</v>
      </c>
      <c r="AH163" s="12">
        <v>0</v>
      </c>
      <c r="AI163" s="11">
        <v>0</v>
      </c>
      <c r="AJ163" s="12">
        <v>0</v>
      </c>
      <c r="AK163" s="11">
        <v>0</v>
      </c>
      <c r="AL163" s="12">
        <v>0</v>
      </c>
      <c r="AM163" s="11">
        <v>0</v>
      </c>
      <c r="AN163" s="12">
        <v>0</v>
      </c>
      <c r="AO163" s="111">
        <v>0</v>
      </c>
      <c r="AP163" s="51">
        <v>0</v>
      </c>
      <c r="AQ163" s="200">
        <v>0</v>
      </c>
      <c r="AR163" s="135">
        <v>0</v>
      </c>
      <c r="AS163" s="17">
        <v>0</v>
      </c>
      <c r="AT163" s="1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97"/>
      <c r="BG163" s="97"/>
      <c r="CA163" s="84" t="str">
        <f t="shared" si="13"/>
        <v/>
      </c>
      <c r="CG163" s="88">
        <f t="shared" si="14"/>
        <v>0</v>
      </c>
      <c r="CH163" s="88"/>
      <c r="CI163" s="88"/>
      <c r="CJ163" s="88"/>
      <c r="CK163" s="88"/>
      <c r="CL163" s="88"/>
      <c r="CM163" s="88"/>
      <c r="CN163" s="88"/>
      <c r="CO163" s="88"/>
      <c r="CP163" s="88"/>
      <c r="CQ163" s="88"/>
      <c r="CR163" s="88"/>
      <c r="CS163" s="88"/>
      <c r="CT163" s="88"/>
    </row>
    <row r="164" spans="1:98" ht="15" customHeight="1" x14ac:dyDescent="0.2">
      <c r="A164" s="331" t="s">
        <v>170</v>
      </c>
      <c r="B164" s="332">
        <f t="shared" si="11"/>
        <v>89</v>
      </c>
      <c r="C164" s="333">
        <f t="shared" si="12"/>
        <v>29</v>
      </c>
      <c r="D164" s="334">
        <f t="shared" si="12"/>
        <v>60</v>
      </c>
      <c r="E164" s="11">
        <v>10</v>
      </c>
      <c r="F164" s="17">
        <v>8</v>
      </c>
      <c r="G164" s="11">
        <v>1</v>
      </c>
      <c r="H164" s="17">
        <v>2</v>
      </c>
      <c r="I164" s="11">
        <v>1</v>
      </c>
      <c r="J164" s="17">
        <v>1</v>
      </c>
      <c r="K164" s="11">
        <v>0</v>
      </c>
      <c r="L164" s="12">
        <v>5</v>
      </c>
      <c r="M164" s="11">
        <v>0</v>
      </c>
      <c r="N164" s="12">
        <v>1</v>
      </c>
      <c r="O164" s="11">
        <v>0</v>
      </c>
      <c r="P164" s="12">
        <v>0</v>
      </c>
      <c r="Q164" s="11">
        <v>0</v>
      </c>
      <c r="R164" s="12">
        <v>0</v>
      </c>
      <c r="S164" s="11">
        <v>0</v>
      </c>
      <c r="T164" s="12">
        <v>0</v>
      </c>
      <c r="U164" s="11">
        <v>0</v>
      </c>
      <c r="V164" s="12">
        <v>0</v>
      </c>
      <c r="W164" s="11">
        <v>0</v>
      </c>
      <c r="X164" s="12">
        <v>0</v>
      </c>
      <c r="Y164" s="11">
        <v>0</v>
      </c>
      <c r="Z164" s="12">
        <v>0</v>
      </c>
      <c r="AA164" s="11">
        <v>0</v>
      </c>
      <c r="AB164" s="17">
        <v>0</v>
      </c>
      <c r="AC164" s="11">
        <v>0</v>
      </c>
      <c r="AD164" s="17">
        <v>0</v>
      </c>
      <c r="AE164" s="11">
        <v>2</v>
      </c>
      <c r="AF164" s="12">
        <v>1</v>
      </c>
      <c r="AG164" s="11">
        <v>0</v>
      </c>
      <c r="AH164" s="12">
        <v>8</v>
      </c>
      <c r="AI164" s="11">
        <v>5</v>
      </c>
      <c r="AJ164" s="12">
        <v>2</v>
      </c>
      <c r="AK164" s="11">
        <v>0</v>
      </c>
      <c r="AL164" s="12">
        <v>6</v>
      </c>
      <c r="AM164" s="11">
        <v>2</v>
      </c>
      <c r="AN164" s="12">
        <v>5</v>
      </c>
      <c r="AO164" s="111">
        <v>8</v>
      </c>
      <c r="AP164" s="51">
        <v>21</v>
      </c>
      <c r="AQ164" s="200">
        <v>26</v>
      </c>
      <c r="AR164" s="135">
        <v>19</v>
      </c>
      <c r="AS164" s="17">
        <v>44</v>
      </c>
      <c r="AT164" s="1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97"/>
      <c r="BG164" s="97"/>
      <c r="CA164" s="84" t="str">
        <f t="shared" si="13"/>
        <v/>
      </c>
      <c r="CG164" s="88">
        <f t="shared" si="14"/>
        <v>0</v>
      </c>
      <c r="CH164" s="88"/>
      <c r="CI164" s="88"/>
      <c r="CJ164" s="88"/>
      <c r="CK164" s="88"/>
      <c r="CL164" s="88"/>
      <c r="CM164" s="88"/>
      <c r="CN164" s="88"/>
      <c r="CO164" s="88"/>
      <c r="CP164" s="88"/>
      <c r="CQ164" s="88"/>
      <c r="CR164" s="88"/>
      <c r="CS164" s="88"/>
      <c r="CT164" s="88"/>
    </row>
    <row r="165" spans="1:98" ht="15" customHeight="1" x14ac:dyDescent="0.2">
      <c r="A165" s="331" t="s">
        <v>171</v>
      </c>
      <c r="B165" s="332">
        <f t="shared" si="11"/>
        <v>0</v>
      </c>
      <c r="C165" s="333">
        <f t="shared" si="12"/>
        <v>0</v>
      </c>
      <c r="D165" s="334">
        <f t="shared" si="12"/>
        <v>0</v>
      </c>
      <c r="E165" s="11">
        <v>0</v>
      </c>
      <c r="F165" s="17">
        <v>0</v>
      </c>
      <c r="G165" s="11">
        <v>0</v>
      </c>
      <c r="H165" s="17">
        <v>0</v>
      </c>
      <c r="I165" s="11">
        <v>0</v>
      </c>
      <c r="J165" s="17">
        <v>0</v>
      </c>
      <c r="K165" s="11">
        <v>0</v>
      </c>
      <c r="L165" s="12">
        <v>0</v>
      </c>
      <c r="M165" s="11">
        <v>0</v>
      </c>
      <c r="N165" s="12">
        <v>0</v>
      </c>
      <c r="O165" s="11">
        <v>0</v>
      </c>
      <c r="P165" s="12">
        <v>0</v>
      </c>
      <c r="Q165" s="11">
        <v>0</v>
      </c>
      <c r="R165" s="12">
        <v>0</v>
      </c>
      <c r="S165" s="11">
        <v>0</v>
      </c>
      <c r="T165" s="12">
        <v>0</v>
      </c>
      <c r="U165" s="11">
        <v>0</v>
      </c>
      <c r="V165" s="12">
        <v>0</v>
      </c>
      <c r="W165" s="11">
        <v>0</v>
      </c>
      <c r="X165" s="12">
        <v>0</v>
      </c>
      <c r="Y165" s="11">
        <v>0</v>
      </c>
      <c r="Z165" s="12">
        <v>0</v>
      </c>
      <c r="AA165" s="11">
        <v>0</v>
      </c>
      <c r="AB165" s="17">
        <v>0</v>
      </c>
      <c r="AC165" s="11">
        <v>0</v>
      </c>
      <c r="AD165" s="17">
        <v>0</v>
      </c>
      <c r="AE165" s="11">
        <v>0</v>
      </c>
      <c r="AF165" s="12">
        <v>0</v>
      </c>
      <c r="AG165" s="11">
        <v>0</v>
      </c>
      <c r="AH165" s="12">
        <v>0</v>
      </c>
      <c r="AI165" s="11">
        <v>0</v>
      </c>
      <c r="AJ165" s="12">
        <v>0</v>
      </c>
      <c r="AK165" s="11">
        <v>0</v>
      </c>
      <c r="AL165" s="12">
        <v>0</v>
      </c>
      <c r="AM165" s="11">
        <v>0</v>
      </c>
      <c r="AN165" s="12">
        <v>0</v>
      </c>
      <c r="AO165" s="111">
        <v>0</v>
      </c>
      <c r="AP165" s="51">
        <v>0</v>
      </c>
      <c r="AQ165" s="200">
        <v>0</v>
      </c>
      <c r="AR165" s="135">
        <v>0</v>
      </c>
      <c r="AS165" s="17">
        <v>0</v>
      </c>
      <c r="AT165" s="1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97"/>
      <c r="BG165" s="97"/>
      <c r="CA165" s="84" t="str">
        <f t="shared" si="13"/>
        <v/>
      </c>
      <c r="CG165" s="88">
        <f t="shared" si="14"/>
        <v>0</v>
      </c>
      <c r="CH165" s="88"/>
      <c r="CI165" s="88"/>
      <c r="CJ165" s="88"/>
      <c r="CK165" s="88"/>
      <c r="CL165" s="88"/>
      <c r="CM165" s="88"/>
      <c r="CN165" s="88"/>
      <c r="CO165" s="88"/>
      <c r="CP165" s="88"/>
      <c r="CQ165" s="88"/>
      <c r="CR165" s="88"/>
      <c r="CS165" s="88"/>
      <c r="CT165" s="88"/>
    </row>
    <row r="166" spans="1:98" ht="15" customHeight="1" x14ac:dyDescent="0.2">
      <c r="A166" s="331" t="s">
        <v>172</v>
      </c>
      <c r="B166" s="332">
        <f t="shared" si="11"/>
        <v>1</v>
      </c>
      <c r="C166" s="333">
        <f t="shared" si="12"/>
        <v>1</v>
      </c>
      <c r="D166" s="334">
        <f t="shared" si="12"/>
        <v>0</v>
      </c>
      <c r="E166" s="11">
        <v>0</v>
      </c>
      <c r="F166" s="17">
        <v>0</v>
      </c>
      <c r="G166" s="11">
        <v>0</v>
      </c>
      <c r="H166" s="17">
        <v>0</v>
      </c>
      <c r="I166" s="11">
        <v>0</v>
      </c>
      <c r="J166" s="17">
        <v>0</v>
      </c>
      <c r="K166" s="11">
        <v>0</v>
      </c>
      <c r="L166" s="12">
        <v>0</v>
      </c>
      <c r="M166" s="11">
        <v>0</v>
      </c>
      <c r="N166" s="12">
        <v>0</v>
      </c>
      <c r="O166" s="11">
        <v>0</v>
      </c>
      <c r="P166" s="12">
        <v>0</v>
      </c>
      <c r="Q166" s="11">
        <v>0</v>
      </c>
      <c r="R166" s="12">
        <v>0</v>
      </c>
      <c r="S166" s="11">
        <v>0</v>
      </c>
      <c r="T166" s="12">
        <v>0</v>
      </c>
      <c r="U166" s="11">
        <v>0</v>
      </c>
      <c r="V166" s="12">
        <v>0</v>
      </c>
      <c r="W166" s="11">
        <v>0</v>
      </c>
      <c r="X166" s="12">
        <v>0</v>
      </c>
      <c r="Y166" s="11">
        <v>0</v>
      </c>
      <c r="Z166" s="12">
        <v>0</v>
      </c>
      <c r="AA166" s="11">
        <v>0</v>
      </c>
      <c r="AB166" s="17">
        <v>0</v>
      </c>
      <c r="AC166" s="11">
        <v>0</v>
      </c>
      <c r="AD166" s="17">
        <v>0</v>
      </c>
      <c r="AE166" s="11">
        <v>0</v>
      </c>
      <c r="AF166" s="12">
        <v>0</v>
      </c>
      <c r="AG166" s="11">
        <v>0</v>
      </c>
      <c r="AH166" s="12">
        <v>0</v>
      </c>
      <c r="AI166" s="11">
        <v>0</v>
      </c>
      <c r="AJ166" s="12">
        <v>0</v>
      </c>
      <c r="AK166" s="11">
        <v>1</v>
      </c>
      <c r="AL166" s="12">
        <v>0</v>
      </c>
      <c r="AM166" s="11">
        <v>0</v>
      </c>
      <c r="AN166" s="12">
        <v>0</v>
      </c>
      <c r="AO166" s="111">
        <v>0</v>
      </c>
      <c r="AP166" s="51">
        <v>0</v>
      </c>
      <c r="AQ166" s="200">
        <v>1</v>
      </c>
      <c r="AR166" s="135">
        <v>0</v>
      </c>
      <c r="AS166" s="17">
        <v>0</v>
      </c>
      <c r="AT166" s="1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97"/>
      <c r="BG166" s="97"/>
      <c r="CA166" s="84" t="str">
        <f t="shared" si="13"/>
        <v/>
      </c>
      <c r="CG166" s="88">
        <f t="shared" si="14"/>
        <v>0</v>
      </c>
      <c r="CH166" s="88"/>
      <c r="CI166" s="88"/>
      <c r="CJ166" s="88"/>
      <c r="CK166" s="88"/>
      <c r="CL166" s="88"/>
      <c r="CM166" s="88"/>
      <c r="CN166" s="88"/>
      <c r="CO166" s="88"/>
      <c r="CP166" s="88"/>
      <c r="CQ166" s="88"/>
      <c r="CR166" s="88"/>
      <c r="CS166" s="88"/>
      <c r="CT166" s="88"/>
    </row>
    <row r="167" spans="1:98" ht="15" customHeight="1" x14ac:dyDescent="0.2">
      <c r="A167" s="331" t="s">
        <v>173</v>
      </c>
      <c r="B167" s="332">
        <f t="shared" si="11"/>
        <v>10</v>
      </c>
      <c r="C167" s="333">
        <f t="shared" si="12"/>
        <v>4</v>
      </c>
      <c r="D167" s="334">
        <f t="shared" si="12"/>
        <v>6</v>
      </c>
      <c r="E167" s="11">
        <v>0</v>
      </c>
      <c r="F167" s="17">
        <v>0</v>
      </c>
      <c r="G167" s="11">
        <v>0</v>
      </c>
      <c r="H167" s="17">
        <v>0</v>
      </c>
      <c r="I167" s="11">
        <v>0</v>
      </c>
      <c r="J167" s="17">
        <v>0</v>
      </c>
      <c r="K167" s="11">
        <v>0</v>
      </c>
      <c r="L167" s="12">
        <v>0</v>
      </c>
      <c r="M167" s="11">
        <v>0</v>
      </c>
      <c r="N167" s="12">
        <v>0</v>
      </c>
      <c r="O167" s="11">
        <v>0</v>
      </c>
      <c r="P167" s="12">
        <v>0</v>
      </c>
      <c r="Q167" s="11">
        <v>0</v>
      </c>
      <c r="R167" s="12">
        <v>0</v>
      </c>
      <c r="S167" s="11">
        <v>0</v>
      </c>
      <c r="T167" s="12">
        <v>0</v>
      </c>
      <c r="U167" s="11">
        <v>0</v>
      </c>
      <c r="V167" s="12">
        <v>0</v>
      </c>
      <c r="W167" s="11">
        <v>0</v>
      </c>
      <c r="X167" s="12">
        <v>0</v>
      </c>
      <c r="Y167" s="11">
        <v>1</v>
      </c>
      <c r="Z167" s="12">
        <v>0</v>
      </c>
      <c r="AA167" s="11">
        <v>0</v>
      </c>
      <c r="AB167" s="17">
        <v>0</v>
      </c>
      <c r="AC167" s="11">
        <v>0</v>
      </c>
      <c r="AD167" s="17">
        <v>0</v>
      </c>
      <c r="AE167" s="11">
        <v>0</v>
      </c>
      <c r="AF167" s="12">
        <v>1</v>
      </c>
      <c r="AG167" s="11">
        <v>1</v>
      </c>
      <c r="AH167" s="12">
        <v>0</v>
      </c>
      <c r="AI167" s="11">
        <v>1</v>
      </c>
      <c r="AJ167" s="12">
        <v>2</v>
      </c>
      <c r="AK167" s="11">
        <v>1</v>
      </c>
      <c r="AL167" s="12">
        <v>1</v>
      </c>
      <c r="AM167" s="11">
        <v>0</v>
      </c>
      <c r="AN167" s="12">
        <v>0</v>
      </c>
      <c r="AO167" s="111">
        <v>0</v>
      </c>
      <c r="AP167" s="51">
        <v>2</v>
      </c>
      <c r="AQ167" s="200">
        <v>10</v>
      </c>
      <c r="AR167" s="135">
        <v>0</v>
      </c>
      <c r="AS167" s="17">
        <v>0</v>
      </c>
      <c r="AT167" s="1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97"/>
      <c r="BG167" s="97"/>
      <c r="CA167" s="84" t="str">
        <f t="shared" si="13"/>
        <v/>
      </c>
      <c r="CG167" s="88">
        <f t="shared" si="14"/>
        <v>0</v>
      </c>
      <c r="CH167" s="88"/>
      <c r="CI167" s="88"/>
      <c r="CJ167" s="88"/>
      <c r="CK167" s="88"/>
      <c r="CL167" s="88"/>
      <c r="CM167" s="88"/>
      <c r="CN167" s="88"/>
      <c r="CO167" s="88"/>
      <c r="CP167" s="88"/>
      <c r="CQ167" s="88"/>
      <c r="CR167" s="88"/>
      <c r="CS167" s="88"/>
      <c r="CT167" s="88"/>
    </row>
    <row r="168" spans="1:98" ht="15" customHeight="1" x14ac:dyDescent="0.2">
      <c r="A168" s="335" t="s">
        <v>4</v>
      </c>
      <c r="B168" s="336">
        <f t="shared" si="11"/>
        <v>90</v>
      </c>
      <c r="C168" s="337">
        <f t="shared" si="12"/>
        <v>37</v>
      </c>
      <c r="D168" s="338">
        <f t="shared" si="12"/>
        <v>53</v>
      </c>
      <c r="E168" s="34">
        <v>0</v>
      </c>
      <c r="F168" s="58">
        <v>0</v>
      </c>
      <c r="G168" s="34">
        <v>0</v>
      </c>
      <c r="H168" s="35">
        <v>0</v>
      </c>
      <c r="I168" s="34">
        <v>0</v>
      </c>
      <c r="J168" s="35">
        <v>0</v>
      </c>
      <c r="K168" s="34">
        <v>0</v>
      </c>
      <c r="L168" s="35">
        <v>1</v>
      </c>
      <c r="M168" s="34">
        <v>0</v>
      </c>
      <c r="N168" s="35">
        <v>0</v>
      </c>
      <c r="O168" s="34">
        <v>0</v>
      </c>
      <c r="P168" s="35">
        <v>0</v>
      </c>
      <c r="Q168" s="34">
        <v>1</v>
      </c>
      <c r="R168" s="35">
        <v>0</v>
      </c>
      <c r="S168" s="34">
        <v>0</v>
      </c>
      <c r="T168" s="35">
        <v>1</v>
      </c>
      <c r="U168" s="34">
        <v>0</v>
      </c>
      <c r="V168" s="35">
        <v>0</v>
      </c>
      <c r="W168" s="34">
        <v>1</v>
      </c>
      <c r="X168" s="35">
        <v>1</v>
      </c>
      <c r="Y168" s="34">
        <v>1</v>
      </c>
      <c r="Z168" s="35">
        <v>2</v>
      </c>
      <c r="AA168" s="34">
        <v>4</v>
      </c>
      <c r="AB168" s="35">
        <v>1</v>
      </c>
      <c r="AC168" s="34">
        <v>2</v>
      </c>
      <c r="AD168" s="35">
        <v>3</v>
      </c>
      <c r="AE168" s="34">
        <v>2</v>
      </c>
      <c r="AF168" s="35">
        <v>3</v>
      </c>
      <c r="AG168" s="34">
        <v>3</v>
      </c>
      <c r="AH168" s="35">
        <v>4</v>
      </c>
      <c r="AI168" s="34">
        <v>3</v>
      </c>
      <c r="AJ168" s="35">
        <v>9</v>
      </c>
      <c r="AK168" s="34">
        <v>6</v>
      </c>
      <c r="AL168" s="35">
        <v>7</v>
      </c>
      <c r="AM168" s="34">
        <v>7</v>
      </c>
      <c r="AN168" s="35">
        <v>8</v>
      </c>
      <c r="AO168" s="117">
        <v>7</v>
      </c>
      <c r="AP168" s="42">
        <v>13</v>
      </c>
      <c r="AQ168" s="339">
        <v>22</v>
      </c>
      <c r="AR168" s="120">
        <v>22</v>
      </c>
      <c r="AS168" s="58">
        <v>46</v>
      </c>
      <c r="AT168" s="1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97"/>
      <c r="BG168" s="97"/>
      <c r="CA168" s="84" t="str">
        <f t="shared" si="13"/>
        <v/>
      </c>
      <c r="CG168" s="88">
        <f t="shared" si="14"/>
        <v>0</v>
      </c>
      <c r="CH168" s="88"/>
      <c r="CI168" s="88"/>
      <c r="CJ168" s="88"/>
      <c r="CK168" s="88"/>
      <c r="CL168" s="88"/>
      <c r="CM168" s="88"/>
      <c r="CN168" s="88"/>
      <c r="CO168" s="88"/>
      <c r="CP168" s="88"/>
      <c r="CQ168" s="88"/>
      <c r="CR168" s="88"/>
      <c r="CS168" s="88"/>
      <c r="CT168" s="88"/>
    </row>
    <row r="169" spans="1:98" ht="15" customHeight="1" x14ac:dyDescent="0.2">
      <c r="A169" s="340" t="s">
        <v>43</v>
      </c>
      <c r="B169" s="213">
        <f t="shared" ref="B169:AS169" si="15">SUM(B170:B174)</f>
        <v>217</v>
      </c>
      <c r="C169" s="214">
        <f t="shared" si="15"/>
        <v>108</v>
      </c>
      <c r="D169" s="317">
        <f t="shared" si="15"/>
        <v>109</v>
      </c>
      <c r="E169" s="341">
        <f>SUM(E170:E174)</f>
        <v>8</v>
      </c>
      <c r="F169" s="342">
        <f t="shared" si="15"/>
        <v>4</v>
      </c>
      <c r="G169" s="342">
        <f t="shared" si="15"/>
        <v>0</v>
      </c>
      <c r="H169" s="69">
        <f t="shared" si="15"/>
        <v>2</v>
      </c>
      <c r="I169" s="63">
        <f t="shared" si="15"/>
        <v>1</v>
      </c>
      <c r="J169" s="69">
        <f t="shared" si="15"/>
        <v>1</v>
      </c>
      <c r="K169" s="63">
        <f t="shared" si="15"/>
        <v>0</v>
      </c>
      <c r="L169" s="69">
        <f t="shared" si="15"/>
        <v>1</v>
      </c>
      <c r="M169" s="63">
        <f t="shared" si="15"/>
        <v>1</v>
      </c>
      <c r="N169" s="69">
        <f t="shared" si="15"/>
        <v>3</v>
      </c>
      <c r="O169" s="63">
        <f t="shared" si="15"/>
        <v>2</v>
      </c>
      <c r="P169" s="69">
        <f t="shared" si="15"/>
        <v>1</v>
      </c>
      <c r="Q169" s="63">
        <f t="shared" si="15"/>
        <v>0</v>
      </c>
      <c r="R169" s="69">
        <f t="shared" si="15"/>
        <v>0</v>
      </c>
      <c r="S169" s="63">
        <f t="shared" si="15"/>
        <v>0</v>
      </c>
      <c r="T169" s="69">
        <f t="shared" si="15"/>
        <v>2</v>
      </c>
      <c r="U169" s="63">
        <f t="shared" si="15"/>
        <v>0</v>
      </c>
      <c r="V169" s="69">
        <f t="shared" si="15"/>
        <v>1</v>
      </c>
      <c r="W169" s="63">
        <f t="shared" si="15"/>
        <v>3</v>
      </c>
      <c r="X169" s="69">
        <f t="shared" si="15"/>
        <v>1</v>
      </c>
      <c r="Y169" s="63">
        <f t="shared" si="15"/>
        <v>4</v>
      </c>
      <c r="Z169" s="69">
        <f t="shared" si="15"/>
        <v>5</v>
      </c>
      <c r="AA169" s="63">
        <f t="shared" si="15"/>
        <v>4</v>
      </c>
      <c r="AB169" s="69">
        <f t="shared" si="15"/>
        <v>4</v>
      </c>
      <c r="AC169" s="63">
        <f t="shared" si="15"/>
        <v>5</v>
      </c>
      <c r="AD169" s="69">
        <f t="shared" si="15"/>
        <v>3</v>
      </c>
      <c r="AE169" s="63">
        <f t="shared" si="15"/>
        <v>4</v>
      </c>
      <c r="AF169" s="69">
        <f t="shared" si="15"/>
        <v>6</v>
      </c>
      <c r="AG169" s="63">
        <f t="shared" si="15"/>
        <v>5</v>
      </c>
      <c r="AH169" s="69">
        <f t="shared" si="15"/>
        <v>10</v>
      </c>
      <c r="AI169" s="63">
        <f t="shared" si="15"/>
        <v>15</v>
      </c>
      <c r="AJ169" s="69">
        <f t="shared" si="15"/>
        <v>14</v>
      </c>
      <c r="AK169" s="63">
        <f t="shared" si="15"/>
        <v>17</v>
      </c>
      <c r="AL169" s="69">
        <f t="shared" si="15"/>
        <v>10</v>
      </c>
      <c r="AM169" s="63">
        <f t="shared" si="15"/>
        <v>14</v>
      </c>
      <c r="AN169" s="69">
        <f t="shared" si="15"/>
        <v>12</v>
      </c>
      <c r="AO169" s="68">
        <f t="shared" si="15"/>
        <v>25</v>
      </c>
      <c r="AP169" s="67">
        <f t="shared" si="15"/>
        <v>29</v>
      </c>
      <c r="AQ169" s="343">
        <f t="shared" si="15"/>
        <v>55</v>
      </c>
      <c r="AR169" s="62">
        <f t="shared" si="15"/>
        <v>27</v>
      </c>
      <c r="AS169" s="65">
        <f t="shared" si="15"/>
        <v>135</v>
      </c>
      <c r="AT169" s="344"/>
      <c r="AU169" s="96"/>
      <c r="AV169" s="96"/>
      <c r="AW169" s="96"/>
      <c r="AX169" s="96"/>
      <c r="AY169" s="96"/>
      <c r="AZ169" s="96"/>
      <c r="BA169" s="96"/>
      <c r="BB169" s="96"/>
      <c r="BC169" s="96"/>
      <c r="BD169" s="96"/>
      <c r="BE169" s="96"/>
      <c r="BF169" s="97"/>
      <c r="BG169" s="97"/>
      <c r="CG169" s="88"/>
      <c r="CH169" s="88"/>
      <c r="CI169" s="88"/>
      <c r="CJ169" s="88"/>
      <c r="CK169" s="88"/>
      <c r="CL169" s="88"/>
      <c r="CM169" s="88"/>
      <c r="CN169" s="88"/>
      <c r="CO169" s="88"/>
      <c r="CP169" s="88"/>
      <c r="CQ169" s="88"/>
      <c r="CR169" s="88"/>
      <c r="CS169" s="88"/>
      <c r="CT169" s="88"/>
    </row>
    <row r="170" spans="1:98" ht="15" customHeight="1" x14ac:dyDescent="0.2">
      <c r="A170" s="101" t="s">
        <v>44</v>
      </c>
      <c r="B170" s="345">
        <f>SUM(C170+D170)</f>
        <v>205</v>
      </c>
      <c r="C170" s="346">
        <f t="shared" ref="C170:D174" si="16">SUM(E170+G170+I170+K170+M170+O170+Q170+S170+U170+W170+Y170+AA170+AC170+AE170+AG170+AI170+AK170+AM170+AO170)</f>
        <v>101</v>
      </c>
      <c r="D170" s="347">
        <f t="shared" si="16"/>
        <v>104</v>
      </c>
      <c r="E170" s="123">
        <v>8</v>
      </c>
      <c r="F170" s="8">
        <v>4</v>
      </c>
      <c r="G170" s="123">
        <v>0</v>
      </c>
      <c r="H170" s="138">
        <v>2</v>
      </c>
      <c r="I170" s="123">
        <v>1</v>
      </c>
      <c r="J170" s="138">
        <v>1</v>
      </c>
      <c r="K170" s="123">
        <v>0</v>
      </c>
      <c r="L170" s="138">
        <v>1</v>
      </c>
      <c r="M170" s="123">
        <v>1</v>
      </c>
      <c r="N170" s="138">
        <v>3</v>
      </c>
      <c r="O170" s="123">
        <v>2</v>
      </c>
      <c r="P170" s="138">
        <v>1</v>
      </c>
      <c r="Q170" s="123">
        <v>0</v>
      </c>
      <c r="R170" s="138">
        <v>0</v>
      </c>
      <c r="S170" s="123">
        <v>0</v>
      </c>
      <c r="T170" s="138">
        <v>2</v>
      </c>
      <c r="U170" s="123">
        <v>0</v>
      </c>
      <c r="V170" s="138">
        <v>1</v>
      </c>
      <c r="W170" s="123">
        <v>3</v>
      </c>
      <c r="X170" s="138">
        <v>1</v>
      </c>
      <c r="Y170" s="123">
        <v>4</v>
      </c>
      <c r="Z170" s="138">
        <v>5</v>
      </c>
      <c r="AA170" s="123">
        <v>4</v>
      </c>
      <c r="AB170" s="138">
        <v>4</v>
      </c>
      <c r="AC170" s="123">
        <v>5</v>
      </c>
      <c r="AD170" s="138">
        <v>3</v>
      </c>
      <c r="AE170" s="123">
        <v>4</v>
      </c>
      <c r="AF170" s="138">
        <v>6</v>
      </c>
      <c r="AG170" s="123">
        <v>4</v>
      </c>
      <c r="AH170" s="138">
        <v>10</v>
      </c>
      <c r="AI170" s="123">
        <v>14</v>
      </c>
      <c r="AJ170" s="138">
        <v>14</v>
      </c>
      <c r="AK170" s="123">
        <v>17</v>
      </c>
      <c r="AL170" s="138">
        <v>10</v>
      </c>
      <c r="AM170" s="123">
        <v>13</v>
      </c>
      <c r="AN170" s="138">
        <v>11</v>
      </c>
      <c r="AO170" s="139">
        <v>21</v>
      </c>
      <c r="AP170" s="348">
        <v>25</v>
      </c>
      <c r="AQ170" s="119">
        <v>55</v>
      </c>
      <c r="AR170" s="138">
        <v>27</v>
      </c>
      <c r="AS170" s="138">
        <v>123</v>
      </c>
      <c r="AT170" s="344"/>
      <c r="AU170" s="96"/>
      <c r="AV170" s="96"/>
      <c r="AW170" s="96"/>
      <c r="AX170" s="96"/>
      <c r="AY170" s="96"/>
      <c r="AZ170" s="96"/>
      <c r="BA170" s="96"/>
      <c r="BB170" s="96"/>
      <c r="BC170" s="96"/>
      <c r="BD170" s="96"/>
      <c r="BE170" s="96"/>
      <c r="BF170" s="97"/>
      <c r="BG170" s="97"/>
      <c r="CG170" s="88"/>
      <c r="CH170" s="88"/>
      <c r="CI170" s="88"/>
      <c r="CJ170" s="88"/>
      <c r="CK170" s="88"/>
      <c r="CL170" s="88"/>
      <c r="CM170" s="88"/>
      <c r="CN170" s="88"/>
      <c r="CO170" s="88"/>
      <c r="CP170" s="88"/>
      <c r="CQ170" s="88"/>
      <c r="CR170" s="88"/>
      <c r="CS170" s="88"/>
      <c r="CT170" s="88"/>
    </row>
    <row r="171" spans="1:98" ht="15" customHeight="1" x14ac:dyDescent="0.2">
      <c r="A171" s="106" t="s">
        <v>45</v>
      </c>
      <c r="B171" s="332">
        <f>SUM(C171+D171)</f>
        <v>0</v>
      </c>
      <c r="C171" s="333">
        <f t="shared" si="16"/>
        <v>0</v>
      </c>
      <c r="D171" s="334">
        <f t="shared" si="16"/>
        <v>0</v>
      </c>
      <c r="E171" s="34">
        <v>0</v>
      </c>
      <c r="F171" s="12">
        <v>0</v>
      </c>
      <c r="G171" s="11">
        <v>0</v>
      </c>
      <c r="H171" s="43">
        <v>0</v>
      </c>
      <c r="I171" s="11">
        <v>0</v>
      </c>
      <c r="J171" s="12">
        <v>0</v>
      </c>
      <c r="K171" s="11">
        <v>0</v>
      </c>
      <c r="L171" s="12">
        <v>0</v>
      </c>
      <c r="M171" s="11">
        <v>0</v>
      </c>
      <c r="N171" s="12">
        <v>0</v>
      </c>
      <c r="O171" s="11">
        <v>0</v>
      </c>
      <c r="P171" s="12">
        <v>0</v>
      </c>
      <c r="Q171" s="11">
        <v>0</v>
      </c>
      <c r="R171" s="12">
        <v>0</v>
      </c>
      <c r="S171" s="11">
        <v>0</v>
      </c>
      <c r="T171" s="12">
        <v>0</v>
      </c>
      <c r="U171" s="11">
        <v>0</v>
      </c>
      <c r="V171" s="12">
        <v>0</v>
      </c>
      <c r="W171" s="11">
        <v>0</v>
      </c>
      <c r="X171" s="12">
        <v>0</v>
      </c>
      <c r="Y171" s="11">
        <v>0</v>
      </c>
      <c r="Z171" s="12">
        <v>0</v>
      </c>
      <c r="AA171" s="11">
        <v>0</v>
      </c>
      <c r="AB171" s="12">
        <v>0</v>
      </c>
      <c r="AC171" s="11">
        <v>0</v>
      </c>
      <c r="AD171" s="12">
        <v>0</v>
      </c>
      <c r="AE171" s="11">
        <v>0</v>
      </c>
      <c r="AF171" s="12">
        <v>0</v>
      </c>
      <c r="AG171" s="11">
        <v>0</v>
      </c>
      <c r="AH171" s="12">
        <v>0</v>
      </c>
      <c r="AI171" s="11">
        <v>0</v>
      </c>
      <c r="AJ171" s="12">
        <v>0</v>
      </c>
      <c r="AK171" s="11">
        <v>0</v>
      </c>
      <c r="AL171" s="12">
        <v>0</v>
      </c>
      <c r="AM171" s="11">
        <v>0</v>
      </c>
      <c r="AN171" s="12">
        <v>0</v>
      </c>
      <c r="AO171" s="111">
        <v>0</v>
      </c>
      <c r="AP171" s="51">
        <v>0</v>
      </c>
      <c r="AQ171" s="17">
        <v>0</v>
      </c>
      <c r="AR171" s="12">
        <v>0</v>
      </c>
      <c r="AS171" s="43">
        <v>0</v>
      </c>
      <c r="AT171" s="349"/>
      <c r="AU171" s="96"/>
      <c r="AV171" s="96"/>
      <c r="AW171" s="96"/>
      <c r="AX171" s="96"/>
      <c r="AY171" s="96"/>
      <c r="AZ171" s="96"/>
      <c r="BA171" s="96"/>
      <c r="BB171" s="96"/>
      <c r="BC171" s="96"/>
      <c r="BD171" s="96"/>
      <c r="BE171" s="96"/>
      <c r="BF171" s="97"/>
      <c r="BG171" s="97"/>
      <c r="CG171" s="88"/>
      <c r="CH171" s="88"/>
      <c r="CI171" s="88"/>
      <c r="CJ171" s="88"/>
      <c r="CK171" s="88"/>
      <c r="CL171" s="88"/>
      <c r="CM171" s="88"/>
      <c r="CN171" s="88"/>
      <c r="CO171" s="88"/>
      <c r="CP171" s="88"/>
      <c r="CQ171" s="88"/>
      <c r="CR171" s="88"/>
      <c r="CS171" s="88"/>
      <c r="CT171" s="88"/>
    </row>
    <row r="172" spans="1:98" ht="15" customHeight="1" x14ac:dyDescent="0.2">
      <c r="A172" s="136" t="s">
        <v>46</v>
      </c>
      <c r="B172" s="332">
        <f>SUM(C172+D172)</f>
        <v>12</v>
      </c>
      <c r="C172" s="333">
        <f t="shared" si="16"/>
        <v>7</v>
      </c>
      <c r="D172" s="334">
        <f t="shared" si="16"/>
        <v>5</v>
      </c>
      <c r="E172" s="11">
        <v>0</v>
      </c>
      <c r="F172" s="35">
        <v>0</v>
      </c>
      <c r="G172" s="34">
        <v>0</v>
      </c>
      <c r="H172" s="35">
        <v>0</v>
      </c>
      <c r="I172" s="123">
        <v>0</v>
      </c>
      <c r="J172" s="138">
        <v>0</v>
      </c>
      <c r="K172" s="123">
        <v>0</v>
      </c>
      <c r="L172" s="138">
        <v>0</v>
      </c>
      <c r="M172" s="123">
        <v>0</v>
      </c>
      <c r="N172" s="138">
        <v>0</v>
      </c>
      <c r="O172" s="123">
        <v>0</v>
      </c>
      <c r="P172" s="138">
        <v>0</v>
      </c>
      <c r="Q172" s="123">
        <v>0</v>
      </c>
      <c r="R172" s="138">
        <v>0</v>
      </c>
      <c r="S172" s="123">
        <v>0</v>
      </c>
      <c r="T172" s="138">
        <v>0</v>
      </c>
      <c r="U172" s="123">
        <v>0</v>
      </c>
      <c r="V172" s="138">
        <v>0</v>
      </c>
      <c r="W172" s="123">
        <v>0</v>
      </c>
      <c r="X172" s="138">
        <v>0</v>
      </c>
      <c r="Y172" s="123">
        <v>0</v>
      </c>
      <c r="Z172" s="138">
        <v>0</v>
      </c>
      <c r="AA172" s="123">
        <v>0</v>
      </c>
      <c r="AB172" s="138">
        <v>0</v>
      </c>
      <c r="AC172" s="123">
        <v>0</v>
      </c>
      <c r="AD172" s="138">
        <v>0</v>
      </c>
      <c r="AE172" s="123">
        <v>0</v>
      </c>
      <c r="AF172" s="138">
        <v>0</v>
      </c>
      <c r="AG172" s="123">
        <v>1</v>
      </c>
      <c r="AH172" s="138">
        <v>0</v>
      </c>
      <c r="AI172" s="123">
        <v>1</v>
      </c>
      <c r="AJ172" s="138">
        <v>0</v>
      </c>
      <c r="AK172" s="123">
        <v>0</v>
      </c>
      <c r="AL172" s="138">
        <v>0</v>
      </c>
      <c r="AM172" s="123">
        <v>1</v>
      </c>
      <c r="AN172" s="138">
        <v>1</v>
      </c>
      <c r="AO172" s="139">
        <v>4</v>
      </c>
      <c r="AP172" s="348">
        <v>4</v>
      </c>
      <c r="AQ172" s="119">
        <v>0</v>
      </c>
      <c r="AR172" s="138">
        <v>0</v>
      </c>
      <c r="AS172" s="138">
        <v>12</v>
      </c>
      <c r="AT172" s="344"/>
      <c r="AU172" s="96"/>
      <c r="AV172" s="96"/>
      <c r="AW172" s="96"/>
      <c r="AX172" s="96"/>
      <c r="AY172" s="96"/>
      <c r="AZ172" s="96"/>
      <c r="BA172" s="96"/>
      <c r="BB172" s="96"/>
      <c r="BC172" s="96"/>
      <c r="BD172" s="96"/>
      <c r="BE172" s="96"/>
      <c r="BF172" s="97"/>
      <c r="BG172" s="97"/>
      <c r="CG172" s="88"/>
      <c r="CH172" s="88"/>
      <c r="CI172" s="88"/>
      <c r="CJ172" s="88"/>
      <c r="CK172" s="88"/>
      <c r="CL172" s="88"/>
      <c r="CM172" s="88"/>
      <c r="CN172" s="88"/>
      <c r="CO172" s="88"/>
      <c r="CP172" s="88"/>
      <c r="CQ172" s="88"/>
      <c r="CR172" s="88"/>
      <c r="CS172" s="88"/>
      <c r="CT172" s="88"/>
    </row>
    <row r="173" spans="1:98" ht="15" customHeight="1" x14ac:dyDescent="0.2">
      <c r="A173" s="350" t="s">
        <v>174</v>
      </c>
      <c r="B173" s="332">
        <f>SUM(C173+D173)</f>
        <v>0</v>
      </c>
      <c r="C173" s="333">
        <f t="shared" si="16"/>
        <v>0</v>
      </c>
      <c r="D173" s="351">
        <f t="shared" si="16"/>
        <v>0</v>
      </c>
      <c r="E173" s="123">
        <v>0</v>
      </c>
      <c r="F173" s="12">
        <v>0</v>
      </c>
      <c r="G173" s="11">
        <v>0</v>
      </c>
      <c r="H173" s="12">
        <v>0</v>
      </c>
      <c r="I173" s="11">
        <v>0</v>
      </c>
      <c r="J173" s="12">
        <v>0</v>
      </c>
      <c r="K173" s="11">
        <v>0</v>
      </c>
      <c r="L173" s="12">
        <v>0</v>
      </c>
      <c r="M173" s="11">
        <v>0</v>
      </c>
      <c r="N173" s="12">
        <v>0</v>
      </c>
      <c r="O173" s="11">
        <v>0</v>
      </c>
      <c r="P173" s="12">
        <v>0</v>
      </c>
      <c r="Q173" s="11">
        <v>0</v>
      </c>
      <c r="R173" s="12">
        <v>0</v>
      </c>
      <c r="S173" s="11">
        <v>0</v>
      </c>
      <c r="T173" s="12">
        <v>0</v>
      </c>
      <c r="U173" s="11">
        <v>0</v>
      </c>
      <c r="V173" s="12">
        <v>0</v>
      </c>
      <c r="W173" s="11">
        <v>0</v>
      </c>
      <c r="X173" s="12">
        <v>0</v>
      </c>
      <c r="Y173" s="11">
        <v>0</v>
      </c>
      <c r="Z173" s="12">
        <v>0</v>
      </c>
      <c r="AA173" s="11">
        <v>0</v>
      </c>
      <c r="AB173" s="12">
        <v>0</v>
      </c>
      <c r="AC173" s="11">
        <v>0</v>
      </c>
      <c r="AD173" s="12">
        <v>0</v>
      </c>
      <c r="AE173" s="11">
        <v>0</v>
      </c>
      <c r="AF173" s="12">
        <v>0</v>
      </c>
      <c r="AG173" s="11">
        <v>0</v>
      </c>
      <c r="AH173" s="12">
        <v>0</v>
      </c>
      <c r="AI173" s="11">
        <v>0</v>
      </c>
      <c r="AJ173" s="12">
        <v>0</v>
      </c>
      <c r="AK173" s="11">
        <v>0</v>
      </c>
      <c r="AL173" s="12">
        <v>0</v>
      </c>
      <c r="AM173" s="11">
        <v>0</v>
      </c>
      <c r="AN173" s="12">
        <v>0</v>
      </c>
      <c r="AO173" s="111">
        <v>0</v>
      </c>
      <c r="AP173" s="51">
        <v>0</v>
      </c>
      <c r="AQ173" s="17">
        <v>0</v>
      </c>
      <c r="AR173" s="12">
        <v>0</v>
      </c>
      <c r="AS173" s="43">
        <v>0</v>
      </c>
      <c r="AT173" s="349"/>
      <c r="AU173" s="96"/>
      <c r="AV173" s="96"/>
      <c r="AW173" s="96"/>
      <c r="AX173" s="96"/>
      <c r="AY173" s="96"/>
      <c r="AZ173" s="96"/>
      <c r="BA173" s="96"/>
      <c r="BB173" s="96"/>
      <c r="BC173" s="96"/>
      <c r="BD173" s="96"/>
      <c r="BE173" s="96"/>
      <c r="BF173" s="97"/>
      <c r="BG173" s="97"/>
      <c r="CG173" s="88"/>
      <c r="CH173" s="88"/>
      <c r="CI173" s="88"/>
      <c r="CJ173" s="88"/>
      <c r="CK173" s="88"/>
      <c r="CL173" s="88"/>
      <c r="CM173" s="88"/>
      <c r="CN173" s="88"/>
      <c r="CO173" s="88"/>
      <c r="CP173" s="88"/>
      <c r="CQ173" s="88"/>
      <c r="CR173" s="88"/>
      <c r="CS173" s="88"/>
      <c r="CT173" s="88"/>
    </row>
    <row r="174" spans="1:98" ht="15" customHeight="1" x14ac:dyDescent="0.2">
      <c r="A174" s="352" t="s">
        <v>4</v>
      </c>
      <c r="B174" s="353">
        <f>SUM(C174+D174)</f>
        <v>0</v>
      </c>
      <c r="C174" s="354">
        <f t="shared" si="16"/>
        <v>0</v>
      </c>
      <c r="D174" s="355">
        <f t="shared" si="16"/>
        <v>0</v>
      </c>
      <c r="E174" s="30">
        <v>0</v>
      </c>
      <c r="F174" s="22">
        <v>0</v>
      </c>
      <c r="G174" s="38">
        <v>0</v>
      </c>
      <c r="H174" s="22">
        <v>0</v>
      </c>
      <c r="I174" s="38">
        <v>0</v>
      </c>
      <c r="J174" s="22">
        <v>0</v>
      </c>
      <c r="K174" s="38">
        <v>0</v>
      </c>
      <c r="L174" s="22">
        <v>0</v>
      </c>
      <c r="M174" s="38">
        <v>0</v>
      </c>
      <c r="N174" s="22">
        <v>0</v>
      </c>
      <c r="O174" s="38">
        <v>0</v>
      </c>
      <c r="P174" s="22">
        <v>0</v>
      </c>
      <c r="Q174" s="38">
        <v>0</v>
      </c>
      <c r="R174" s="22">
        <v>0</v>
      </c>
      <c r="S174" s="38">
        <v>0</v>
      </c>
      <c r="T174" s="22">
        <v>0</v>
      </c>
      <c r="U174" s="38">
        <v>0</v>
      </c>
      <c r="V174" s="22">
        <v>0</v>
      </c>
      <c r="W174" s="38">
        <v>0</v>
      </c>
      <c r="X174" s="22">
        <v>0</v>
      </c>
      <c r="Y174" s="38">
        <v>0</v>
      </c>
      <c r="Z174" s="22">
        <v>0</v>
      </c>
      <c r="AA174" s="38">
        <v>0</v>
      </c>
      <c r="AB174" s="22">
        <v>0</v>
      </c>
      <c r="AC174" s="38">
        <v>0</v>
      </c>
      <c r="AD174" s="22">
        <v>0</v>
      </c>
      <c r="AE174" s="38">
        <v>0</v>
      </c>
      <c r="AF174" s="22">
        <v>0</v>
      </c>
      <c r="AG174" s="38">
        <v>0</v>
      </c>
      <c r="AH174" s="22">
        <v>0</v>
      </c>
      <c r="AI174" s="38">
        <v>0</v>
      </c>
      <c r="AJ174" s="22">
        <v>0</v>
      </c>
      <c r="AK174" s="38">
        <v>0</v>
      </c>
      <c r="AL174" s="22">
        <v>0</v>
      </c>
      <c r="AM174" s="38">
        <v>0</v>
      </c>
      <c r="AN174" s="22">
        <v>0</v>
      </c>
      <c r="AO174" s="129">
        <v>0</v>
      </c>
      <c r="AP174" s="55">
        <v>0</v>
      </c>
      <c r="AQ174" s="39">
        <v>0</v>
      </c>
      <c r="AR174" s="22">
        <v>0</v>
      </c>
      <c r="AS174" s="22">
        <v>0</v>
      </c>
      <c r="AT174" s="344"/>
      <c r="AU174" s="96"/>
      <c r="AV174" s="96"/>
      <c r="AW174" s="96"/>
      <c r="AX174" s="96"/>
      <c r="AY174" s="96"/>
      <c r="AZ174" s="96"/>
      <c r="BA174" s="96"/>
      <c r="BB174" s="96"/>
      <c r="BC174" s="96"/>
      <c r="BD174" s="96"/>
      <c r="BE174" s="96"/>
      <c r="BF174" s="97"/>
      <c r="BG174" s="97"/>
      <c r="CG174" s="88"/>
      <c r="CH174" s="88"/>
      <c r="CI174" s="88"/>
      <c r="CJ174" s="88"/>
      <c r="CK174" s="88"/>
      <c r="CL174" s="88"/>
      <c r="CM174" s="88"/>
      <c r="CN174" s="88"/>
      <c r="CO174" s="88"/>
      <c r="CP174" s="88"/>
      <c r="CQ174" s="88"/>
      <c r="CR174" s="88"/>
      <c r="CS174" s="88"/>
      <c r="CT174" s="88"/>
    </row>
    <row r="175" spans="1:98" ht="31.9" customHeight="1" x14ac:dyDescent="0.2">
      <c r="A175" s="183" t="s">
        <v>175</v>
      </c>
      <c r="B175" s="183"/>
      <c r="C175" s="183"/>
      <c r="D175" s="183"/>
      <c r="E175" s="356"/>
      <c r="F175" s="356"/>
      <c r="G175" s="356"/>
      <c r="H175" s="356"/>
      <c r="I175" s="356"/>
      <c r="J175" s="356"/>
      <c r="K175" s="356"/>
      <c r="L175" s="356"/>
      <c r="M175" s="356"/>
      <c r="N175" s="356"/>
      <c r="O175" s="356"/>
      <c r="P175" s="356"/>
      <c r="Q175" s="356"/>
      <c r="R175" s="356"/>
      <c r="S175" s="356"/>
      <c r="T175" s="356"/>
      <c r="U175" s="356"/>
      <c r="V175" s="356"/>
      <c r="W175" s="356"/>
      <c r="X175" s="356"/>
      <c r="Y175" s="356"/>
      <c r="Z175" s="356"/>
      <c r="AA175" s="356"/>
      <c r="AB175" s="356"/>
      <c r="AC175" s="356"/>
      <c r="AD175" s="356"/>
      <c r="AE175" s="356"/>
      <c r="AF175" s="356"/>
      <c r="AG175" s="356"/>
      <c r="AH175" s="356"/>
      <c r="AI175" s="356"/>
      <c r="AJ175" s="356"/>
      <c r="AK175" s="356"/>
      <c r="AL175" s="356"/>
      <c r="AM175" s="356"/>
      <c r="AN175" s="356"/>
      <c r="AO175" s="356"/>
      <c r="AP175" s="356"/>
      <c r="AQ175" s="227"/>
      <c r="AR175" s="227"/>
      <c r="AS175" s="227"/>
      <c r="AT175" s="357"/>
      <c r="AU175" s="357"/>
      <c r="AV175" s="96"/>
      <c r="AW175" s="96"/>
      <c r="AX175" s="96"/>
      <c r="AY175" s="96"/>
      <c r="AZ175" s="96"/>
      <c r="BA175" s="96"/>
      <c r="BB175" s="96"/>
      <c r="BC175" s="96"/>
      <c r="BD175" s="96"/>
      <c r="BE175" s="96"/>
      <c r="BF175" s="97"/>
      <c r="BG175" s="97"/>
      <c r="CG175" s="88"/>
      <c r="CH175" s="88"/>
      <c r="CI175" s="88"/>
      <c r="CJ175" s="88"/>
      <c r="CK175" s="88"/>
      <c r="CL175" s="88"/>
      <c r="CM175" s="88"/>
      <c r="CN175" s="88"/>
      <c r="CO175" s="88"/>
      <c r="CP175" s="88"/>
      <c r="CQ175" s="88"/>
      <c r="CR175" s="88"/>
      <c r="CS175" s="88"/>
      <c r="CT175" s="88"/>
    </row>
    <row r="176" spans="1:98" ht="21" customHeight="1" x14ac:dyDescent="0.2">
      <c r="A176" s="487" t="s">
        <v>76</v>
      </c>
      <c r="B176" s="495" t="s">
        <v>77</v>
      </c>
      <c r="C176" s="496"/>
      <c r="D176" s="545"/>
      <c r="E176" s="514" t="s">
        <v>78</v>
      </c>
      <c r="F176" s="515"/>
      <c r="G176" s="515"/>
      <c r="H176" s="515"/>
      <c r="I176" s="515"/>
      <c r="J176" s="515"/>
      <c r="K176" s="515"/>
      <c r="L176" s="515"/>
      <c r="M176" s="515"/>
      <c r="N176" s="515"/>
      <c r="O176" s="515"/>
      <c r="P176" s="515"/>
      <c r="Q176" s="515"/>
      <c r="R176" s="515"/>
      <c r="S176" s="515"/>
      <c r="T176" s="515"/>
      <c r="U176" s="515"/>
      <c r="V176" s="515"/>
      <c r="W176" s="515"/>
      <c r="X176" s="515"/>
      <c r="Y176" s="515"/>
      <c r="Z176" s="515"/>
      <c r="AA176" s="515"/>
      <c r="AB176" s="515"/>
      <c r="AC176" s="515"/>
      <c r="AD176" s="515"/>
      <c r="AE176" s="515"/>
      <c r="AF176" s="515"/>
      <c r="AG176" s="515"/>
      <c r="AH176" s="515"/>
      <c r="AI176" s="515"/>
      <c r="AJ176" s="515"/>
      <c r="AK176" s="515"/>
      <c r="AL176" s="515"/>
      <c r="AM176" s="515"/>
      <c r="AN176" s="515"/>
      <c r="AO176" s="515"/>
      <c r="AP176" s="516"/>
      <c r="AQ176" s="546" t="s">
        <v>79</v>
      </c>
      <c r="AR176" s="476" t="s">
        <v>176</v>
      </c>
      <c r="AS176" s="227"/>
      <c r="AT176" s="357"/>
      <c r="AU176" s="357"/>
      <c r="AV176" s="96"/>
      <c r="AW176" s="96"/>
      <c r="AX176" s="96"/>
      <c r="AY176" s="96"/>
      <c r="AZ176" s="96"/>
      <c r="BA176" s="96"/>
      <c r="BB176" s="96"/>
      <c r="BC176" s="96"/>
      <c r="BD176" s="96"/>
      <c r="BE176" s="96"/>
      <c r="BF176" s="96"/>
      <c r="BG176" s="96"/>
      <c r="CG176" s="88"/>
      <c r="CH176" s="88"/>
      <c r="CI176" s="88"/>
      <c r="CJ176" s="88"/>
      <c r="CK176" s="88"/>
      <c r="CL176" s="88"/>
      <c r="CM176" s="88"/>
      <c r="CN176" s="88"/>
      <c r="CO176" s="88"/>
      <c r="CP176" s="88"/>
      <c r="CQ176" s="88"/>
      <c r="CR176" s="88"/>
      <c r="CS176" s="88"/>
      <c r="CT176" s="88"/>
    </row>
    <row r="177" spans="1:98" ht="21.75" customHeight="1" x14ac:dyDescent="0.2">
      <c r="A177" s="488"/>
      <c r="B177" s="497"/>
      <c r="C177" s="498"/>
      <c r="D177" s="498"/>
      <c r="E177" s="483" t="s">
        <v>21</v>
      </c>
      <c r="F177" s="484"/>
      <c r="G177" s="483" t="s">
        <v>22</v>
      </c>
      <c r="H177" s="484"/>
      <c r="I177" s="483" t="s">
        <v>23</v>
      </c>
      <c r="J177" s="484"/>
      <c r="K177" s="483" t="s">
        <v>24</v>
      </c>
      <c r="L177" s="484"/>
      <c r="M177" s="483" t="s">
        <v>25</v>
      </c>
      <c r="N177" s="484"/>
      <c r="O177" s="483" t="s">
        <v>26</v>
      </c>
      <c r="P177" s="484"/>
      <c r="Q177" s="483" t="s">
        <v>27</v>
      </c>
      <c r="R177" s="484"/>
      <c r="S177" s="483" t="s">
        <v>28</v>
      </c>
      <c r="T177" s="484"/>
      <c r="U177" s="483" t="s">
        <v>29</v>
      </c>
      <c r="V177" s="484"/>
      <c r="W177" s="483" t="s">
        <v>5</v>
      </c>
      <c r="X177" s="484"/>
      <c r="Y177" s="483" t="s">
        <v>6</v>
      </c>
      <c r="Z177" s="484"/>
      <c r="AA177" s="483" t="s">
        <v>30</v>
      </c>
      <c r="AB177" s="484"/>
      <c r="AC177" s="483" t="s">
        <v>7</v>
      </c>
      <c r="AD177" s="484"/>
      <c r="AE177" s="483" t="s">
        <v>8</v>
      </c>
      <c r="AF177" s="484"/>
      <c r="AG177" s="483" t="s">
        <v>9</v>
      </c>
      <c r="AH177" s="484"/>
      <c r="AI177" s="483" t="s">
        <v>10</v>
      </c>
      <c r="AJ177" s="484"/>
      <c r="AK177" s="483" t="s">
        <v>11</v>
      </c>
      <c r="AL177" s="484"/>
      <c r="AM177" s="483" t="s">
        <v>12</v>
      </c>
      <c r="AN177" s="484"/>
      <c r="AO177" s="480" t="s">
        <v>13</v>
      </c>
      <c r="AP177" s="482"/>
      <c r="AQ177" s="547"/>
      <c r="AR177" s="479"/>
      <c r="AS177" s="357"/>
      <c r="AT177" s="357"/>
      <c r="AU177" s="357"/>
      <c r="AV177" s="96"/>
      <c r="AW177" s="96"/>
      <c r="AX177" s="96"/>
      <c r="AY177" s="96"/>
      <c r="AZ177" s="96"/>
      <c r="BA177" s="96"/>
      <c r="BB177" s="96"/>
      <c r="BC177" s="96"/>
      <c r="BD177" s="96"/>
      <c r="BE177" s="96"/>
      <c r="BF177" s="149"/>
      <c r="BG177" s="149"/>
      <c r="CG177" s="88"/>
      <c r="CH177" s="88"/>
      <c r="CI177" s="88"/>
      <c r="CJ177" s="88"/>
      <c r="CK177" s="88"/>
      <c r="CL177" s="88"/>
      <c r="CM177" s="88"/>
      <c r="CN177" s="88"/>
      <c r="CO177" s="88"/>
      <c r="CP177" s="88"/>
      <c r="CQ177" s="88"/>
      <c r="CR177" s="88"/>
      <c r="CS177" s="88"/>
      <c r="CT177" s="88"/>
    </row>
    <row r="178" spans="1:98" ht="13.5" customHeight="1" x14ac:dyDescent="0.2">
      <c r="A178" s="544"/>
      <c r="B178" s="185" t="s">
        <v>34</v>
      </c>
      <c r="C178" s="71" t="s">
        <v>2</v>
      </c>
      <c r="D178" s="421" t="s">
        <v>3</v>
      </c>
      <c r="E178" s="70" t="s">
        <v>2</v>
      </c>
      <c r="F178" s="421" t="s">
        <v>3</v>
      </c>
      <c r="G178" s="70" t="s">
        <v>2</v>
      </c>
      <c r="H178" s="421" t="s">
        <v>3</v>
      </c>
      <c r="I178" s="70" t="s">
        <v>2</v>
      </c>
      <c r="J178" s="421" t="s">
        <v>3</v>
      </c>
      <c r="K178" s="70" t="s">
        <v>2</v>
      </c>
      <c r="L178" s="421" t="s">
        <v>3</v>
      </c>
      <c r="M178" s="70" t="s">
        <v>2</v>
      </c>
      <c r="N178" s="421" t="s">
        <v>3</v>
      </c>
      <c r="O178" s="70" t="s">
        <v>2</v>
      </c>
      <c r="P178" s="421" t="s">
        <v>3</v>
      </c>
      <c r="Q178" s="70" t="s">
        <v>2</v>
      </c>
      <c r="R178" s="421" t="s">
        <v>3</v>
      </c>
      <c r="S178" s="70" t="s">
        <v>2</v>
      </c>
      <c r="T178" s="421" t="s">
        <v>3</v>
      </c>
      <c r="U178" s="70" t="s">
        <v>2</v>
      </c>
      <c r="V178" s="421" t="s">
        <v>3</v>
      </c>
      <c r="W178" s="70" t="s">
        <v>2</v>
      </c>
      <c r="X178" s="421" t="s">
        <v>3</v>
      </c>
      <c r="Y178" s="70" t="s">
        <v>2</v>
      </c>
      <c r="Z178" s="421" t="s">
        <v>3</v>
      </c>
      <c r="AA178" s="70" t="s">
        <v>2</v>
      </c>
      <c r="AB178" s="421" t="s">
        <v>3</v>
      </c>
      <c r="AC178" s="70" t="s">
        <v>2</v>
      </c>
      <c r="AD178" s="421" t="s">
        <v>3</v>
      </c>
      <c r="AE178" s="70" t="s">
        <v>2</v>
      </c>
      <c r="AF178" s="421" t="s">
        <v>3</v>
      </c>
      <c r="AG178" s="70" t="s">
        <v>2</v>
      </c>
      <c r="AH178" s="421" t="s">
        <v>3</v>
      </c>
      <c r="AI178" s="70" t="s">
        <v>2</v>
      </c>
      <c r="AJ178" s="421" t="s">
        <v>3</v>
      </c>
      <c r="AK178" s="70" t="s">
        <v>2</v>
      </c>
      <c r="AL178" s="421" t="s">
        <v>3</v>
      </c>
      <c r="AM178" s="70" t="s">
        <v>2</v>
      </c>
      <c r="AN178" s="421" t="s">
        <v>3</v>
      </c>
      <c r="AO178" s="70" t="s">
        <v>2</v>
      </c>
      <c r="AP178" s="421" t="s">
        <v>3</v>
      </c>
      <c r="AQ178" s="548"/>
      <c r="AR178" s="517"/>
      <c r="AS178" s="358"/>
      <c r="AT178" s="357"/>
      <c r="AU178" s="96"/>
      <c r="AV178" s="96"/>
      <c r="AW178" s="96"/>
      <c r="AX178" s="96"/>
      <c r="AY178" s="96"/>
      <c r="AZ178" s="96"/>
      <c r="BA178" s="96"/>
      <c r="BB178" s="96"/>
      <c r="BC178" s="96"/>
      <c r="BD178" s="96"/>
      <c r="BE178" s="96"/>
      <c r="BF178" s="149"/>
      <c r="BG178" s="149"/>
      <c r="CG178" s="88"/>
      <c r="CH178" s="88"/>
      <c r="CI178" s="88"/>
      <c r="CJ178" s="88"/>
      <c r="CK178" s="88"/>
      <c r="CL178" s="88"/>
      <c r="CM178" s="88"/>
      <c r="CN178" s="88"/>
      <c r="CO178" s="88"/>
      <c r="CP178" s="88"/>
      <c r="CQ178" s="88"/>
      <c r="CR178" s="88"/>
      <c r="CS178" s="88"/>
      <c r="CT178" s="88"/>
    </row>
    <row r="179" spans="1:98" ht="15.6" customHeight="1" x14ac:dyDescent="0.2">
      <c r="A179" s="143" t="s">
        <v>81</v>
      </c>
      <c r="B179" s="345">
        <f>SUM(C179+D179)</f>
        <v>168</v>
      </c>
      <c r="C179" s="346">
        <f t="shared" ref="C179:D183" si="17">SUM(E179+G179+I179+K179+M179+O179+Q179+S179+U179+W179+Y179+AA179+AC179+AE179+AG179+AI179+AK179+AM179+AO179)</f>
        <v>63</v>
      </c>
      <c r="D179" s="347">
        <f t="shared" si="17"/>
        <v>105</v>
      </c>
      <c r="E179" s="6">
        <v>0</v>
      </c>
      <c r="F179" s="10">
        <v>0</v>
      </c>
      <c r="G179" s="6">
        <v>0</v>
      </c>
      <c r="H179" s="8">
        <v>0</v>
      </c>
      <c r="I179" s="6">
        <v>0</v>
      </c>
      <c r="J179" s="8">
        <v>0</v>
      </c>
      <c r="K179" s="6">
        <v>0</v>
      </c>
      <c r="L179" s="8">
        <v>0</v>
      </c>
      <c r="M179" s="6">
        <v>3</v>
      </c>
      <c r="N179" s="8">
        <v>5</v>
      </c>
      <c r="O179" s="6">
        <v>4</v>
      </c>
      <c r="P179" s="8">
        <v>2</v>
      </c>
      <c r="Q179" s="6">
        <v>1</v>
      </c>
      <c r="R179" s="8">
        <v>11</v>
      </c>
      <c r="S179" s="6">
        <v>1</v>
      </c>
      <c r="T179" s="8">
        <v>3</v>
      </c>
      <c r="U179" s="6">
        <v>1</v>
      </c>
      <c r="V179" s="8">
        <v>2</v>
      </c>
      <c r="W179" s="6">
        <v>2</v>
      </c>
      <c r="X179" s="8">
        <v>2</v>
      </c>
      <c r="Y179" s="105">
        <v>6</v>
      </c>
      <c r="Z179" s="8">
        <v>4</v>
      </c>
      <c r="AA179" s="105">
        <v>4</v>
      </c>
      <c r="AB179" s="8">
        <v>5</v>
      </c>
      <c r="AC179" s="105">
        <v>4</v>
      </c>
      <c r="AD179" s="8">
        <v>10</v>
      </c>
      <c r="AE179" s="105">
        <v>5</v>
      </c>
      <c r="AF179" s="8">
        <v>8</v>
      </c>
      <c r="AG179" s="105">
        <v>4</v>
      </c>
      <c r="AH179" s="8">
        <v>5</v>
      </c>
      <c r="AI179" s="105">
        <v>7</v>
      </c>
      <c r="AJ179" s="8">
        <v>10</v>
      </c>
      <c r="AK179" s="105">
        <v>5</v>
      </c>
      <c r="AL179" s="8">
        <v>11</v>
      </c>
      <c r="AM179" s="105">
        <v>4</v>
      </c>
      <c r="AN179" s="8">
        <v>8</v>
      </c>
      <c r="AO179" s="105">
        <v>12</v>
      </c>
      <c r="AP179" s="8">
        <v>19</v>
      </c>
      <c r="AQ179" s="359">
        <v>168</v>
      </c>
      <c r="AR179" s="360">
        <v>180</v>
      </c>
      <c r="AS179" s="1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97"/>
      <c r="CA179" s="84" t="str">
        <f>IF(B179=0,"",IF(AQ179="",IF(B179="",""," No olvide digitar la columna Beneficiarios."),""))</f>
        <v/>
      </c>
      <c r="CB179" s="84" t="str">
        <f>IF(B179&lt;AQ179,"* El número de Beneficiarios NO DEBE ser mayor que el Total. ","")</f>
        <v/>
      </c>
      <c r="CG179" s="88">
        <f>IF(B179&lt;AQ179,1,0)</f>
        <v>0</v>
      </c>
      <c r="CH179" s="88">
        <f>IF(B179=0,"",IF(AQ179="",IF(B179="","",1),0))</f>
        <v>0</v>
      </c>
      <c r="CI179" s="88"/>
      <c r="CJ179" s="88"/>
      <c r="CK179" s="88"/>
      <c r="CL179" s="88"/>
      <c r="CM179" s="88"/>
      <c r="CN179" s="88"/>
      <c r="CO179" s="88"/>
      <c r="CP179" s="88"/>
      <c r="CQ179" s="88"/>
      <c r="CR179" s="88"/>
      <c r="CS179" s="88"/>
      <c r="CT179" s="88"/>
    </row>
    <row r="180" spans="1:98" ht="15.6" customHeight="1" x14ac:dyDescent="0.2">
      <c r="A180" s="143" t="s">
        <v>82</v>
      </c>
      <c r="B180" s="332">
        <f>SUM(C180+D180)</f>
        <v>0</v>
      </c>
      <c r="C180" s="333">
        <f t="shared" si="17"/>
        <v>0</v>
      </c>
      <c r="D180" s="334">
        <f t="shared" si="17"/>
        <v>0</v>
      </c>
      <c r="E180" s="11"/>
      <c r="F180" s="17"/>
      <c r="G180" s="11"/>
      <c r="H180" s="12"/>
      <c r="I180" s="11"/>
      <c r="J180" s="12"/>
      <c r="K180" s="11"/>
      <c r="L180" s="12"/>
      <c r="M180" s="11"/>
      <c r="N180" s="12"/>
      <c r="O180" s="11"/>
      <c r="P180" s="12"/>
      <c r="Q180" s="11"/>
      <c r="R180" s="12"/>
      <c r="S180" s="11"/>
      <c r="T180" s="12"/>
      <c r="U180" s="11"/>
      <c r="V180" s="12"/>
      <c r="W180" s="11"/>
      <c r="X180" s="12"/>
      <c r="Y180" s="111"/>
      <c r="Z180" s="12"/>
      <c r="AA180" s="111"/>
      <c r="AB180" s="12"/>
      <c r="AC180" s="111"/>
      <c r="AD180" s="12"/>
      <c r="AE180" s="111"/>
      <c r="AF180" s="12"/>
      <c r="AG180" s="111"/>
      <c r="AH180" s="12"/>
      <c r="AI180" s="111"/>
      <c r="AJ180" s="12"/>
      <c r="AK180" s="111"/>
      <c r="AL180" s="12"/>
      <c r="AM180" s="111"/>
      <c r="AN180" s="12"/>
      <c r="AO180" s="111"/>
      <c r="AP180" s="12"/>
      <c r="AQ180" s="359"/>
      <c r="AR180" s="361"/>
      <c r="AS180" s="1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97"/>
      <c r="CA180" s="84" t="str">
        <f>IF(B180=0,"",IF(AQ180="",IF(B180="",""," No olvide digitar la columna Beneficiarios."),""))</f>
        <v/>
      </c>
      <c r="CB180" s="84" t="str">
        <f>IF(B180&lt;AQ180,"* El número de Beneficiarios NO DEBE ser mayor que el Total. ","")</f>
        <v/>
      </c>
      <c r="CG180" s="88">
        <f>IF(B180&lt;AQ180,1,0)</f>
        <v>0</v>
      </c>
      <c r="CH180" s="88" t="str">
        <f>IF(B180=0,"",IF(AQ180="",IF(B180="","",1),0))</f>
        <v/>
      </c>
      <c r="CI180" s="88"/>
      <c r="CJ180" s="88"/>
      <c r="CK180" s="88"/>
      <c r="CL180" s="88"/>
      <c r="CM180" s="88"/>
      <c r="CN180" s="88"/>
      <c r="CO180" s="88"/>
      <c r="CP180" s="88"/>
      <c r="CQ180" s="88"/>
      <c r="CR180" s="88"/>
      <c r="CS180" s="88"/>
      <c r="CT180" s="88"/>
    </row>
    <row r="181" spans="1:98" ht="15.6" customHeight="1" x14ac:dyDescent="0.2">
      <c r="A181" s="143" t="s">
        <v>83</v>
      </c>
      <c r="B181" s="332">
        <f>SUM(C181+D181)</f>
        <v>0</v>
      </c>
      <c r="C181" s="333">
        <f t="shared" si="17"/>
        <v>0</v>
      </c>
      <c r="D181" s="334">
        <f t="shared" si="17"/>
        <v>0</v>
      </c>
      <c r="E181" s="11"/>
      <c r="F181" s="17"/>
      <c r="G181" s="11"/>
      <c r="H181" s="12"/>
      <c r="I181" s="11"/>
      <c r="J181" s="12"/>
      <c r="K181" s="11"/>
      <c r="L181" s="12"/>
      <c r="M181" s="11"/>
      <c r="N181" s="12"/>
      <c r="O181" s="11"/>
      <c r="P181" s="12"/>
      <c r="Q181" s="11"/>
      <c r="R181" s="12"/>
      <c r="S181" s="11"/>
      <c r="T181" s="12"/>
      <c r="U181" s="11"/>
      <c r="V181" s="12"/>
      <c r="W181" s="11"/>
      <c r="X181" s="12"/>
      <c r="Y181" s="111"/>
      <c r="Z181" s="12"/>
      <c r="AA181" s="111"/>
      <c r="AB181" s="12"/>
      <c r="AC181" s="111"/>
      <c r="AD181" s="12"/>
      <c r="AE181" s="111"/>
      <c r="AF181" s="12"/>
      <c r="AG181" s="111"/>
      <c r="AH181" s="12"/>
      <c r="AI181" s="111"/>
      <c r="AJ181" s="12"/>
      <c r="AK181" s="111"/>
      <c r="AL181" s="12"/>
      <c r="AM181" s="111"/>
      <c r="AN181" s="12"/>
      <c r="AO181" s="111"/>
      <c r="AP181" s="12"/>
      <c r="AQ181" s="359"/>
      <c r="AR181" s="361"/>
      <c r="AS181" s="1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97"/>
      <c r="CA181" s="84" t="str">
        <f>IF(B181=0,"",IF(AQ181="",IF(B181="",""," No olvide digitar la columna Beneficiarios."),""))</f>
        <v/>
      </c>
      <c r="CB181" s="84" t="str">
        <f>IF(B181&lt;AQ181,"* El número de Beneficiarios NO DEBE ser mayor que el Total. ","")</f>
        <v/>
      </c>
      <c r="CG181" s="88">
        <f>IF(B181&lt;AQ181,1,0)</f>
        <v>0</v>
      </c>
      <c r="CH181" s="88" t="str">
        <f>IF(B181=0,"",IF(AQ181="",IF(B181="","",1),0))</f>
        <v/>
      </c>
      <c r="CI181" s="88"/>
      <c r="CJ181" s="88"/>
      <c r="CK181" s="88"/>
      <c r="CL181" s="88"/>
      <c r="CM181" s="88"/>
      <c r="CN181" s="88"/>
      <c r="CO181" s="88"/>
      <c r="CP181" s="88"/>
      <c r="CQ181" s="88"/>
      <c r="CR181" s="88"/>
      <c r="CS181" s="88"/>
      <c r="CT181" s="88"/>
    </row>
    <row r="182" spans="1:98" ht="15.6" customHeight="1" x14ac:dyDescent="0.2">
      <c r="A182" s="362" t="s">
        <v>84</v>
      </c>
      <c r="B182" s="332">
        <f>SUM(C182+D182)</f>
        <v>0</v>
      </c>
      <c r="C182" s="333">
        <f t="shared" si="17"/>
        <v>0</v>
      </c>
      <c r="D182" s="351">
        <f t="shared" si="17"/>
        <v>0</v>
      </c>
      <c r="E182" s="11"/>
      <c r="F182" s="17"/>
      <c r="G182" s="11"/>
      <c r="H182" s="12"/>
      <c r="I182" s="11"/>
      <c r="J182" s="12"/>
      <c r="K182" s="11"/>
      <c r="L182" s="12"/>
      <c r="M182" s="11"/>
      <c r="N182" s="12"/>
      <c r="O182" s="11"/>
      <c r="P182" s="12"/>
      <c r="Q182" s="11"/>
      <c r="R182" s="12"/>
      <c r="S182" s="11"/>
      <c r="T182" s="12"/>
      <c r="U182" s="11"/>
      <c r="V182" s="12"/>
      <c r="W182" s="11"/>
      <c r="X182" s="12"/>
      <c r="Y182" s="111"/>
      <c r="Z182" s="12"/>
      <c r="AA182" s="111"/>
      <c r="AB182" s="12"/>
      <c r="AC182" s="111"/>
      <c r="AD182" s="12"/>
      <c r="AE182" s="111"/>
      <c r="AF182" s="12"/>
      <c r="AG182" s="111"/>
      <c r="AH182" s="12"/>
      <c r="AI182" s="111"/>
      <c r="AJ182" s="12"/>
      <c r="AK182" s="111"/>
      <c r="AL182" s="12"/>
      <c r="AM182" s="111"/>
      <c r="AN182" s="12"/>
      <c r="AO182" s="111"/>
      <c r="AP182" s="12"/>
      <c r="AQ182" s="359"/>
      <c r="AR182" s="361"/>
      <c r="AS182" s="1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97"/>
      <c r="CA182" s="84" t="str">
        <f>IF(B182=0,"",IF(AQ182="",IF(B182="",""," No olvide digitar la columna Beneficiarios."),""))</f>
        <v/>
      </c>
      <c r="CB182" s="84" t="str">
        <f>IF(B182&lt;AQ182,"* El número de Beneficiarios NO DEBE ser mayor que el Total. ","")</f>
        <v/>
      </c>
      <c r="CG182" s="88">
        <f>IF(B182&lt;AQ182,1,0)</f>
        <v>0</v>
      </c>
      <c r="CH182" s="88" t="str">
        <f>IF(B182=0,"",IF(AQ182="",IF(B182="","",1),0))</f>
        <v/>
      </c>
      <c r="CI182" s="88"/>
      <c r="CJ182" s="88"/>
      <c r="CK182" s="88"/>
      <c r="CL182" s="88"/>
      <c r="CM182" s="88"/>
      <c r="CN182" s="88"/>
      <c r="CO182" s="88"/>
      <c r="CP182" s="88"/>
      <c r="CQ182" s="88"/>
      <c r="CR182" s="88"/>
      <c r="CS182" s="88"/>
      <c r="CT182" s="88"/>
    </row>
    <row r="183" spans="1:98" ht="15.6" customHeight="1" x14ac:dyDescent="0.2">
      <c r="A183" s="59" t="s">
        <v>108</v>
      </c>
      <c r="B183" s="353">
        <f>SUM(C183+D183)</f>
        <v>0</v>
      </c>
      <c r="C183" s="354">
        <f t="shared" si="17"/>
        <v>0</v>
      </c>
      <c r="D183" s="355">
        <f t="shared" si="17"/>
        <v>0</v>
      </c>
      <c r="E183" s="30"/>
      <c r="F183" s="23"/>
      <c r="G183" s="30"/>
      <c r="H183" s="205"/>
      <c r="I183" s="30"/>
      <c r="J183" s="205"/>
      <c r="K183" s="30"/>
      <c r="L183" s="205"/>
      <c r="M183" s="30"/>
      <c r="N183" s="205"/>
      <c r="O183" s="30"/>
      <c r="P183" s="205"/>
      <c r="Q183" s="30"/>
      <c r="R183" s="205"/>
      <c r="S183" s="30"/>
      <c r="T183" s="205"/>
      <c r="U183" s="30"/>
      <c r="V183" s="205"/>
      <c r="W183" s="30"/>
      <c r="X183" s="205"/>
      <c r="Y183" s="206"/>
      <c r="Z183" s="205"/>
      <c r="AA183" s="206"/>
      <c r="AB183" s="205"/>
      <c r="AC183" s="206"/>
      <c r="AD183" s="205"/>
      <c r="AE183" s="206"/>
      <c r="AF183" s="205"/>
      <c r="AG183" s="206"/>
      <c r="AH183" s="205"/>
      <c r="AI183" s="206"/>
      <c r="AJ183" s="205"/>
      <c r="AK183" s="206"/>
      <c r="AL183" s="205"/>
      <c r="AM183" s="206"/>
      <c r="AN183" s="205"/>
      <c r="AO183" s="206"/>
      <c r="AP183" s="205"/>
      <c r="AQ183" s="363"/>
      <c r="AR183" s="364"/>
      <c r="AS183" s="1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97"/>
      <c r="CA183" s="84" t="str">
        <f>IF(B183=0,"",IF(AQ183="",IF(B183="",""," No olvide digitar la columna Beneficiarios."),""))</f>
        <v/>
      </c>
      <c r="CB183" s="84" t="str">
        <f>IF(B183&lt;AQ183,"* El número de Beneficiarios NO DEBE ser mayor que el Total. ","")</f>
        <v/>
      </c>
      <c r="CG183" s="88">
        <f>IF(B183&lt;AQ183,1,0)</f>
        <v>0</v>
      </c>
      <c r="CH183" s="88" t="str">
        <f>IF(B183=0,"",IF(AQ183="",IF(B183="","",1),0))</f>
        <v/>
      </c>
      <c r="CI183" s="88"/>
      <c r="CJ183" s="88"/>
      <c r="CK183" s="88"/>
      <c r="CL183" s="88"/>
      <c r="CM183" s="88"/>
      <c r="CN183" s="88"/>
      <c r="CO183" s="88"/>
      <c r="CP183" s="88"/>
      <c r="CQ183" s="88"/>
      <c r="CR183" s="88"/>
      <c r="CS183" s="88"/>
      <c r="CT183" s="88"/>
    </row>
    <row r="184" spans="1:98" ht="15.6" customHeight="1" x14ac:dyDescent="0.2">
      <c r="A184" s="316" t="s">
        <v>1</v>
      </c>
      <c r="B184" s="63">
        <f t="shared" ref="B184:AR184" si="18">SUM(B179:B183)</f>
        <v>168</v>
      </c>
      <c r="C184" s="64">
        <f t="shared" si="18"/>
        <v>63</v>
      </c>
      <c r="D184" s="66">
        <f t="shared" si="18"/>
        <v>105</v>
      </c>
      <c r="E184" s="63">
        <f t="shared" si="18"/>
        <v>0</v>
      </c>
      <c r="F184" s="65">
        <f t="shared" si="18"/>
        <v>0</v>
      </c>
      <c r="G184" s="63">
        <f t="shared" si="18"/>
        <v>0</v>
      </c>
      <c r="H184" s="69">
        <f t="shared" si="18"/>
        <v>0</v>
      </c>
      <c r="I184" s="63">
        <f t="shared" si="18"/>
        <v>0</v>
      </c>
      <c r="J184" s="69">
        <f t="shared" si="18"/>
        <v>0</v>
      </c>
      <c r="K184" s="63">
        <f t="shared" si="18"/>
        <v>0</v>
      </c>
      <c r="L184" s="69">
        <f t="shared" si="18"/>
        <v>0</v>
      </c>
      <c r="M184" s="63">
        <f t="shared" si="18"/>
        <v>3</v>
      </c>
      <c r="N184" s="69">
        <f t="shared" si="18"/>
        <v>5</v>
      </c>
      <c r="O184" s="63">
        <f t="shared" si="18"/>
        <v>4</v>
      </c>
      <c r="P184" s="69">
        <f t="shared" si="18"/>
        <v>2</v>
      </c>
      <c r="Q184" s="63">
        <f t="shared" si="18"/>
        <v>1</v>
      </c>
      <c r="R184" s="69">
        <f t="shared" si="18"/>
        <v>11</v>
      </c>
      <c r="S184" s="63">
        <f t="shared" si="18"/>
        <v>1</v>
      </c>
      <c r="T184" s="69">
        <f t="shared" si="18"/>
        <v>3</v>
      </c>
      <c r="U184" s="63">
        <f t="shared" si="18"/>
        <v>1</v>
      </c>
      <c r="V184" s="69">
        <f t="shared" si="18"/>
        <v>2</v>
      </c>
      <c r="W184" s="63">
        <f t="shared" si="18"/>
        <v>2</v>
      </c>
      <c r="X184" s="69">
        <f t="shared" si="18"/>
        <v>2</v>
      </c>
      <c r="Y184" s="63">
        <f t="shared" si="18"/>
        <v>6</v>
      </c>
      <c r="Z184" s="69">
        <f t="shared" si="18"/>
        <v>4</v>
      </c>
      <c r="AA184" s="63">
        <f t="shared" si="18"/>
        <v>4</v>
      </c>
      <c r="AB184" s="69">
        <f t="shared" si="18"/>
        <v>5</v>
      </c>
      <c r="AC184" s="63">
        <f t="shared" si="18"/>
        <v>4</v>
      </c>
      <c r="AD184" s="69">
        <f t="shared" si="18"/>
        <v>10</v>
      </c>
      <c r="AE184" s="63">
        <f t="shared" si="18"/>
        <v>5</v>
      </c>
      <c r="AF184" s="69">
        <f t="shared" si="18"/>
        <v>8</v>
      </c>
      <c r="AG184" s="63">
        <f t="shared" si="18"/>
        <v>4</v>
      </c>
      <c r="AH184" s="69">
        <f t="shared" si="18"/>
        <v>5</v>
      </c>
      <c r="AI184" s="63">
        <f t="shared" si="18"/>
        <v>7</v>
      </c>
      <c r="AJ184" s="69">
        <f t="shared" si="18"/>
        <v>10</v>
      </c>
      <c r="AK184" s="63">
        <f t="shared" si="18"/>
        <v>5</v>
      </c>
      <c r="AL184" s="69">
        <f t="shared" si="18"/>
        <v>11</v>
      </c>
      <c r="AM184" s="63">
        <f t="shared" si="18"/>
        <v>4</v>
      </c>
      <c r="AN184" s="69">
        <f t="shared" si="18"/>
        <v>8</v>
      </c>
      <c r="AO184" s="68">
        <f t="shared" si="18"/>
        <v>12</v>
      </c>
      <c r="AP184" s="69">
        <f t="shared" si="18"/>
        <v>19</v>
      </c>
      <c r="AQ184" s="343">
        <f t="shared" si="18"/>
        <v>168</v>
      </c>
      <c r="AR184" s="365">
        <f t="shared" si="18"/>
        <v>180</v>
      </c>
      <c r="AS184" s="358"/>
      <c r="AT184" s="357"/>
      <c r="AU184" s="96"/>
      <c r="AV184" s="96"/>
      <c r="AW184" s="96"/>
      <c r="AX184" s="96"/>
      <c r="AY184" s="96"/>
      <c r="AZ184" s="96"/>
      <c r="BA184" s="96"/>
      <c r="BB184" s="96"/>
      <c r="BC184" s="96"/>
      <c r="BD184" s="96"/>
      <c r="BE184" s="96"/>
      <c r="BF184" s="149"/>
      <c r="BG184" s="149"/>
      <c r="CG184" s="88"/>
      <c r="CH184" s="88"/>
      <c r="CI184" s="88"/>
      <c r="CJ184" s="88"/>
      <c r="CK184" s="88"/>
      <c r="CL184" s="88"/>
      <c r="CM184" s="88"/>
      <c r="CN184" s="88"/>
      <c r="CO184" s="88"/>
      <c r="CP184" s="88"/>
      <c r="CQ184" s="88"/>
      <c r="CR184" s="88"/>
      <c r="CS184" s="88"/>
      <c r="CT184" s="88"/>
    </row>
    <row r="185" spans="1:98" ht="31.9" customHeight="1" x14ac:dyDescent="0.2">
      <c r="A185" s="366" t="s">
        <v>177</v>
      </c>
      <c r="B185" s="92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W185" s="149"/>
      <c r="X185" s="149"/>
      <c r="Y185" s="149"/>
      <c r="Z185" s="149"/>
      <c r="AA185" s="149"/>
      <c r="AB185" s="149"/>
      <c r="AC185" s="149"/>
      <c r="AD185" s="149"/>
      <c r="AE185" s="149"/>
      <c r="AF185" s="149"/>
      <c r="AG185" s="149"/>
      <c r="AH185" s="149"/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96"/>
      <c r="AT185" s="96"/>
      <c r="AU185" s="96"/>
      <c r="AV185" s="96"/>
      <c r="AW185" s="96"/>
      <c r="AX185" s="96"/>
      <c r="AY185" s="96"/>
      <c r="AZ185" s="96"/>
      <c r="BA185" s="96"/>
      <c r="BB185" s="96"/>
      <c r="BC185" s="96"/>
      <c r="BD185" s="96"/>
      <c r="BE185" s="96"/>
      <c r="BF185" s="149"/>
      <c r="BG185" s="149"/>
      <c r="CG185" s="88"/>
      <c r="CH185" s="88"/>
      <c r="CI185" s="88"/>
      <c r="CJ185" s="88"/>
      <c r="CK185" s="88"/>
      <c r="CL185" s="88"/>
      <c r="CM185" s="88"/>
      <c r="CN185" s="88"/>
      <c r="CO185" s="88"/>
      <c r="CP185" s="88"/>
      <c r="CQ185" s="88"/>
      <c r="CR185" s="88"/>
      <c r="CS185" s="88"/>
      <c r="CT185" s="88"/>
    </row>
    <row r="186" spans="1:98" x14ac:dyDescent="0.2">
      <c r="A186" s="427" t="s">
        <v>76</v>
      </c>
      <c r="B186" s="4" t="s">
        <v>77</v>
      </c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AD186" s="149"/>
      <c r="AE186" s="149"/>
      <c r="AF186" s="149"/>
      <c r="AG186" s="149"/>
      <c r="AH186" s="149"/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96"/>
      <c r="AT186" s="96"/>
      <c r="AU186" s="96"/>
      <c r="AV186" s="96"/>
      <c r="AW186" s="96"/>
      <c r="AX186" s="96"/>
      <c r="AY186" s="96"/>
      <c r="AZ186" s="96"/>
      <c r="BA186" s="96"/>
      <c r="BB186" s="96"/>
      <c r="BC186" s="96"/>
      <c r="BD186" s="96"/>
      <c r="BE186" s="96"/>
      <c r="BF186" s="149"/>
      <c r="BG186" s="149"/>
      <c r="CG186" s="88"/>
      <c r="CH186" s="88"/>
      <c r="CI186" s="88"/>
      <c r="CJ186" s="88"/>
      <c r="CK186" s="88"/>
      <c r="CL186" s="88"/>
      <c r="CM186" s="88"/>
      <c r="CN186" s="88"/>
      <c r="CO186" s="88"/>
      <c r="CP186" s="88"/>
      <c r="CQ186" s="88"/>
      <c r="CR186" s="88"/>
      <c r="CS186" s="88"/>
      <c r="CT186" s="88"/>
    </row>
    <row r="187" spans="1:98" ht="15" customHeight="1" x14ac:dyDescent="0.2">
      <c r="A187" s="228" t="s">
        <v>81</v>
      </c>
      <c r="B187" s="281">
        <v>345</v>
      </c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AD187" s="149"/>
      <c r="AE187" s="149"/>
      <c r="AF187" s="149"/>
      <c r="AG187" s="149"/>
      <c r="AH187" s="149"/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  <c r="BC187" s="149"/>
      <c r="BD187" s="149"/>
      <c r="BE187" s="149"/>
      <c r="CG187" s="88"/>
      <c r="CH187" s="88"/>
      <c r="CI187" s="88"/>
      <c r="CJ187" s="88"/>
      <c r="CK187" s="88"/>
      <c r="CL187" s="88"/>
      <c r="CM187" s="88"/>
      <c r="CN187" s="88"/>
      <c r="CO187" s="88"/>
      <c r="CP187" s="88"/>
      <c r="CQ187" s="88"/>
      <c r="CR187" s="88"/>
      <c r="CS187" s="88"/>
      <c r="CT187" s="88"/>
    </row>
    <row r="188" spans="1:98" ht="15" customHeight="1" x14ac:dyDescent="0.2">
      <c r="A188" s="143" t="s">
        <v>82</v>
      </c>
      <c r="B188" s="135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AD188" s="149"/>
      <c r="AE188" s="149"/>
      <c r="AF188" s="149"/>
      <c r="AG188" s="149"/>
      <c r="AH188" s="149"/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CG188" s="88"/>
      <c r="CH188" s="88"/>
      <c r="CI188" s="88"/>
      <c r="CJ188" s="88"/>
      <c r="CK188" s="88"/>
      <c r="CL188" s="88"/>
      <c r="CM188" s="88"/>
      <c r="CN188" s="88"/>
      <c r="CO188" s="88"/>
      <c r="CP188" s="88"/>
      <c r="CQ188" s="88"/>
      <c r="CR188" s="88"/>
      <c r="CS188" s="88"/>
      <c r="CT188" s="88"/>
    </row>
    <row r="189" spans="1:98" ht="15" customHeight="1" x14ac:dyDescent="0.2">
      <c r="A189" s="143" t="s">
        <v>83</v>
      </c>
      <c r="B189" s="135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AD189" s="149"/>
      <c r="AE189" s="149"/>
      <c r="AF189" s="149"/>
      <c r="AG189" s="149"/>
      <c r="AH189" s="149"/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49"/>
      <c r="CG189" s="88"/>
      <c r="CH189" s="88"/>
      <c r="CI189" s="88"/>
      <c r="CJ189" s="88"/>
      <c r="CK189" s="88"/>
      <c r="CL189" s="88"/>
      <c r="CM189" s="88"/>
      <c r="CN189" s="88"/>
      <c r="CO189" s="88"/>
      <c r="CP189" s="88"/>
      <c r="CQ189" s="88"/>
      <c r="CR189" s="88"/>
      <c r="CS189" s="88"/>
      <c r="CT189" s="88"/>
    </row>
    <row r="190" spans="1:98" ht="15" customHeight="1" x14ac:dyDescent="0.2">
      <c r="A190" s="201" t="s">
        <v>84</v>
      </c>
      <c r="B190" s="130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AD190" s="149"/>
      <c r="AE190" s="149"/>
      <c r="AF190" s="149"/>
      <c r="AG190" s="149"/>
      <c r="AH190" s="149"/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  <c r="BC190" s="149"/>
      <c r="BD190" s="149"/>
      <c r="BE190" s="149"/>
      <c r="CG190" s="88"/>
      <c r="CH190" s="88"/>
      <c r="CI190" s="88"/>
      <c r="CJ190" s="88"/>
      <c r="CK190" s="88"/>
      <c r="CL190" s="88"/>
      <c r="CM190" s="88"/>
      <c r="CN190" s="88"/>
      <c r="CO190" s="88"/>
      <c r="CP190" s="88"/>
      <c r="CQ190" s="88"/>
      <c r="CR190" s="88"/>
      <c r="CS190" s="88"/>
      <c r="CT190" s="88"/>
    </row>
    <row r="191" spans="1:98" ht="15" customHeight="1" x14ac:dyDescent="0.2">
      <c r="A191" s="316" t="s">
        <v>1</v>
      </c>
      <c r="B191" s="29">
        <f>SUM(B187:B190)</f>
        <v>345</v>
      </c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AD191" s="149"/>
      <c r="AE191" s="149"/>
      <c r="AF191" s="149"/>
      <c r="AG191" s="149"/>
      <c r="AH191" s="149"/>
      <c r="AI191" s="149"/>
      <c r="AJ191" s="149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49"/>
      <c r="BA191" s="149"/>
      <c r="BB191" s="149"/>
      <c r="BC191" s="149"/>
      <c r="BD191" s="149"/>
      <c r="BE191" s="149"/>
      <c r="CG191" s="88"/>
      <c r="CH191" s="88"/>
      <c r="CI191" s="88"/>
      <c r="CJ191" s="88"/>
      <c r="CK191" s="88"/>
      <c r="CL191" s="88"/>
      <c r="CM191" s="88"/>
      <c r="CN191" s="88"/>
      <c r="CO191" s="88"/>
      <c r="CP191" s="88"/>
      <c r="CQ191" s="88"/>
      <c r="CR191" s="88"/>
      <c r="CS191" s="88"/>
      <c r="CT191" s="88"/>
    </row>
    <row r="192" spans="1:98" ht="31.9" customHeight="1" x14ac:dyDescent="0.2">
      <c r="A192" s="225" t="s">
        <v>178</v>
      </c>
      <c r="B192" s="225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AD192" s="149"/>
      <c r="AE192" s="149"/>
      <c r="AF192" s="149"/>
      <c r="AG192" s="149"/>
      <c r="AH192" s="149"/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9"/>
      <c r="AZ192" s="149"/>
      <c r="BA192" s="149"/>
      <c r="BB192" s="149"/>
      <c r="BC192" s="149"/>
      <c r="BD192" s="149"/>
      <c r="BE192" s="149"/>
      <c r="CG192" s="88"/>
      <c r="CH192" s="88"/>
      <c r="CI192" s="88"/>
      <c r="CJ192" s="88"/>
      <c r="CK192" s="88"/>
      <c r="CL192" s="88"/>
      <c r="CM192" s="88"/>
      <c r="CN192" s="88"/>
      <c r="CO192" s="88"/>
      <c r="CP192" s="88"/>
      <c r="CQ192" s="88"/>
      <c r="CR192" s="88"/>
      <c r="CS192" s="88"/>
      <c r="CT192" s="88"/>
    </row>
    <row r="193" spans="1:98" x14ac:dyDescent="0.2">
      <c r="A193" s="427" t="s">
        <v>76</v>
      </c>
      <c r="B193" s="226" t="s">
        <v>77</v>
      </c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AD193" s="149"/>
      <c r="AE193" s="149"/>
      <c r="AF193" s="149"/>
      <c r="AG193" s="149"/>
      <c r="AH193" s="149"/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  <c r="BC193" s="149"/>
      <c r="BD193" s="149"/>
      <c r="BE193" s="149"/>
      <c r="CG193" s="88"/>
      <c r="CH193" s="88"/>
      <c r="CI193" s="88"/>
      <c r="CJ193" s="88"/>
      <c r="CK193" s="88"/>
      <c r="CL193" s="88"/>
      <c r="CM193" s="88"/>
      <c r="CN193" s="88"/>
      <c r="CO193" s="88"/>
      <c r="CP193" s="88"/>
      <c r="CQ193" s="88"/>
      <c r="CR193" s="88"/>
      <c r="CS193" s="88"/>
      <c r="CT193" s="88"/>
    </row>
    <row r="194" spans="1:98" ht="15" customHeight="1" x14ac:dyDescent="0.2">
      <c r="A194" s="228" t="s">
        <v>81</v>
      </c>
      <c r="B194" s="229">
        <v>1515</v>
      </c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  <c r="BC194" s="149"/>
      <c r="BD194" s="149"/>
      <c r="BE194" s="149"/>
      <c r="CG194" s="88"/>
      <c r="CH194" s="88"/>
      <c r="CI194" s="88"/>
      <c r="CJ194" s="88"/>
      <c r="CK194" s="88"/>
      <c r="CL194" s="88"/>
      <c r="CM194" s="88"/>
      <c r="CN194" s="88"/>
      <c r="CO194" s="88"/>
      <c r="CP194" s="88"/>
      <c r="CQ194" s="88"/>
      <c r="CR194" s="88"/>
      <c r="CS194" s="88"/>
      <c r="CT194" s="88"/>
    </row>
    <row r="195" spans="1:98" ht="15" customHeight="1" x14ac:dyDescent="0.2">
      <c r="A195" s="143" t="s">
        <v>82</v>
      </c>
      <c r="B195" s="135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CG195" s="88"/>
      <c r="CH195" s="88"/>
      <c r="CI195" s="88"/>
      <c r="CJ195" s="88"/>
      <c r="CK195" s="88"/>
      <c r="CL195" s="88"/>
      <c r="CM195" s="88"/>
      <c r="CN195" s="88"/>
      <c r="CO195" s="88"/>
      <c r="CP195" s="88"/>
      <c r="CQ195" s="88"/>
      <c r="CR195" s="88"/>
      <c r="CS195" s="88"/>
      <c r="CT195" s="88"/>
    </row>
    <row r="196" spans="1:98" ht="15" customHeight="1" x14ac:dyDescent="0.2">
      <c r="A196" s="143" t="s">
        <v>83</v>
      </c>
      <c r="B196" s="135"/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  <c r="CG196" s="88"/>
      <c r="CH196" s="88"/>
      <c r="CI196" s="88"/>
      <c r="CJ196" s="88"/>
      <c r="CK196" s="88"/>
      <c r="CL196" s="88"/>
      <c r="CM196" s="88"/>
      <c r="CN196" s="88"/>
      <c r="CO196" s="88"/>
      <c r="CP196" s="88"/>
      <c r="CQ196" s="88"/>
      <c r="CR196" s="88"/>
      <c r="CS196" s="88"/>
      <c r="CT196" s="88"/>
    </row>
    <row r="197" spans="1:98" ht="15" customHeight="1" x14ac:dyDescent="0.2">
      <c r="A197" s="201" t="s">
        <v>84</v>
      </c>
      <c r="B197" s="130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CG197" s="88"/>
      <c r="CH197" s="88"/>
      <c r="CI197" s="88"/>
      <c r="CJ197" s="88"/>
      <c r="CK197" s="88"/>
      <c r="CL197" s="88"/>
      <c r="CM197" s="88"/>
      <c r="CN197" s="88"/>
      <c r="CO197" s="88"/>
      <c r="CP197" s="88"/>
      <c r="CQ197" s="88"/>
      <c r="CR197" s="88"/>
      <c r="CS197" s="88"/>
      <c r="CT197" s="88"/>
    </row>
    <row r="198" spans="1:98" ht="15" customHeight="1" x14ac:dyDescent="0.2">
      <c r="A198" s="316" t="s">
        <v>1</v>
      </c>
      <c r="B198" s="29">
        <f>SUM(B194:B197)</f>
        <v>1515</v>
      </c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  <c r="CG198" s="88"/>
      <c r="CH198" s="88"/>
      <c r="CI198" s="88"/>
      <c r="CJ198" s="88"/>
      <c r="CK198" s="88"/>
      <c r="CL198" s="88"/>
      <c r="CM198" s="88"/>
      <c r="CN198" s="88"/>
      <c r="CO198" s="88"/>
      <c r="CP198" s="88"/>
      <c r="CQ198" s="88"/>
      <c r="CR198" s="88"/>
      <c r="CS198" s="88"/>
      <c r="CT198" s="88"/>
    </row>
    <row r="199" spans="1:98" ht="31.9" customHeight="1" x14ac:dyDescent="0.2">
      <c r="A199" s="90" t="s">
        <v>179</v>
      </c>
      <c r="B199" s="367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CG199" s="88"/>
      <c r="CH199" s="88"/>
      <c r="CI199" s="88"/>
      <c r="CJ199" s="88"/>
      <c r="CK199" s="88"/>
      <c r="CL199" s="88"/>
      <c r="CM199" s="88"/>
      <c r="CN199" s="88"/>
      <c r="CO199" s="88"/>
      <c r="CP199" s="88"/>
      <c r="CQ199" s="88"/>
      <c r="CR199" s="88"/>
      <c r="CS199" s="88"/>
      <c r="CT199" s="88"/>
    </row>
    <row r="200" spans="1:98" x14ac:dyDescent="0.2">
      <c r="A200" s="73" t="s">
        <v>180</v>
      </c>
      <c r="B200" s="226" t="s">
        <v>77</v>
      </c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  <c r="CG200" s="88"/>
      <c r="CH200" s="88"/>
      <c r="CI200" s="88"/>
      <c r="CJ200" s="88"/>
      <c r="CK200" s="88"/>
      <c r="CL200" s="88"/>
      <c r="CM200" s="88"/>
      <c r="CN200" s="88"/>
      <c r="CO200" s="88"/>
      <c r="CP200" s="88"/>
      <c r="CQ200" s="88"/>
      <c r="CR200" s="88"/>
      <c r="CS200" s="88"/>
      <c r="CT200" s="88"/>
    </row>
    <row r="201" spans="1:98" ht="15" customHeight="1" x14ac:dyDescent="0.2">
      <c r="A201" s="368" t="s">
        <v>181</v>
      </c>
      <c r="B201" s="22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CG201" s="88"/>
      <c r="CH201" s="88"/>
      <c r="CI201" s="88"/>
      <c r="CJ201" s="88"/>
      <c r="CK201" s="88"/>
      <c r="CL201" s="88"/>
      <c r="CM201" s="88"/>
      <c r="CN201" s="88"/>
      <c r="CO201" s="88"/>
      <c r="CP201" s="88"/>
      <c r="CQ201" s="88"/>
      <c r="CR201" s="88"/>
      <c r="CS201" s="88"/>
      <c r="CT201" s="88"/>
    </row>
    <row r="202" spans="1:98" ht="15" customHeight="1" x14ac:dyDescent="0.2">
      <c r="A202" s="369" t="s">
        <v>182</v>
      </c>
      <c r="B202" s="135"/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  <c r="CG202" s="88"/>
      <c r="CH202" s="88"/>
      <c r="CI202" s="88"/>
      <c r="CJ202" s="88"/>
      <c r="CK202" s="88"/>
      <c r="CL202" s="88"/>
      <c r="CM202" s="88"/>
      <c r="CN202" s="88"/>
      <c r="CO202" s="88"/>
      <c r="CP202" s="88"/>
      <c r="CQ202" s="88"/>
      <c r="CR202" s="88"/>
      <c r="CS202" s="88"/>
      <c r="CT202" s="88"/>
    </row>
    <row r="203" spans="1:98" ht="15" customHeight="1" x14ac:dyDescent="0.2">
      <c r="A203" s="370" t="s">
        <v>183</v>
      </c>
      <c r="B203" s="130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CG203" s="88"/>
      <c r="CH203" s="88"/>
      <c r="CI203" s="88"/>
      <c r="CJ203" s="88"/>
      <c r="CK203" s="88"/>
      <c r="CL203" s="88"/>
      <c r="CM203" s="88"/>
      <c r="CN203" s="88"/>
      <c r="CO203" s="88"/>
      <c r="CP203" s="88"/>
      <c r="CQ203" s="88"/>
      <c r="CR203" s="88"/>
      <c r="CS203" s="88"/>
      <c r="CT203" s="88"/>
    </row>
    <row r="204" spans="1:98" ht="31.9" customHeight="1" x14ac:dyDescent="0.2">
      <c r="A204" s="371" t="s">
        <v>184</v>
      </c>
      <c r="B204" s="146"/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  <c r="CG204" s="88"/>
      <c r="CH204" s="88"/>
      <c r="CI204" s="88"/>
      <c r="CJ204" s="88"/>
      <c r="CK204" s="88"/>
      <c r="CL204" s="88"/>
      <c r="CM204" s="88"/>
      <c r="CN204" s="88"/>
      <c r="CO204" s="88"/>
      <c r="CP204" s="88"/>
      <c r="CQ204" s="88"/>
      <c r="CR204" s="88"/>
      <c r="CS204" s="88"/>
      <c r="CT204" s="88"/>
    </row>
    <row r="205" spans="1:98" x14ac:dyDescent="0.2">
      <c r="A205" s="420" t="s">
        <v>88</v>
      </c>
      <c r="B205" s="226" t="s">
        <v>1</v>
      </c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CG205" s="88"/>
      <c r="CH205" s="88"/>
      <c r="CI205" s="88"/>
      <c r="CJ205" s="88"/>
      <c r="CK205" s="88"/>
      <c r="CL205" s="88"/>
      <c r="CM205" s="88"/>
      <c r="CN205" s="88"/>
      <c r="CO205" s="88"/>
      <c r="CP205" s="88"/>
      <c r="CQ205" s="88"/>
      <c r="CR205" s="88"/>
      <c r="CS205" s="88"/>
      <c r="CT205" s="88"/>
    </row>
    <row r="206" spans="1:98" ht="15" customHeight="1" x14ac:dyDescent="0.2">
      <c r="A206" s="372" t="s">
        <v>92</v>
      </c>
      <c r="B206" s="281">
        <v>865</v>
      </c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CG206" s="88"/>
      <c r="CH206" s="88"/>
      <c r="CI206" s="88"/>
      <c r="CJ206" s="88"/>
      <c r="CK206" s="88"/>
      <c r="CL206" s="88"/>
      <c r="CM206" s="88"/>
      <c r="CN206" s="88"/>
      <c r="CO206" s="88"/>
      <c r="CP206" s="88"/>
      <c r="CQ206" s="88"/>
      <c r="CR206" s="88"/>
      <c r="CS206" s="88"/>
      <c r="CT206" s="88"/>
    </row>
    <row r="207" spans="1:98" ht="15" customHeight="1" x14ac:dyDescent="0.2">
      <c r="A207" s="373" t="s">
        <v>103</v>
      </c>
      <c r="B207" s="22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CG207" s="88"/>
      <c r="CH207" s="88"/>
      <c r="CI207" s="88"/>
      <c r="CJ207" s="88"/>
      <c r="CK207" s="88"/>
      <c r="CL207" s="88"/>
      <c r="CM207" s="88"/>
      <c r="CN207" s="88"/>
      <c r="CO207" s="88"/>
      <c r="CP207" s="88"/>
      <c r="CQ207" s="88"/>
      <c r="CR207" s="88"/>
      <c r="CS207" s="88"/>
      <c r="CT207" s="88"/>
    </row>
    <row r="208" spans="1:98" ht="15" customHeight="1" x14ac:dyDescent="0.2">
      <c r="A208" s="239" t="s">
        <v>93</v>
      </c>
      <c r="B208" s="135">
        <v>957</v>
      </c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CG208" s="88"/>
      <c r="CH208" s="88"/>
      <c r="CI208" s="88"/>
      <c r="CJ208" s="88"/>
      <c r="CK208" s="88"/>
      <c r="CL208" s="88"/>
      <c r="CM208" s="88"/>
      <c r="CN208" s="88"/>
      <c r="CO208" s="88"/>
      <c r="CP208" s="88"/>
      <c r="CQ208" s="88"/>
      <c r="CR208" s="88"/>
      <c r="CS208" s="88"/>
      <c r="CT208" s="88"/>
    </row>
    <row r="209" spans="1:98" ht="15" customHeight="1" x14ac:dyDescent="0.2">
      <c r="A209" s="239" t="s">
        <v>185</v>
      </c>
      <c r="B209" s="135">
        <v>108</v>
      </c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CG209" s="88"/>
      <c r="CH209" s="88"/>
      <c r="CI209" s="88"/>
      <c r="CJ209" s="88"/>
      <c r="CK209" s="88"/>
      <c r="CL209" s="88"/>
      <c r="CM209" s="88"/>
      <c r="CN209" s="88"/>
      <c r="CO209" s="88"/>
      <c r="CP209" s="88"/>
      <c r="CQ209" s="88"/>
      <c r="CR209" s="88"/>
      <c r="CS209" s="88"/>
      <c r="CT209" s="88"/>
    </row>
    <row r="210" spans="1:98" ht="15" customHeight="1" x14ac:dyDescent="0.2">
      <c r="A210" s="374" t="s">
        <v>186</v>
      </c>
      <c r="B210" s="135">
        <v>3757</v>
      </c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CG210" s="88"/>
      <c r="CH210" s="88"/>
      <c r="CI210" s="88"/>
      <c r="CJ210" s="88"/>
      <c r="CK210" s="88"/>
      <c r="CL210" s="88"/>
      <c r="CM210" s="88"/>
      <c r="CN210" s="88"/>
      <c r="CO210" s="88"/>
      <c r="CP210" s="88"/>
      <c r="CQ210" s="88"/>
      <c r="CR210" s="88"/>
      <c r="CS210" s="88"/>
      <c r="CT210" s="88"/>
    </row>
    <row r="211" spans="1:98" ht="15" customHeight="1" x14ac:dyDescent="0.2">
      <c r="A211" s="239" t="s">
        <v>187</v>
      </c>
      <c r="B211" s="135">
        <v>0</v>
      </c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CG211" s="88"/>
      <c r="CH211" s="88"/>
      <c r="CI211" s="88"/>
      <c r="CJ211" s="88"/>
      <c r="CK211" s="88"/>
      <c r="CL211" s="88"/>
      <c r="CM211" s="88"/>
      <c r="CN211" s="88"/>
      <c r="CO211" s="88"/>
      <c r="CP211" s="88"/>
      <c r="CQ211" s="88"/>
      <c r="CR211" s="88"/>
      <c r="CS211" s="88"/>
      <c r="CT211" s="88"/>
    </row>
    <row r="212" spans="1:98" ht="15" customHeight="1" x14ac:dyDescent="0.2">
      <c r="A212" s="239" t="s">
        <v>188</v>
      </c>
      <c r="B212" s="135">
        <v>0</v>
      </c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CG212" s="88"/>
      <c r="CH212" s="88"/>
      <c r="CI212" s="88"/>
      <c r="CJ212" s="88"/>
      <c r="CK212" s="88"/>
      <c r="CL212" s="88"/>
      <c r="CM212" s="88"/>
      <c r="CN212" s="88"/>
      <c r="CO212" s="88"/>
      <c r="CP212" s="88"/>
      <c r="CQ212" s="88"/>
      <c r="CR212" s="88"/>
      <c r="CS212" s="88"/>
      <c r="CT212" s="88"/>
    </row>
    <row r="213" spans="1:98" ht="15" customHeight="1" x14ac:dyDescent="0.2">
      <c r="A213" s="239" t="s">
        <v>189</v>
      </c>
      <c r="B213" s="135">
        <v>0</v>
      </c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CG213" s="88"/>
      <c r="CH213" s="88"/>
      <c r="CI213" s="88"/>
      <c r="CJ213" s="88"/>
      <c r="CK213" s="88"/>
      <c r="CL213" s="88"/>
      <c r="CM213" s="88"/>
      <c r="CN213" s="88"/>
      <c r="CO213" s="88"/>
      <c r="CP213" s="88"/>
      <c r="CQ213" s="88"/>
      <c r="CR213" s="88"/>
      <c r="CS213" s="88"/>
      <c r="CT213" s="88"/>
    </row>
    <row r="214" spans="1:98" ht="15" customHeight="1" x14ac:dyDescent="0.2">
      <c r="A214" s="239" t="s">
        <v>190</v>
      </c>
      <c r="B214" s="135">
        <v>0</v>
      </c>
      <c r="C214" s="149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CG214" s="88"/>
      <c r="CH214" s="88"/>
      <c r="CI214" s="88"/>
      <c r="CJ214" s="88"/>
      <c r="CK214" s="88"/>
      <c r="CL214" s="88"/>
      <c r="CM214" s="88"/>
      <c r="CN214" s="88"/>
      <c r="CO214" s="88"/>
      <c r="CP214" s="88"/>
      <c r="CQ214" s="88"/>
      <c r="CR214" s="88"/>
      <c r="CS214" s="88"/>
      <c r="CT214" s="88"/>
    </row>
    <row r="215" spans="1:98" ht="15" customHeight="1" x14ac:dyDescent="0.2">
      <c r="A215" s="375" t="s">
        <v>95</v>
      </c>
      <c r="B215" s="135">
        <v>1788</v>
      </c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CG215" s="88"/>
      <c r="CH215" s="88"/>
      <c r="CI215" s="88"/>
      <c r="CJ215" s="88"/>
      <c r="CK215" s="88"/>
      <c r="CL215" s="88"/>
      <c r="CM215" s="88"/>
      <c r="CN215" s="88"/>
      <c r="CO215" s="88"/>
      <c r="CP215" s="88"/>
      <c r="CQ215" s="88"/>
      <c r="CR215" s="88"/>
      <c r="CS215" s="88"/>
      <c r="CT215" s="88"/>
    </row>
    <row r="216" spans="1:98" ht="15" customHeight="1" x14ac:dyDescent="0.2">
      <c r="A216" s="374" t="s">
        <v>191</v>
      </c>
      <c r="B216" s="135">
        <v>0</v>
      </c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CG216" s="88"/>
      <c r="CH216" s="88"/>
      <c r="CI216" s="88"/>
      <c r="CJ216" s="88"/>
      <c r="CK216" s="88"/>
      <c r="CL216" s="88"/>
      <c r="CM216" s="88"/>
      <c r="CN216" s="88"/>
      <c r="CO216" s="88"/>
      <c r="CP216" s="88"/>
      <c r="CQ216" s="88"/>
      <c r="CR216" s="88"/>
      <c r="CS216" s="88"/>
      <c r="CT216" s="88"/>
    </row>
    <row r="217" spans="1:98" ht="15" customHeight="1" x14ac:dyDescent="0.2">
      <c r="A217" s="374" t="s">
        <v>192</v>
      </c>
      <c r="B217" s="135">
        <v>0</v>
      </c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CG217" s="88"/>
      <c r="CH217" s="88"/>
      <c r="CI217" s="88"/>
      <c r="CJ217" s="88"/>
      <c r="CK217" s="88"/>
      <c r="CL217" s="88"/>
      <c r="CM217" s="88"/>
      <c r="CN217" s="88"/>
      <c r="CO217" s="88"/>
      <c r="CP217" s="88"/>
      <c r="CQ217" s="88"/>
      <c r="CR217" s="88"/>
      <c r="CS217" s="88"/>
      <c r="CT217" s="88"/>
    </row>
    <row r="218" spans="1:98" ht="15" customHeight="1" x14ac:dyDescent="0.2">
      <c r="A218" s="239" t="s">
        <v>193</v>
      </c>
      <c r="B218" s="135">
        <v>0</v>
      </c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CG218" s="88"/>
      <c r="CH218" s="88"/>
      <c r="CI218" s="88"/>
      <c r="CJ218" s="88"/>
      <c r="CK218" s="88"/>
      <c r="CL218" s="88"/>
      <c r="CM218" s="88"/>
      <c r="CN218" s="88"/>
      <c r="CO218" s="88"/>
      <c r="CP218" s="88"/>
      <c r="CQ218" s="88"/>
      <c r="CR218" s="88"/>
      <c r="CS218" s="88"/>
      <c r="CT218" s="88"/>
    </row>
    <row r="219" spans="1:98" ht="15" customHeight="1" x14ac:dyDescent="0.2">
      <c r="A219" s="375" t="s">
        <v>194</v>
      </c>
      <c r="B219" s="135">
        <v>0</v>
      </c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CG219" s="88"/>
      <c r="CH219" s="88"/>
      <c r="CI219" s="88"/>
      <c r="CJ219" s="88"/>
      <c r="CK219" s="88"/>
      <c r="CL219" s="88"/>
      <c r="CM219" s="88"/>
      <c r="CN219" s="88"/>
      <c r="CO219" s="88"/>
      <c r="CP219" s="88"/>
      <c r="CQ219" s="88"/>
      <c r="CR219" s="88"/>
      <c r="CS219" s="88"/>
      <c r="CT219" s="88"/>
    </row>
    <row r="220" spans="1:98" ht="24" customHeight="1" x14ac:dyDescent="0.2">
      <c r="A220" s="374" t="s">
        <v>195</v>
      </c>
      <c r="B220" s="135">
        <v>0</v>
      </c>
      <c r="C220" s="149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CG220" s="88"/>
      <c r="CH220" s="88"/>
      <c r="CI220" s="88"/>
      <c r="CJ220" s="88"/>
      <c r="CK220" s="88"/>
      <c r="CL220" s="88"/>
      <c r="CM220" s="88"/>
      <c r="CN220" s="88"/>
      <c r="CO220" s="88"/>
      <c r="CP220" s="88"/>
      <c r="CQ220" s="88"/>
      <c r="CR220" s="88"/>
      <c r="CS220" s="88"/>
      <c r="CT220" s="88"/>
    </row>
    <row r="221" spans="1:98" ht="15" customHeight="1" x14ac:dyDescent="0.2">
      <c r="A221" s="375" t="s">
        <v>196</v>
      </c>
      <c r="B221" s="135">
        <v>0</v>
      </c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CG221" s="88"/>
      <c r="CH221" s="88"/>
      <c r="CI221" s="88"/>
      <c r="CJ221" s="88"/>
      <c r="CK221" s="88"/>
      <c r="CL221" s="88"/>
      <c r="CM221" s="88"/>
      <c r="CN221" s="88"/>
      <c r="CO221" s="88"/>
      <c r="CP221" s="88"/>
      <c r="CQ221" s="88"/>
      <c r="CR221" s="88"/>
      <c r="CS221" s="88"/>
      <c r="CT221" s="88"/>
    </row>
    <row r="222" spans="1:98" ht="15" customHeight="1" x14ac:dyDescent="0.2">
      <c r="A222" s="376" t="s">
        <v>197</v>
      </c>
      <c r="B222" s="135">
        <v>0</v>
      </c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CG222" s="88"/>
      <c r="CH222" s="88"/>
      <c r="CI222" s="88"/>
      <c r="CJ222" s="88"/>
      <c r="CK222" s="88"/>
      <c r="CL222" s="88"/>
      <c r="CM222" s="88"/>
      <c r="CN222" s="88"/>
      <c r="CO222" s="88"/>
      <c r="CP222" s="88"/>
      <c r="CQ222" s="88"/>
      <c r="CR222" s="88"/>
      <c r="CS222" s="88"/>
      <c r="CT222" s="88"/>
    </row>
    <row r="223" spans="1:98" ht="15" customHeight="1" x14ac:dyDescent="0.2">
      <c r="A223" s="239" t="s">
        <v>97</v>
      </c>
      <c r="B223" s="135">
        <v>0</v>
      </c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CG223" s="88"/>
      <c r="CH223" s="88"/>
      <c r="CI223" s="88"/>
      <c r="CJ223" s="88"/>
      <c r="CK223" s="88"/>
      <c r="CL223" s="88"/>
      <c r="CM223" s="88"/>
      <c r="CN223" s="88"/>
      <c r="CO223" s="88"/>
      <c r="CP223" s="88"/>
      <c r="CQ223" s="88"/>
      <c r="CR223" s="88"/>
      <c r="CS223" s="88"/>
      <c r="CT223" s="88"/>
    </row>
    <row r="224" spans="1:98" ht="26.45" customHeight="1" x14ac:dyDescent="0.2">
      <c r="A224" s="374" t="s">
        <v>198</v>
      </c>
      <c r="B224" s="135">
        <v>0</v>
      </c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CG224" s="88"/>
      <c r="CH224" s="88"/>
      <c r="CI224" s="88"/>
      <c r="CJ224" s="88"/>
      <c r="CK224" s="88"/>
      <c r="CL224" s="88"/>
      <c r="CM224" s="88"/>
      <c r="CN224" s="88"/>
      <c r="CO224" s="88"/>
      <c r="CP224" s="88"/>
      <c r="CQ224" s="88"/>
      <c r="CR224" s="88"/>
      <c r="CS224" s="88"/>
      <c r="CT224" s="88"/>
    </row>
    <row r="225" spans="1:98" ht="15" customHeight="1" x14ac:dyDescent="0.2">
      <c r="A225" s="239" t="s">
        <v>199</v>
      </c>
      <c r="B225" s="135">
        <v>0</v>
      </c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CG225" s="88"/>
      <c r="CH225" s="88"/>
      <c r="CI225" s="88"/>
      <c r="CJ225" s="88"/>
      <c r="CK225" s="88"/>
      <c r="CL225" s="88"/>
      <c r="CM225" s="88"/>
      <c r="CN225" s="88"/>
      <c r="CO225" s="88"/>
      <c r="CP225" s="88"/>
      <c r="CQ225" s="88"/>
      <c r="CR225" s="88"/>
      <c r="CS225" s="88"/>
      <c r="CT225" s="88"/>
    </row>
    <row r="226" spans="1:98" ht="15" customHeight="1" x14ac:dyDescent="0.2">
      <c r="A226" s="374" t="s">
        <v>200</v>
      </c>
      <c r="B226" s="135">
        <v>0</v>
      </c>
      <c r="C226" s="149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CG226" s="88"/>
      <c r="CH226" s="88"/>
      <c r="CI226" s="88"/>
      <c r="CJ226" s="88"/>
      <c r="CK226" s="88"/>
      <c r="CL226" s="88"/>
      <c r="CM226" s="88"/>
      <c r="CN226" s="88"/>
      <c r="CO226" s="88"/>
      <c r="CP226" s="88"/>
      <c r="CQ226" s="88"/>
      <c r="CR226" s="88"/>
      <c r="CS226" s="88"/>
      <c r="CT226" s="88"/>
    </row>
    <row r="227" spans="1:98" ht="15" customHeight="1" x14ac:dyDescent="0.2">
      <c r="A227" s="239" t="s">
        <v>100</v>
      </c>
      <c r="B227" s="135">
        <v>0</v>
      </c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CG227" s="88"/>
      <c r="CH227" s="88"/>
      <c r="CI227" s="88"/>
      <c r="CJ227" s="88"/>
      <c r="CK227" s="88"/>
      <c r="CL227" s="88"/>
      <c r="CM227" s="88"/>
      <c r="CN227" s="88"/>
      <c r="CO227" s="88"/>
      <c r="CP227" s="88"/>
      <c r="CQ227" s="88"/>
      <c r="CR227" s="88"/>
      <c r="CS227" s="88"/>
      <c r="CT227" s="88"/>
    </row>
    <row r="228" spans="1:98" ht="15" customHeight="1" x14ac:dyDescent="0.2">
      <c r="A228" s="239" t="s">
        <v>101</v>
      </c>
      <c r="B228" s="135">
        <v>0</v>
      </c>
      <c r="C228" s="149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CG228" s="88"/>
      <c r="CH228" s="88"/>
      <c r="CI228" s="88"/>
      <c r="CJ228" s="88"/>
      <c r="CK228" s="88"/>
      <c r="CL228" s="88"/>
      <c r="CM228" s="88"/>
      <c r="CN228" s="88"/>
      <c r="CO228" s="88"/>
      <c r="CP228" s="88"/>
      <c r="CQ228" s="88"/>
      <c r="CR228" s="88"/>
      <c r="CS228" s="88"/>
      <c r="CT228" s="88"/>
    </row>
    <row r="229" spans="1:98" ht="15" customHeight="1" x14ac:dyDescent="0.2">
      <c r="A229" s="375" t="s">
        <v>201</v>
      </c>
      <c r="B229" s="135">
        <v>0</v>
      </c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CG229" s="88"/>
      <c r="CH229" s="88"/>
      <c r="CI229" s="88"/>
      <c r="CJ229" s="88"/>
      <c r="CK229" s="88"/>
      <c r="CL229" s="88"/>
      <c r="CM229" s="88"/>
      <c r="CN229" s="88"/>
      <c r="CO229" s="88"/>
      <c r="CP229" s="88"/>
      <c r="CQ229" s="88"/>
      <c r="CR229" s="88"/>
      <c r="CS229" s="88"/>
      <c r="CT229" s="88"/>
    </row>
    <row r="230" spans="1:98" ht="15" customHeight="1" x14ac:dyDescent="0.2">
      <c r="A230" s="377" t="s">
        <v>202</v>
      </c>
      <c r="B230" s="130">
        <v>0</v>
      </c>
      <c r="C230" s="149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CG230" s="88"/>
      <c r="CH230" s="88"/>
      <c r="CI230" s="88"/>
      <c r="CJ230" s="88"/>
      <c r="CK230" s="88"/>
      <c r="CL230" s="88"/>
      <c r="CM230" s="88"/>
      <c r="CN230" s="88"/>
      <c r="CO230" s="88"/>
      <c r="CP230" s="88"/>
      <c r="CQ230" s="88"/>
      <c r="CR230" s="88"/>
      <c r="CS230" s="88"/>
      <c r="CT230" s="88"/>
    </row>
    <row r="231" spans="1:98" ht="15" customHeight="1" x14ac:dyDescent="0.2">
      <c r="A231" s="316" t="s">
        <v>1</v>
      </c>
      <c r="B231" s="29">
        <f>SUM(B206:B230)</f>
        <v>7475</v>
      </c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CG231" s="88"/>
      <c r="CH231" s="88"/>
      <c r="CI231" s="88"/>
      <c r="CJ231" s="88"/>
      <c r="CK231" s="88"/>
      <c r="CL231" s="88"/>
      <c r="CM231" s="88"/>
      <c r="CN231" s="88"/>
      <c r="CO231" s="88"/>
      <c r="CP231" s="88"/>
      <c r="CQ231" s="88"/>
      <c r="CR231" s="88"/>
      <c r="CS231" s="88"/>
      <c r="CT231" s="88"/>
    </row>
    <row r="232" spans="1:98" x14ac:dyDescent="0.2">
      <c r="C232" s="149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CG232" s="88"/>
      <c r="CH232" s="88"/>
      <c r="CI232" s="88"/>
      <c r="CJ232" s="88"/>
      <c r="CK232" s="88"/>
      <c r="CL232" s="88"/>
      <c r="CM232" s="88"/>
      <c r="CN232" s="88"/>
      <c r="CO232" s="88"/>
      <c r="CP232" s="88"/>
      <c r="CQ232" s="88"/>
      <c r="CR232" s="88"/>
      <c r="CS232" s="88"/>
      <c r="CT232" s="88"/>
    </row>
    <row r="233" spans="1:98" x14ac:dyDescent="0.2"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CG233" s="88"/>
      <c r="CH233" s="88"/>
      <c r="CI233" s="88"/>
      <c r="CJ233" s="88"/>
      <c r="CK233" s="88"/>
      <c r="CL233" s="88"/>
      <c r="CM233" s="88"/>
      <c r="CN233" s="88"/>
      <c r="CO233" s="88"/>
      <c r="CP233" s="88"/>
      <c r="CQ233" s="88"/>
      <c r="CR233" s="88"/>
      <c r="CS233" s="88"/>
      <c r="CT233" s="88"/>
    </row>
    <row r="234" spans="1:98" x14ac:dyDescent="0.2">
      <c r="C234" s="149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CG234" s="88"/>
      <c r="CH234" s="88"/>
      <c r="CI234" s="88"/>
      <c r="CJ234" s="88"/>
      <c r="CK234" s="88"/>
      <c r="CL234" s="88"/>
      <c r="CM234" s="88"/>
      <c r="CN234" s="88"/>
      <c r="CO234" s="88"/>
      <c r="CP234" s="88"/>
      <c r="CQ234" s="88"/>
      <c r="CR234" s="88"/>
      <c r="CS234" s="88"/>
      <c r="CT234" s="88"/>
    </row>
    <row r="235" spans="1:98" x14ac:dyDescent="0.2"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CG235" s="88"/>
      <c r="CH235" s="88"/>
      <c r="CI235" s="88"/>
      <c r="CJ235" s="88"/>
      <c r="CK235" s="88"/>
      <c r="CL235" s="88"/>
      <c r="CM235" s="88"/>
      <c r="CN235" s="88"/>
      <c r="CO235" s="88"/>
      <c r="CP235" s="88"/>
      <c r="CQ235" s="88"/>
      <c r="CR235" s="88"/>
      <c r="CS235" s="88"/>
      <c r="CT235" s="88"/>
    </row>
    <row r="236" spans="1:98" x14ac:dyDescent="0.2">
      <c r="C236" s="149"/>
      <c r="D236" s="149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CG236" s="88"/>
      <c r="CH236" s="88"/>
      <c r="CI236" s="88"/>
      <c r="CJ236" s="88"/>
      <c r="CK236" s="88"/>
      <c r="CL236" s="88"/>
      <c r="CM236" s="88"/>
      <c r="CN236" s="88"/>
      <c r="CO236" s="88"/>
      <c r="CP236" s="88"/>
      <c r="CQ236" s="88"/>
      <c r="CR236" s="88"/>
      <c r="CS236" s="88"/>
      <c r="CT236" s="88"/>
    </row>
    <row r="237" spans="1:98" x14ac:dyDescent="0.2">
      <c r="CG237" s="88"/>
      <c r="CH237" s="88"/>
      <c r="CI237" s="88"/>
      <c r="CJ237" s="88"/>
      <c r="CK237" s="88"/>
      <c r="CL237" s="88"/>
      <c r="CM237" s="88"/>
      <c r="CN237" s="88"/>
      <c r="CO237" s="88"/>
      <c r="CP237" s="88"/>
      <c r="CQ237" s="88"/>
      <c r="CR237" s="88"/>
      <c r="CS237" s="88"/>
      <c r="CT237" s="88"/>
    </row>
    <row r="238" spans="1:98" x14ac:dyDescent="0.2">
      <c r="CG238" s="88"/>
      <c r="CH238" s="88"/>
      <c r="CI238" s="88"/>
      <c r="CJ238" s="88"/>
      <c r="CK238" s="88"/>
      <c r="CL238" s="88"/>
      <c r="CM238" s="88"/>
      <c r="CN238" s="88"/>
      <c r="CO238" s="88"/>
      <c r="CP238" s="88"/>
      <c r="CQ238" s="88"/>
      <c r="CR238" s="88"/>
      <c r="CS238" s="88"/>
      <c r="CT238" s="88"/>
    </row>
    <row r="239" spans="1:98" x14ac:dyDescent="0.2">
      <c r="CG239" s="88"/>
      <c r="CH239" s="88"/>
      <c r="CI239" s="88"/>
      <c r="CJ239" s="88"/>
      <c r="CK239" s="88"/>
      <c r="CL239" s="88"/>
      <c r="CM239" s="88"/>
      <c r="CN239" s="88"/>
      <c r="CO239" s="88"/>
      <c r="CP239" s="88"/>
      <c r="CQ239" s="88"/>
      <c r="CR239" s="88"/>
      <c r="CS239" s="88"/>
      <c r="CT239" s="88"/>
    </row>
    <row r="240" spans="1:98" x14ac:dyDescent="0.2">
      <c r="CG240" s="88"/>
      <c r="CH240" s="88"/>
      <c r="CI240" s="88"/>
      <c r="CJ240" s="88"/>
      <c r="CK240" s="88"/>
      <c r="CL240" s="88"/>
      <c r="CM240" s="88"/>
      <c r="CN240" s="88"/>
      <c r="CO240" s="88"/>
      <c r="CP240" s="88"/>
      <c r="CQ240" s="88"/>
      <c r="CR240" s="88"/>
      <c r="CS240" s="88"/>
      <c r="CT240" s="88"/>
    </row>
    <row r="241" spans="85:98" x14ac:dyDescent="0.2">
      <c r="CG241" s="88"/>
      <c r="CH241" s="88"/>
      <c r="CI241" s="88"/>
      <c r="CJ241" s="88"/>
      <c r="CK241" s="88"/>
      <c r="CL241" s="88"/>
      <c r="CM241" s="88"/>
      <c r="CN241" s="88"/>
      <c r="CO241" s="88"/>
      <c r="CP241" s="88"/>
      <c r="CQ241" s="88"/>
      <c r="CR241" s="88"/>
      <c r="CS241" s="88"/>
      <c r="CT241" s="88"/>
    </row>
    <row r="294" spans="1:104" ht="16.899999999999999" customHeight="1" x14ac:dyDescent="0.2"/>
    <row r="295" spans="1:104" s="378" customFormat="1" ht="16.899999999999999" hidden="1" customHeight="1" x14ac:dyDescent="0.2">
      <c r="A295" s="378">
        <f>SUM(B13:B27,D30,B60,B67,B74,B92:E92,B100:E100,B108:E108,C112:C113,D117:D118,B122:B124,B150,B170:B174,B184,B191,B198,B231,C128:J144,B169:AS169,D31:D50,B201:B203,B151,B152:B168)</f>
        <v>11284</v>
      </c>
      <c r="B295" s="378">
        <f>SUM(CG6:CT241)</f>
        <v>0</v>
      </c>
      <c r="BY295" s="379"/>
      <c r="BZ295" s="379"/>
      <c r="CA295" s="379"/>
      <c r="CB295" s="379"/>
      <c r="CC295" s="379"/>
      <c r="CD295" s="379"/>
      <c r="CE295" s="379"/>
      <c r="CF295" s="379"/>
      <c r="CG295" s="379"/>
      <c r="CH295" s="379"/>
      <c r="CI295" s="379"/>
      <c r="CJ295" s="379"/>
      <c r="CK295" s="379"/>
      <c r="CL295" s="379"/>
      <c r="CM295" s="379"/>
      <c r="CN295" s="379"/>
      <c r="CO295" s="379"/>
      <c r="CP295" s="379"/>
      <c r="CQ295" s="379"/>
      <c r="CR295" s="379"/>
      <c r="CS295" s="379"/>
      <c r="CT295" s="379"/>
      <c r="CU295" s="379"/>
      <c r="CV295" s="379"/>
      <c r="CW295" s="379"/>
      <c r="CX295" s="379"/>
      <c r="CY295" s="379"/>
      <c r="CZ295" s="379"/>
    </row>
    <row r="296" spans="1:104" ht="16.899999999999999" customHeight="1" x14ac:dyDescent="0.2"/>
  </sheetData>
  <mergeCells count="158">
    <mergeCell ref="AO177:AP177"/>
    <mergeCell ref="AE177:AF177"/>
    <mergeCell ref="AG177:AH177"/>
    <mergeCell ref="AI177:AJ177"/>
    <mergeCell ref="AK177:AL177"/>
    <mergeCell ref="AM177:AN177"/>
    <mergeCell ref="U177:V177"/>
    <mergeCell ref="W177:X177"/>
    <mergeCell ref="Y177:Z177"/>
    <mergeCell ref="AA177:AB177"/>
    <mergeCell ref="AC177:AD177"/>
    <mergeCell ref="AO148:AP148"/>
    <mergeCell ref="AQ148:AQ149"/>
    <mergeCell ref="AR148:AS148"/>
    <mergeCell ref="A176:A178"/>
    <mergeCell ref="B176:D177"/>
    <mergeCell ref="E176:AP176"/>
    <mergeCell ref="AQ176:AQ178"/>
    <mergeCell ref="AR176:AR178"/>
    <mergeCell ref="E177:F177"/>
    <mergeCell ref="G177:H177"/>
    <mergeCell ref="I177:J177"/>
    <mergeCell ref="K177:L177"/>
    <mergeCell ref="M177:N177"/>
    <mergeCell ref="O177:P177"/>
    <mergeCell ref="Q177:R177"/>
    <mergeCell ref="S177:T177"/>
    <mergeCell ref="AE148:AF148"/>
    <mergeCell ref="AG148:AH148"/>
    <mergeCell ref="AI148:AJ148"/>
    <mergeCell ref="AK148:AL148"/>
    <mergeCell ref="AM148:AN148"/>
    <mergeCell ref="B147:D148"/>
    <mergeCell ref="E147:AP147"/>
    <mergeCell ref="AQ147:AS147"/>
    <mergeCell ref="W148:X148"/>
    <mergeCell ref="Y148:Z148"/>
    <mergeCell ref="AA148:AB148"/>
    <mergeCell ref="AC148:AD148"/>
    <mergeCell ref="A128:A131"/>
    <mergeCell ref="A132:A136"/>
    <mergeCell ref="A137:A142"/>
    <mergeCell ref="A143:A144"/>
    <mergeCell ref="A147:A149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H120:J120"/>
    <mergeCell ref="K120:K121"/>
    <mergeCell ref="L120:L121"/>
    <mergeCell ref="A126:A127"/>
    <mergeCell ref="B126:B127"/>
    <mergeCell ref="C126:D126"/>
    <mergeCell ref="E126:F126"/>
    <mergeCell ref="G126:H126"/>
    <mergeCell ref="I126:J126"/>
    <mergeCell ref="A120:A121"/>
    <mergeCell ref="B120:B121"/>
    <mergeCell ref="C120:E120"/>
    <mergeCell ref="F120:F121"/>
    <mergeCell ref="G120:G121"/>
    <mergeCell ref="AC53:AD53"/>
    <mergeCell ref="AE53:AF53"/>
    <mergeCell ref="AG53:AH53"/>
    <mergeCell ref="AI53:AJ53"/>
    <mergeCell ref="AK53:AL53"/>
    <mergeCell ref="A113:B113"/>
    <mergeCell ref="A115:C116"/>
    <mergeCell ref="D115:D116"/>
    <mergeCell ref="E115:G115"/>
    <mergeCell ref="H115:H116"/>
    <mergeCell ref="A110:B111"/>
    <mergeCell ref="C110:C111"/>
    <mergeCell ref="D110:F110"/>
    <mergeCell ref="G110:G111"/>
    <mergeCell ref="A112:B112"/>
    <mergeCell ref="B41:C41"/>
    <mergeCell ref="B42:C42"/>
    <mergeCell ref="B43:C43"/>
    <mergeCell ref="E52:AP52"/>
    <mergeCell ref="AQ52:AQ54"/>
    <mergeCell ref="AR52:AT52"/>
    <mergeCell ref="AU52:AU54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B53"/>
    <mergeCell ref="AM53:AN53"/>
    <mergeCell ref="AO53:AP53"/>
    <mergeCell ref="AR53:AR54"/>
    <mergeCell ref="AS53:AS54"/>
    <mergeCell ref="AT53:AT54"/>
    <mergeCell ref="AQ10:AS10"/>
    <mergeCell ref="AT10:AT12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Q11:AQ12"/>
    <mergeCell ref="AR11:AR12"/>
    <mergeCell ref="AS11:AS12"/>
    <mergeCell ref="B47:C47"/>
    <mergeCell ref="A44:A46"/>
    <mergeCell ref="B44:C44"/>
    <mergeCell ref="B45:C45"/>
    <mergeCell ref="B46:C46"/>
    <mergeCell ref="A47:A49"/>
    <mergeCell ref="A52:A54"/>
    <mergeCell ref="B52:D53"/>
    <mergeCell ref="B29:C29"/>
    <mergeCell ref="B40:C40"/>
    <mergeCell ref="B32:C32"/>
    <mergeCell ref="B33:C33"/>
    <mergeCell ref="B34:C34"/>
    <mergeCell ref="B35:C35"/>
    <mergeCell ref="B39:C39"/>
    <mergeCell ref="B48:C48"/>
    <mergeCell ref="B49:C49"/>
    <mergeCell ref="B50:C50"/>
    <mergeCell ref="A30:C30"/>
    <mergeCell ref="A31:A43"/>
    <mergeCell ref="B31:C31"/>
    <mergeCell ref="B36:C36"/>
    <mergeCell ref="B37:C37"/>
    <mergeCell ref="B38:C38"/>
    <mergeCell ref="A6:N6"/>
    <mergeCell ref="A10:A12"/>
    <mergeCell ref="B10:D11"/>
    <mergeCell ref="E10:AP10"/>
    <mergeCell ref="AG11:AH11"/>
    <mergeCell ref="AI11:AJ11"/>
    <mergeCell ref="AK11:AL11"/>
    <mergeCell ref="AM11:AN11"/>
    <mergeCell ref="AO11:AP11"/>
  </mergeCells>
  <dataValidations count="2">
    <dataValidation allowBlank="1" showInputMessage="1" showErrorMessage="1" errorTitle="ERROR" error="Por Favor ingrese solo Números." sqref="AT150:AT168 J30 AV55:AV59 M122:M124 AS179:AS183 AU13:AU20 AU22:AU27" xr:uid="{C7CF2880-EC32-4998-9EC5-B6FE7E61710E}"/>
    <dataValidation type="whole" allowBlank="1" showInputMessage="1" showErrorMessage="1" errorTitle="Error de ingreso" error="Debe ingresar sólo números enteros positivos." sqref="E13:AT20 E22:AT27 E30:I50 E55:AU59 B63:B66 B70:B73 B77:E91 B95:E99 B103:E107 D112:G113 E117:H118 C122:L124 C128:J144 E150:AS168 E170:AS174 E179:AR183 B187:B190 B194:B197 B201:B203 B206:B230" xr:uid="{1AF87B46-7980-4C95-8E2E-4322FF67A982}">
      <formula1>0</formula1>
      <formula2>1000000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CONSOLIDADO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A. Cisternas Ramírez</dc:creator>
  <cp:lastModifiedBy>Jose Albino   Munoz Mansilla</cp:lastModifiedBy>
  <dcterms:created xsi:type="dcterms:W3CDTF">2018-03-19T13:09:44Z</dcterms:created>
  <dcterms:modified xsi:type="dcterms:W3CDTF">2019-01-16T15:38:08Z</dcterms:modified>
</cp:coreProperties>
</file>