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06E8AC7B-8065-4F95-9398-6AED17268A36}" xr6:coauthVersionLast="36" xr6:coauthVersionMax="36" xr10:uidLastSave="{00000000-0000-0000-0000-000000000000}"/>
  <bookViews>
    <workbookView xWindow="0" yWindow="0" windowWidth="24000" windowHeight="943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12" l="1"/>
  <c r="D64" i="12"/>
  <c r="C64" i="12"/>
  <c r="E63" i="12"/>
  <c r="C63" i="12" s="1"/>
  <c r="D63" i="12"/>
  <c r="E62" i="12"/>
  <c r="D62" i="12"/>
  <c r="C62" i="12" s="1"/>
  <c r="E61" i="12"/>
  <c r="D61" i="12"/>
  <c r="C61" i="12"/>
  <c r="CH55" i="12"/>
  <c r="CG55" i="12"/>
  <c r="CB55" i="12"/>
  <c r="CA54" i="12"/>
  <c r="B51" i="12"/>
  <c r="B50" i="12"/>
  <c r="CB42" i="12"/>
  <c r="CA42" i="12"/>
  <c r="B38" i="12"/>
  <c r="B37" i="12"/>
  <c r="CB32" i="12"/>
  <c r="CA32" i="12"/>
  <c r="CH31" i="12"/>
  <c r="CG31" i="12"/>
  <c r="CB31" i="12"/>
  <c r="CA31" i="12"/>
  <c r="B28" i="12"/>
  <c r="B27" i="12"/>
  <c r="B26" i="12"/>
  <c r="B25" i="12" s="1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CG17" i="12"/>
  <c r="CA17" i="12"/>
  <c r="CJ16" i="12"/>
  <c r="CI16" i="12"/>
  <c r="CG16" i="12"/>
  <c r="CD16" i="12"/>
  <c r="CC16" i="12"/>
  <c r="CA16" i="12"/>
  <c r="K16" i="12"/>
  <c r="F16" i="12"/>
  <c r="CJ15" i="12"/>
  <c r="CI15" i="12"/>
  <c r="CH15" i="12"/>
  <c r="CG15" i="12"/>
  <c r="CD15" i="12"/>
  <c r="CC15" i="12"/>
  <c r="CB15" i="12"/>
  <c r="CA15" i="12"/>
  <c r="K15" i="12"/>
  <c r="F15" i="12"/>
  <c r="CJ14" i="12"/>
  <c r="CI14" i="12"/>
  <c r="CH14" i="12"/>
  <c r="CG14" i="12"/>
  <c r="CD14" i="12"/>
  <c r="CC14" i="12"/>
  <c r="CB14" i="12"/>
  <c r="CA14" i="12"/>
  <c r="K14" i="12"/>
  <c r="F14" i="12"/>
  <c r="CJ13" i="12"/>
  <c r="CI13" i="12"/>
  <c r="CH13" i="12"/>
  <c r="CG13" i="12"/>
  <c r="CD13" i="12"/>
  <c r="CC13" i="12"/>
  <c r="CB13" i="12"/>
  <c r="CA13" i="12"/>
  <c r="K13" i="12"/>
  <c r="F13" i="12"/>
  <c r="CJ12" i="12"/>
  <c r="CI12" i="12"/>
  <c r="CH12" i="12"/>
  <c r="CG12" i="12"/>
  <c r="CD12" i="12"/>
  <c r="CC12" i="12"/>
  <c r="CB12" i="12"/>
  <c r="CA12" i="12"/>
  <c r="K12" i="12"/>
  <c r="F12" i="12"/>
  <c r="Q11" i="12"/>
  <c r="P11" i="12"/>
  <c r="O11" i="12"/>
  <c r="CA37" i="12" s="1"/>
  <c r="N11" i="12"/>
  <c r="CH37" i="12" s="1"/>
  <c r="M11" i="12"/>
  <c r="L11" i="12"/>
  <c r="K11" i="12"/>
  <c r="J11" i="12"/>
  <c r="I11" i="12"/>
  <c r="H11" i="12"/>
  <c r="G11" i="12"/>
  <c r="F11" i="12"/>
  <c r="E11" i="12"/>
  <c r="D11" i="12"/>
  <c r="C11" i="12"/>
  <c r="B11" i="12"/>
  <c r="A202" i="12" s="1"/>
  <c r="A5" i="12"/>
  <c r="A4" i="12"/>
  <c r="A3" i="12"/>
  <c r="A2" i="12"/>
  <c r="B202" i="12" l="1"/>
  <c r="CB37" i="12"/>
  <c r="CG37" i="12"/>
  <c r="E64" i="11"/>
  <c r="D64" i="11"/>
  <c r="C64" i="11" s="1"/>
  <c r="E63" i="11"/>
  <c r="D63" i="11"/>
  <c r="C63" i="11" s="1"/>
  <c r="E62" i="11"/>
  <c r="D62" i="11"/>
  <c r="E61" i="11"/>
  <c r="D61" i="11"/>
  <c r="CH55" i="11"/>
  <c r="CG55" i="11"/>
  <c r="CB55" i="11"/>
  <c r="CA54" i="11"/>
  <c r="B51" i="11"/>
  <c r="B50" i="11"/>
  <c r="B38" i="11"/>
  <c r="CB42" i="11" s="1"/>
  <c r="CG37" i="11"/>
  <c r="B37" i="11"/>
  <c r="CA42" i="11" s="1"/>
  <c r="CB32" i="11"/>
  <c r="CA32" i="11"/>
  <c r="CH31" i="11"/>
  <c r="CG31" i="11"/>
  <c r="CB31" i="11"/>
  <c r="CA31" i="11"/>
  <c r="B28" i="11"/>
  <c r="B27" i="11"/>
  <c r="B26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CA17" i="11"/>
  <c r="CJ16" i="11"/>
  <c r="CI16" i="11"/>
  <c r="CG16" i="11"/>
  <c r="CD16" i="11"/>
  <c r="CC16" i="11"/>
  <c r="K16" i="11"/>
  <c r="F16" i="11"/>
  <c r="CJ15" i="11"/>
  <c r="CI15" i="11"/>
  <c r="CH15" i="11"/>
  <c r="CG15" i="11"/>
  <c r="CD15" i="11"/>
  <c r="CC15" i="11"/>
  <c r="CB15" i="11"/>
  <c r="CA15" i="11"/>
  <c r="K15" i="11"/>
  <c r="F15" i="11"/>
  <c r="CJ14" i="11"/>
  <c r="CI14" i="11"/>
  <c r="CH14" i="11"/>
  <c r="CG14" i="11"/>
  <c r="CD14" i="11"/>
  <c r="CC14" i="11"/>
  <c r="CB14" i="11"/>
  <c r="CA14" i="11"/>
  <c r="K14" i="11"/>
  <c r="F14" i="11"/>
  <c r="CJ13" i="11"/>
  <c r="CI13" i="11"/>
  <c r="CH13" i="11"/>
  <c r="CG13" i="11"/>
  <c r="CD13" i="11"/>
  <c r="CC13" i="11"/>
  <c r="CB13" i="11"/>
  <c r="CA13" i="11"/>
  <c r="K13" i="11"/>
  <c r="K11" i="11" s="1"/>
  <c r="F13" i="11"/>
  <c r="CJ12" i="11"/>
  <c r="CI12" i="11"/>
  <c r="CH12" i="11"/>
  <c r="CG12" i="11"/>
  <c r="CD12" i="11"/>
  <c r="CC12" i="11"/>
  <c r="CB12" i="11"/>
  <c r="CA12" i="11"/>
  <c r="K12" i="11"/>
  <c r="F12" i="11"/>
  <c r="F11" i="11" s="1"/>
  <c r="Q11" i="11"/>
  <c r="P11" i="11"/>
  <c r="O11" i="11"/>
  <c r="CA37" i="11" s="1"/>
  <c r="N11" i="11"/>
  <c r="CB37" i="11" s="1"/>
  <c r="M11" i="11"/>
  <c r="L11" i="11"/>
  <c r="J11" i="11"/>
  <c r="I11" i="11"/>
  <c r="H11" i="11"/>
  <c r="G11" i="11"/>
  <c r="E11" i="11"/>
  <c r="D11" i="11"/>
  <c r="C11" i="11"/>
  <c r="B11" i="11"/>
  <c r="A5" i="11"/>
  <c r="A4" i="11"/>
  <c r="A3" i="11"/>
  <c r="A2" i="11"/>
  <c r="B25" i="11" l="1"/>
  <c r="C62" i="11"/>
  <c r="C61" i="11"/>
  <c r="A202" i="11" s="1"/>
  <c r="B202" i="11"/>
  <c r="CH37" i="11"/>
  <c r="E64" i="14"/>
  <c r="D64" i="14"/>
  <c r="C64" i="14" s="1"/>
  <c r="E63" i="14"/>
  <c r="D63" i="14"/>
  <c r="E62" i="14"/>
  <c r="D62" i="14"/>
  <c r="C62" i="14" s="1"/>
  <c r="E61" i="14"/>
  <c r="D61" i="14"/>
  <c r="C61" i="14"/>
  <c r="CH55" i="14"/>
  <c r="CG55" i="14"/>
  <c r="CB55" i="14"/>
  <c r="CA54" i="14"/>
  <c r="B51" i="14"/>
  <c r="B50" i="14"/>
  <c r="CA42" i="14"/>
  <c r="B38" i="14"/>
  <c r="CB42" i="14" s="1"/>
  <c r="B37" i="14"/>
  <c r="CB32" i="14"/>
  <c r="CA32" i="14"/>
  <c r="CH31" i="14"/>
  <c r="CG31" i="14"/>
  <c r="CB31" i="14"/>
  <c r="CA31" i="14"/>
  <c r="B28" i="14"/>
  <c r="B25" i="14" s="1"/>
  <c r="B27" i="14"/>
  <c r="B26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CA17" i="14"/>
  <c r="CJ16" i="14"/>
  <c r="CI16" i="14"/>
  <c r="CG16" i="14"/>
  <c r="CD16" i="14"/>
  <c r="CC16" i="14"/>
  <c r="K16" i="14"/>
  <c r="F16" i="14"/>
  <c r="CJ15" i="14"/>
  <c r="CI15" i="14"/>
  <c r="CH15" i="14"/>
  <c r="CG15" i="14"/>
  <c r="CD15" i="14"/>
  <c r="CC15" i="14"/>
  <c r="CB15" i="14"/>
  <c r="CA15" i="14"/>
  <c r="K15" i="14"/>
  <c r="F15" i="14"/>
  <c r="CJ14" i="14"/>
  <c r="CI14" i="14"/>
  <c r="CH14" i="14"/>
  <c r="CG14" i="14"/>
  <c r="CD14" i="14"/>
  <c r="CC14" i="14"/>
  <c r="CB14" i="14"/>
  <c r="CA14" i="14"/>
  <c r="K14" i="14"/>
  <c r="F14" i="14"/>
  <c r="CJ13" i="14"/>
  <c r="CI13" i="14"/>
  <c r="CH13" i="14"/>
  <c r="CG13" i="14"/>
  <c r="CD13" i="14"/>
  <c r="CC13" i="14"/>
  <c r="CB13" i="14"/>
  <c r="CA13" i="14"/>
  <c r="K13" i="14"/>
  <c r="F13" i="14"/>
  <c r="CJ12" i="14"/>
  <c r="CI12" i="14"/>
  <c r="CH12" i="14"/>
  <c r="CG12" i="14"/>
  <c r="CD12" i="14"/>
  <c r="CC12" i="14"/>
  <c r="CB12" i="14"/>
  <c r="CA12" i="14"/>
  <c r="K12" i="14"/>
  <c r="F12" i="14"/>
  <c r="Q11" i="14"/>
  <c r="P11" i="14"/>
  <c r="O11" i="14"/>
  <c r="CG37" i="14" s="1"/>
  <c r="N11" i="14"/>
  <c r="CH37" i="14" s="1"/>
  <c r="M11" i="14"/>
  <c r="L11" i="14"/>
  <c r="K11" i="14"/>
  <c r="J11" i="14"/>
  <c r="I11" i="14"/>
  <c r="H11" i="14"/>
  <c r="G11" i="14"/>
  <c r="E11" i="14"/>
  <c r="D11" i="14"/>
  <c r="C11" i="14"/>
  <c r="B11" i="14"/>
  <c r="A5" i="14"/>
  <c r="A4" i="14"/>
  <c r="A3" i="14"/>
  <c r="A2" i="14"/>
  <c r="F11" i="14" l="1"/>
  <c r="C63" i="14"/>
  <c r="CB37" i="14"/>
  <c r="A202" i="14"/>
  <c r="B202" i="14"/>
  <c r="CA37" i="14"/>
  <c r="E64" i="10"/>
  <c r="D64" i="10"/>
  <c r="C64" i="10" s="1"/>
  <c r="E63" i="10"/>
  <c r="C63" i="10" s="1"/>
  <c r="D63" i="10"/>
  <c r="E62" i="10"/>
  <c r="D62" i="10"/>
  <c r="C62" i="10" s="1"/>
  <c r="E61" i="10"/>
  <c r="D61" i="10"/>
  <c r="CH55" i="10"/>
  <c r="CG55" i="10"/>
  <c r="CB55" i="10"/>
  <c r="CA54" i="10"/>
  <c r="B51" i="10"/>
  <c r="B50" i="10"/>
  <c r="B38" i="10"/>
  <c r="CB42" i="10" s="1"/>
  <c r="B37" i="10"/>
  <c r="CA42" i="10" s="1"/>
  <c r="CB32" i="10"/>
  <c r="CA32" i="10"/>
  <c r="CH31" i="10"/>
  <c r="CG31" i="10"/>
  <c r="CB31" i="10"/>
  <c r="CA31" i="10"/>
  <c r="B28" i="10"/>
  <c r="B27" i="10"/>
  <c r="B26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CA17" i="10"/>
  <c r="CJ16" i="10"/>
  <c r="CI16" i="10"/>
  <c r="CG16" i="10"/>
  <c r="CD16" i="10"/>
  <c r="CC16" i="10"/>
  <c r="K16" i="10"/>
  <c r="F16" i="10"/>
  <c r="CJ15" i="10"/>
  <c r="CI15" i="10"/>
  <c r="CH15" i="10"/>
  <c r="CG15" i="10"/>
  <c r="CD15" i="10"/>
  <c r="CC15" i="10"/>
  <c r="CB15" i="10"/>
  <c r="CA15" i="10"/>
  <c r="K15" i="10"/>
  <c r="F15" i="10"/>
  <c r="CJ14" i="10"/>
  <c r="CI14" i="10"/>
  <c r="CH14" i="10"/>
  <c r="CG14" i="10"/>
  <c r="CD14" i="10"/>
  <c r="CC14" i="10"/>
  <c r="CB14" i="10"/>
  <c r="CA14" i="10"/>
  <c r="K14" i="10"/>
  <c r="F14" i="10"/>
  <c r="CJ13" i="10"/>
  <c r="CI13" i="10"/>
  <c r="CH13" i="10"/>
  <c r="CG13" i="10"/>
  <c r="CD13" i="10"/>
  <c r="CC13" i="10"/>
  <c r="CB13" i="10"/>
  <c r="CA13" i="10"/>
  <c r="K13" i="10"/>
  <c r="K11" i="10" s="1"/>
  <c r="F13" i="10"/>
  <c r="CJ12" i="10"/>
  <c r="CI12" i="10"/>
  <c r="CH12" i="10"/>
  <c r="CG12" i="10"/>
  <c r="CD12" i="10"/>
  <c r="CC12" i="10"/>
  <c r="CB12" i="10"/>
  <c r="CA12" i="10"/>
  <c r="K12" i="10"/>
  <c r="F12" i="10"/>
  <c r="Q11" i="10"/>
  <c r="P11" i="10"/>
  <c r="O11" i="10"/>
  <c r="CG37" i="10" s="1"/>
  <c r="N11" i="10"/>
  <c r="CB37" i="10" s="1"/>
  <c r="M11" i="10"/>
  <c r="L11" i="10"/>
  <c r="J11" i="10"/>
  <c r="I11" i="10"/>
  <c r="H11" i="10"/>
  <c r="G11" i="10"/>
  <c r="F11" i="10"/>
  <c r="E11" i="10"/>
  <c r="D11" i="10"/>
  <c r="C11" i="10"/>
  <c r="B11" i="10"/>
  <c r="A5" i="10"/>
  <c r="A4" i="10"/>
  <c r="A3" i="10"/>
  <c r="A2" i="10"/>
  <c r="C61" i="10" l="1"/>
  <c r="A202" i="10"/>
  <c r="CH37" i="10"/>
  <c r="B202" i="10" s="1"/>
  <c r="CA37" i="10"/>
  <c r="E64" i="8"/>
  <c r="D64" i="8"/>
  <c r="C64" i="8" s="1"/>
  <c r="E63" i="8"/>
  <c r="D63" i="8"/>
  <c r="C63" i="8" s="1"/>
  <c r="E62" i="8"/>
  <c r="D62" i="8"/>
  <c r="C62" i="8" s="1"/>
  <c r="E61" i="8"/>
  <c r="D61" i="8"/>
  <c r="CH55" i="8"/>
  <c r="CG55" i="8"/>
  <c r="CB55" i="8"/>
  <c r="CA54" i="8"/>
  <c r="B51" i="8"/>
  <c r="B50" i="8"/>
  <c r="B38" i="8"/>
  <c r="CB42" i="8" s="1"/>
  <c r="B37" i="8"/>
  <c r="CA42" i="8" s="1"/>
  <c r="CB32" i="8"/>
  <c r="CA32" i="8"/>
  <c r="CH31" i="8"/>
  <c r="CG31" i="8"/>
  <c r="CB31" i="8"/>
  <c r="CA31" i="8"/>
  <c r="B28" i="8"/>
  <c r="B27" i="8"/>
  <c r="B26" i="8"/>
  <c r="B25" i="8" s="1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CA17" i="8"/>
  <c r="CJ16" i="8"/>
  <c r="CI16" i="8"/>
  <c r="CG16" i="8"/>
  <c r="CD16" i="8"/>
  <c r="CC16" i="8"/>
  <c r="K16" i="8"/>
  <c r="F16" i="8"/>
  <c r="CJ15" i="8"/>
  <c r="CI15" i="8"/>
  <c r="CH15" i="8"/>
  <c r="CG15" i="8"/>
  <c r="CD15" i="8"/>
  <c r="CC15" i="8"/>
  <c r="CB15" i="8"/>
  <c r="CA15" i="8"/>
  <c r="K15" i="8"/>
  <c r="F15" i="8"/>
  <c r="CJ14" i="8"/>
  <c r="CI14" i="8"/>
  <c r="CH14" i="8"/>
  <c r="CG14" i="8"/>
  <c r="CD14" i="8"/>
  <c r="CC14" i="8"/>
  <c r="CB14" i="8"/>
  <c r="CA14" i="8"/>
  <c r="K14" i="8"/>
  <c r="F14" i="8"/>
  <c r="CJ13" i="8"/>
  <c r="CI13" i="8"/>
  <c r="CH13" i="8"/>
  <c r="CG13" i="8"/>
  <c r="CD13" i="8"/>
  <c r="CC13" i="8"/>
  <c r="CB13" i="8"/>
  <c r="CA13" i="8"/>
  <c r="K13" i="8"/>
  <c r="K11" i="8" s="1"/>
  <c r="F13" i="8"/>
  <c r="CJ12" i="8"/>
  <c r="CI12" i="8"/>
  <c r="CH12" i="8"/>
  <c r="CG12" i="8"/>
  <c r="CD12" i="8"/>
  <c r="CC12" i="8"/>
  <c r="CB12" i="8"/>
  <c r="CA12" i="8"/>
  <c r="K12" i="8"/>
  <c r="F12" i="8"/>
  <c r="Q11" i="8"/>
  <c r="P11" i="8"/>
  <c r="O11" i="8"/>
  <c r="CG37" i="8" s="1"/>
  <c r="N11" i="8"/>
  <c r="CB37" i="8" s="1"/>
  <c r="M11" i="8"/>
  <c r="L11" i="8"/>
  <c r="J11" i="8"/>
  <c r="I11" i="8"/>
  <c r="H11" i="8"/>
  <c r="G11" i="8"/>
  <c r="F11" i="8"/>
  <c r="E11" i="8"/>
  <c r="D11" i="8"/>
  <c r="C11" i="8"/>
  <c r="B11" i="8"/>
  <c r="A5" i="8"/>
  <c r="A4" i="8"/>
  <c r="A3" i="8"/>
  <c r="A2" i="8"/>
  <c r="C61" i="8" l="1"/>
  <c r="A202" i="8"/>
  <c r="CH37" i="8"/>
  <c r="B202" i="8" s="1"/>
  <c r="CA37" i="8"/>
  <c r="E64" i="9"/>
  <c r="D64" i="9"/>
  <c r="C64" i="9" s="1"/>
  <c r="E63" i="9"/>
  <c r="D63" i="9"/>
  <c r="C63" i="9" s="1"/>
  <c r="E62" i="9"/>
  <c r="D62" i="9"/>
  <c r="C62" i="9"/>
  <c r="E61" i="9"/>
  <c r="D61" i="9"/>
  <c r="C61" i="9" s="1"/>
  <c r="CH55" i="9"/>
  <c r="CG55" i="9"/>
  <c r="CB55" i="9"/>
  <c r="CA54" i="9"/>
  <c r="B51" i="9"/>
  <c r="B50" i="9"/>
  <c r="B38" i="9"/>
  <c r="CB42" i="9" s="1"/>
  <c r="B37" i="9"/>
  <c r="CA42" i="9" s="1"/>
  <c r="CB32" i="9"/>
  <c r="CA32" i="9"/>
  <c r="CH31" i="9"/>
  <c r="CG31" i="9"/>
  <c r="CB31" i="9"/>
  <c r="CA31" i="9"/>
  <c r="B28" i="9"/>
  <c r="B27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CG17" i="9"/>
  <c r="CA17" i="9"/>
  <c r="CJ16" i="9"/>
  <c r="CI16" i="9"/>
  <c r="CG16" i="9"/>
  <c r="CD16" i="9"/>
  <c r="CC16" i="9"/>
  <c r="CA16" i="9"/>
  <c r="K16" i="9"/>
  <c r="F16" i="9"/>
  <c r="CJ15" i="9"/>
  <c r="CI15" i="9"/>
  <c r="CH15" i="9"/>
  <c r="CG15" i="9"/>
  <c r="CD15" i="9"/>
  <c r="CC15" i="9"/>
  <c r="CB15" i="9"/>
  <c r="CA15" i="9"/>
  <c r="K15" i="9"/>
  <c r="F15" i="9"/>
  <c r="CJ14" i="9"/>
  <c r="CI14" i="9"/>
  <c r="CH14" i="9"/>
  <c r="CG14" i="9"/>
  <c r="CD14" i="9"/>
  <c r="CC14" i="9"/>
  <c r="CB14" i="9"/>
  <c r="CA14" i="9"/>
  <c r="K14" i="9"/>
  <c r="F14" i="9"/>
  <c r="CJ13" i="9"/>
  <c r="CI13" i="9"/>
  <c r="CH13" i="9"/>
  <c r="CG13" i="9"/>
  <c r="CD13" i="9"/>
  <c r="CC13" i="9"/>
  <c r="CB13" i="9"/>
  <c r="CA13" i="9"/>
  <c r="K13" i="9"/>
  <c r="F13" i="9"/>
  <c r="F11" i="9" s="1"/>
  <c r="CJ12" i="9"/>
  <c r="CI12" i="9"/>
  <c r="CH12" i="9"/>
  <c r="CG12" i="9"/>
  <c r="CD12" i="9"/>
  <c r="CC12" i="9"/>
  <c r="CB12" i="9"/>
  <c r="CA12" i="9"/>
  <c r="K12" i="9"/>
  <c r="F12" i="9"/>
  <c r="Q11" i="9"/>
  <c r="P11" i="9"/>
  <c r="O11" i="9"/>
  <c r="CG37" i="9" s="1"/>
  <c r="N11" i="9"/>
  <c r="CB37" i="9" s="1"/>
  <c r="M11" i="9"/>
  <c r="L11" i="9"/>
  <c r="J11" i="9"/>
  <c r="I11" i="9"/>
  <c r="H11" i="9"/>
  <c r="G11" i="9"/>
  <c r="E11" i="9"/>
  <c r="D11" i="9"/>
  <c r="C11" i="9"/>
  <c r="B11" i="9"/>
  <c r="A5" i="9"/>
  <c r="A4" i="9"/>
  <c r="A3" i="9"/>
  <c r="A2" i="9"/>
  <c r="A202" i="9" l="1"/>
  <c r="K11" i="9"/>
  <c r="CA37" i="9"/>
  <c r="B202" i="9"/>
  <c r="CH37" i="9"/>
  <c r="E64" i="7"/>
  <c r="D64" i="7"/>
  <c r="E63" i="7"/>
  <c r="D63" i="7"/>
  <c r="E62" i="7"/>
  <c r="D62" i="7"/>
  <c r="C62" i="7" s="1"/>
  <c r="E61" i="7"/>
  <c r="D61" i="7"/>
  <c r="CH55" i="7"/>
  <c r="CG55" i="7"/>
  <c r="CB55" i="7"/>
  <c r="CA54" i="7"/>
  <c r="B51" i="7"/>
  <c r="B50" i="7"/>
  <c r="B38" i="7"/>
  <c r="CB42" i="7" s="1"/>
  <c r="B37" i="7"/>
  <c r="CA42" i="7" s="1"/>
  <c r="CB32" i="7"/>
  <c r="CA32" i="7"/>
  <c r="CH31" i="7"/>
  <c r="CG31" i="7"/>
  <c r="CB31" i="7"/>
  <c r="CA31" i="7"/>
  <c r="B28" i="7"/>
  <c r="B27" i="7"/>
  <c r="B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CG17" i="7"/>
  <c r="CD17" i="7"/>
  <c r="CC17" i="7"/>
  <c r="CA17" i="7"/>
  <c r="CJ16" i="7"/>
  <c r="CI16" i="7"/>
  <c r="CG16" i="7"/>
  <c r="CD16" i="7"/>
  <c r="CC16" i="7"/>
  <c r="CA16" i="7"/>
  <c r="K16" i="7"/>
  <c r="F16" i="7"/>
  <c r="CJ15" i="7"/>
  <c r="CI15" i="7"/>
  <c r="CH15" i="7"/>
  <c r="CG15" i="7"/>
  <c r="CD15" i="7"/>
  <c r="CC15" i="7"/>
  <c r="CB15" i="7"/>
  <c r="CA15" i="7"/>
  <c r="K15" i="7"/>
  <c r="F15" i="7"/>
  <c r="CJ14" i="7"/>
  <c r="CI14" i="7"/>
  <c r="CH14" i="7"/>
  <c r="CG14" i="7"/>
  <c r="CD14" i="7"/>
  <c r="CC14" i="7"/>
  <c r="CB14" i="7"/>
  <c r="CA14" i="7"/>
  <c r="K14" i="7"/>
  <c r="F14" i="7"/>
  <c r="CJ13" i="7"/>
  <c r="CI13" i="7"/>
  <c r="CH13" i="7"/>
  <c r="CG13" i="7"/>
  <c r="CD13" i="7"/>
  <c r="CC13" i="7"/>
  <c r="CB13" i="7"/>
  <c r="CA13" i="7"/>
  <c r="K13" i="7"/>
  <c r="K11" i="7" s="1"/>
  <c r="F13" i="7"/>
  <c r="CJ12" i="7"/>
  <c r="CI12" i="7"/>
  <c r="CH12" i="7"/>
  <c r="CG12" i="7"/>
  <c r="CD12" i="7"/>
  <c r="CC12" i="7"/>
  <c r="CB12" i="7"/>
  <c r="CA12" i="7"/>
  <c r="K12" i="7"/>
  <c r="F12" i="7"/>
  <c r="Q11" i="7"/>
  <c r="P11" i="7"/>
  <c r="O11" i="7"/>
  <c r="CA37" i="7" s="1"/>
  <c r="N11" i="7"/>
  <c r="CB37" i="7" s="1"/>
  <c r="M11" i="7"/>
  <c r="L11" i="7"/>
  <c r="J11" i="7"/>
  <c r="I11" i="7"/>
  <c r="H11" i="7"/>
  <c r="G11" i="7"/>
  <c r="E11" i="7"/>
  <c r="D11" i="7"/>
  <c r="C11" i="7"/>
  <c r="B11" i="7"/>
  <c r="A5" i="7"/>
  <c r="A4" i="7"/>
  <c r="A3" i="7"/>
  <c r="A2" i="7"/>
  <c r="C63" i="7" l="1"/>
  <c r="F11" i="7"/>
  <c r="B25" i="7"/>
  <c r="C61" i="7"/>
  <c r="C64" i="7"/>
  <c r="CG37" i="7"/>
  <c r="B202" i="7" s="1"/>
  <c r="CH37" i="7"/>
  <c r="E64" i="6"/>
  <c r="C64" i="6" s="1"/>
  <c r="D64" i="6"/>
  <c r="E63" i="6"/>
  <c r="D63" i="6"/>
  <c r="C63" i="6" s="1"/>
  <c r="E62" i="6"/>
  <c r="D62" i="6"/>
  <c r="E61" i="6"/>
  <c r="D61" i="6"/>
  <c r="CH55" i="6"/>
  <c r="CG55" i="6"/>
  <c r="CB55" i="6"/>
  <c r="CA54" i="6"/>
  <c r="B51" i="6"/>
  <c r="B50" i="6"/>
  <c r="B38" i="6"/>
  <c r="CB42" i="6" s="1"/>
  <c r="B37" i="6"/>
  <c r="CA42" i="6" s="1"/>
  <c r="CB32" i="6"/>
  <c r="CA32" i="6"/>
  <c r="CH31" i="6"/>
  <c r="CG31" i="6"/>
  <c r="CB31" i="6"/>
  <c r="CA31" i="6"/>
  <c r="B28" i="6"/>
  <c r="B27" i="6"/>
  <c r="B26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CA17" i="6"/>
  <c r="CJ16" i="6"/>
  <c r="CG16" i="6"/>
  <c r="CD16" i="6"/>
  <c r="CC16" i="6"/>
  <c r="K16" i="6"/>
  <c r="F16" i="6"/>
  <c r="CJ15" i="6"/>
  <c r="CI15" i="6"/>
  <c r="CH15" i="6"/>
  <c r="CG15" i="6"/>
  <c r="CD15" i="6"/>
  <c r="CC15" i="6"/>
  <c r="CB15" i="6"/>
  <c r="CA15" i="6"/>
  <c r="K15" i="6"/>
  <c r="F15" i="6"/>
  <c r="CJ14" i="6"/>
  <c r="CI14" i="6"/>
  <c r="CH14" i="6"/>
  <c r="CG14" i="6"/>
  <c r="CD14" i="6"/>
  <c r="CC14" i="6"/>
  <c r="CB14" i="6"/>
  <c r="CA14" i="6"/>
  <c r="K14" i="6"/>
  <c r="F14" i="6"/>
  <c r="CJ13" i="6"/>
  <c r="CI13" i="6"/>
  <c r="CH13" i="6"/>
  <c r="CG13" i="6"/>
  <c r="CD13" i="6"/>
  <c r="CC13" i="6"/>
  <c r="CB13" i="6"/>
  <c r="CA13" i="6"/>
  <c r="K13" i="6"/>
  <c r="F13" i="6"/>
  <c r="CJ12" i="6"/>
  <c r="CI12" i="6"/>
  <c r="CH12" i="6"/>
  <c r="CG12" i="6"/>
  <c r="CD12" i="6"/>
  <c r="CC12" i="6"/>
  <c r="CB12" i="6"/>
  <c r="CA12" i="6"/>
  <c r="K12" i="6"/>
  <c r="F12" i="6"/>
  <c r="Q11" i="6"/>
  <c r="P11" i="6"/>
  <c r="O11" i="6"/>
  <c r="CA37" i="6" s="1"/>
  <c r="N11" i="6"/>
  <c r="CB37" i="6" s="1"/>
  <c r="M11" i="6"/>
  <c r="L11" i="6"/>
  <c r="J11" i="6"/>
  <c r="I11" i="6"/>
  <c r="H11" i="6"/>
  <c r="G11" i="6"/>
  <c r="E11" i="6"/>
  <c r="D11" i="6"/>
  <c r="C11" i="6"/>
  <c r="B11" i="6"/>
  <c r="A5" i="6"/>
  <c r="A4" i="6"/>
  <c r="A3" i="6"/>
  <c r="A2" i="6"/>
  <c r="B25" i="6" l="1"/>
  <c r="A202" i="7"/>
  <c r="C62" i="6"/>
  <c r="CG37" i="6"/>
  <c r="B202" i="6" s="1"/>
  <c r="CH37" i="6"/>
  <c r="F11" i="6"/>
  <c r="C61" i="6"/>
  <c r="K11" i="6"/>
  <c r="E64" i="5"/>
  <c r="D64" i="5"/>
  <c r="C64" i="5" s="1"/>
  <c r="E63" i="5"/>
  <c r="D63" i="5"/>
  <c r="E62" i="5"/>
  <c r="D62" i="5"/>
  <c r="C62" i="5" s="1"/>
  <c r="E61" i="5"/>
  <c r="D61" i="5"/>
  <c r="CH55" i="5"/>
  <c r="CG55" i="5"/>
  <c r="CB55" i="5"/>
  <c r="CA54" i="5"/>
  <c r="B51" i="5"/>
  <c r="B50" i="5"/>
  <c r="B38" i="5"/>
  <c r="CB42" i="5" s="1"/>
  <c r="B37" i="5"/>
  <c r="CA42" i="5" s="1"/>
  <c r="CB32" i="5"/>
  <c r="CA32" i="5"/>
  <c r="CH31" i="5"/>
  <c r="CG31" i="5"/>
  <c r="CB31" i="5"/>
  <c r="CA31" i="5"/>
  <c r="B28" i="5"/>
  <c r="B27" i="5"/>
  <c r="B26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CA17" i="5"/>
  <c r="CJ16" i="5"/>
  <c r="CI16" i="5"/>
  <c r="CH16" i="5"/>
  <c r="CG16" i="5"/>
  <c r="CD16" i="5"/>
  <c r="CC16" i="5"/>
  <c r="CB16" i="5"/>
  <c r="CA16" i="5"/>
  <c r="K16" i="5"/>
  <c r="F16" i="5"/>
  <c r="CJ15" i="5"/>
  <c r="CI15" i="5"/>
  <c r="CH15" i="5"/>
  <c r="CG15" i="5"/>
  <c r="CD15" i="5"/>
  <c r="CC15" i="5"/>
  <c r="CB15" i="5"/>
  <c r="CA15" i="5"/>
  <c r="K15" i="5"/>
  <c r="F15" i="5"/>
  <c r="CJ14" i="5"/>
  <c r="CI14" i="5"/>
  <c r="CH14" i="5"/>
  <c r="CG14" i="5"/>
  <c r="CD14" i="5"/>
  <c r="CC14" i="5"/>
  <c r="CB14" i="5"/>
  <c r="CA14" i="5"/>
  <c r="K14" i="5"/>
  <c r="F14" i="5"/>
  <c r="CJ13" i="5"/>
  <c r="CI13" i="5"/>
  <c r="CH13" i="5"/>
  <c r="CG13" i="5"/>
  <c r="CD13" i="5"/>
  <c r="CC13" i="5"/>
  <c r="CB13" i="5"/>
  <c r="CA13" i="5"/>
  <c r="K13" i="5"/>
  <c r="K11" i="5" s="1"/>
  <c r="F13" i="5"/>
  <c r="CJ12" i="5"/>
  <c r="CI12" i="5"/>
  <c r="CH12" i="5"/>
  <c r="CG12" i="5"/>
  <c r="CD12" i="5"/>
  <c r="CC12" i="5"/>
  <c r="CB12" i="5"/>
  <c r="CA12" i="5"/>
  <c r="K12" i="5"/>
  <c r="F12" i="5"/>
  <c r="Q11" i="5"/>
  <c r="P11" i="5"/>
  <c r="O11" i="5"/>
  <c r="CG37" i="5" s="1"/>
  <c r="N11" i="5"/>
  <c r="CB37" i="5" s="1"/>
  <c r="M11" i="5"/>
  <c r="L11" i="5"/>
  <c r="J11" i="5"/>
  <c r="I11" i="5"/>
  <c r="H11" i="5"/>
  <c r="G11" i="5"/>
  <c r="F11" i="5"/>
  <c r="E11" i="5"/>
  <c r="D11" i="5"/>
  <c r="C11" i="5"/>
  <c r="B11" i="5"/>
  <c r="A5" i="5"/>
  <c r="A4" i="5"/>
  <c r="A3" i="5"/>
  <c r="A2" i="5"/>
  <c r="A202" i="6" l="1"/>
  <c r="B25" i="5"/>
  <c r="CH37" i="5"/>
  <c r="C61" i="5"/>
  <c r="A202" i="5" s="1"/>
  <c r="C63" i="5"/>
  <c r="B202" i="5"/>
  <c r="CA37" i="5"/>
  <c r="E64" i="4"/>
  <c r="D64" i="4"/>
  <c r="E63" i="4"/>
  <c r="D63" i="4"/>
  <c r="E62" i="4"/>
  <c r="C62" i="4" s="1"/>
  <c r="D62" i="4"/>
  <c r="E61" i="4"/>
  <c r="D61" i="4"/>
  <c r="CH55" i="4"/>
  <c r="CG55" i="4"/>
  <c r="CB55" i="4"/>
  <c r="CA54" i="4"/>
  <c r="B51" i="4"/>
  <c r="B50" i="4"/>
  <c r="B38" i="4"/>
  <c r="CB42" i="4" s="1"/>
  <c r="B37" i="4"/>
  <c r="CA42" i="4" s="1"/>
  <c r="CB32" i="4"/>
  <c r="CA32" i="4"/>
  <c r="CH31" i="4"/>
  <c r="CG31" i="4"/>
  <c r="CB31" i="4"/>
  <c r="CA31" i="4"/>
  <c r="B28" i="4"/>
  <c r="B27" i="4"/>
  <c r="B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CG17" i="4"/>
  <c r="CA17" i="4"/>
  <c r="CJ16" i="4"/>
  <c r="CI16" i="4"/>
  <c r="CG16" i="4"/>
  <c r="CD16" i="4"/>
  <c r="CC16" i="4"/>
  <c r="CA16" i="4"/>
  <c r="K16" i="4"/>
  <c r="F16" i="4"/>
  <c r="CJ15" i="4"/>
  <c r="CI15" i="4"/>
  <c r="CH15" i="4"/>
  <c r="CG15" i="4"/>
  <c r="CD15" i="4"/>
  <c r="CC15" i="4"/>
  <c r="CB15" i="4"/>
  <c r="CA15" i="4"/>
  <c r="K15" i="4"/>
  <c r="F15" i="4"/>
  <c r="CJ14" i="4"/>
  <c r="CI14" i="4"/>
  <c r="CH14" i="4"/>
  <c r="CG14" i="4"/>
  <c r="CD14" i="4"/>
  <c r="CC14" i="4"/>
  <c r="CB14" i="4"/>
  <c r="CA14" i="4"/>
  <c r="K14" i="4"/>
  <c r="F14" i="4"/>
  <c r="CJ13" i="4"/>
  <c r="CI13" i="4"/>
  <c r="CH13" i="4"/>
  <c r="CG13" i="4"/>
  <c r="CD13" i="4"/>
  <c r="CC13" i="4"/>
  <c r="CB13" i="4"/>
  <c r="CA13" i="4"/>
  <c r="K13" i="4"/>
  <c r="F13" i="4"/>
  <c r="CJ12" i="4"/>
  <c r="CI12" i="4"/>
  <c r="CH12" i="4"/>
  <c r="CG12" i="4"/>
  <c r="CD12" i="4"/>
  <c r="CC12" i="4"/>
  <c r="CB12" i="4"/>
  <c r="CA12" i="4"/>
  <c r="K12" i="4"/>
  <c r="F12" i="4"/>
  <c r="F11" i="4" s="1"/>
  <c r="Q11" i="4"/>
  <c r="P11" i="4"/>
  <c r="O11" i="4"/>
  <c r="CG37" i="4" s="1"/>
  <c r="N11" i="4"/>
  <c r="CB37" i="4" s="1"/>
  <c r="M11" i="4"/>
  <c r="L11" i="4"/>
  <c r="J11" i="4"/>
  <c r="I11" i="4"/>
  <c r="H11" i="4"/>
  <c r="G11" i="4"/>
  <c r="E11" i="4"/>
  <c r="D11" i="4"/>
  <c r="C11" i="4"/>
  <c r="B11" i="4"/>
  <c r="A5" i="4"/>
  <c r="A4" i="4"/>
  <c r="A3" i="4"/>
  <c r="A2" i="4"/>
  <c r="C61" i="4" l="1"/>
  <c r="B25" i="4"/>
  <c r="CA37" i="4"/>
  <c r="C64" i="4"/>
  <c r="C63" i="4"/>
  <c r="K11" i="4"/>
  <c r="B202" i="4"/>
  <c r="CH37" i="4"/>
  <c r="A202" i="4" l="1"/>
  <c r="E64" i="2"/>
  <c r="D64" i="2"/>
  <c r="E63" i="2"/>
  <c r="D63" i="2"/>
  <c r="E62" i="2"/>
  <c r="D62" i="2"/>
  <c r="E61" i="2"/>
  <c r="D61" i="2"/>
  <c r="CH55" i="2"/>
  <c r="CG55" i="2"/>
  <c r="CB55" i="2"/>
  <c r="CA54" i="2"/>
  <c r="B51" i="2"/>
  <c r="B50" i="2"/>
  <c r="B38" i="2"/>
  <c r="CB42" i="2" s="1"/>
  <c r="B37" i="2"/>
  <c r="CA42" i="2" s="1"/>
  <c r="CB32" i="2"/>
  <c r="CA32" i="2"/>
  <c r="CH31" i="2"/>
  <c r="CG31" i="2"/>
  <c r="CB31" i="2"/>
  <c r="CA31" i="2"/>
  <c r="B28" i="2"/>
  <c r="B27" i="2"/>
  <c r="B26" i="2"/>
  <c r="B25" i="2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CG18" i="2"/>
  <c r="CG17" i="2"/>
  <c r="CA17" i="2"/>
  <c r="CJ16" i="2"/>
  <c r="CI16" i="2"/>
  <c r="CG16" i="2"/>
  <c r="CD16" i="2"/>
  <c r="CC16" i="2"/>
  <c r="CA16" i="2"/>
  <c r="K16" i="2"/>
  <c r="F16" i="2"/>
  <c r="CJ15" i="2"/>
  <c r="CI15" i="2"/>
  <c r="CH15" i="2"/>
  <c r="CG15" i="2"/>
  <c r="CD15" i="2"/>
  <c r="CC15" i="2"/>
  <c r="CB15" i="2"/>
  <c r="CA15" i="2"/>
  <c r="K15" i="2"/>
  <c r="F15" i="2"/>
  <c r="CJ14" i="2"/>
  <c r="CI14" i="2"/>
  <c r="CH14" i="2"/>
  <c r="CG14" i="2"/>
  <c r="CD14" i="2"/>
  <c r="CC14" i="2"/>
  <c r="CB14" i="2"/>
  <c r="CA14" i="2"/>
  <c r="K14" i="2"/>
  <c r="F14" i="2"/>
  <c r="CJ13" i="2"/>
  <c r="CI13" i="2"/>
  <c r="CH13" i="2"/>
  <c r="CG13" i="2"/>
  <c r="CD13" i="2"/>
  <c r="CC13" i="2"/>
  <c r="CB13" i="2"/>
  <c r="CA13" i="2"/>
  <c r="K13" i="2"/>
  <c r="F13" i="2"/>
  <c r="CJ12" i="2"/>
  <c r="CI12" i="2"/>
  <c r="CH12" i="2"/>
  <c r="CG12" i="2"/>
  <c r="CD12" i="2"/>
  <c r="CC12" i="2"/>
  <c r="CB12" i="2"/>
  <c r="CA12" i="2"/>
  <c r="K12" i="2"/>
  <c r="F12" i="2"/>
  <c r="F11" i="2" s="1"/>
  <c r="Q11" i="2"/>
  <c r="P11" i="2"/>
  <c r="O11" i="2"/>
  <c r="CG37" i="2" s="1"/>
  <c r="N11" i="2"/>
  <c r="CB37" i="2" s="1"/>
  <c r="M11" i="2"/>
  <c r="L11" i="2"/>
  <c r="J11" i="2"/>
  <c r="I11" i="2"/>
  <c r="H11" i="2"/>
  <c r="G11" i="2"/>
  <c r="E11" i="2"/>
  <c r="D11" i="2"/>
  <c r="C11" i="2"/>
  <c r="B11" i="2"/>
  <c r="A5" i="2"/>
  <c r="A4" i="2"/>
  <c r="A3" i="2"/>
  <c r="A2" i="2"/>
  <c r="C62" i="2" l="1"/>
  <c r="CA37" i="2"/>
  <c r="K11" i="2"/>
  <c r="C61" i="2"/>
  <c r="C63" i="2"/>
  <c r="CH37" i="2"/>
  <c r="C64" i="2"/>
  <c r="B202" i="2"/>
  <c r="A202" i="2" l="1"/>
  <c r="E64" i="1"/>
  <c r="D64" i="1"/>
  <c r="C64" i="1"/>
  <c r="E63" i="1"/>
  <c r="C63" i="1" s="1"/>
  <c r="D63" i="1"/>
  <c r="E62" i="1"/>
  <c r="D62" i="1"/>
  <c r="C62" i="1" s="1"/>
  <c r="E61" i="1"/>
  <c r="D61" i="1"/>
  <c r="CH55" i="1"/>
  <c r="CG55" i="1"/>
  <c r="CB55" i="1"/>
  <c r="CA54" i="1"/>
  <c r="B51" i="1"/>
  <c r="B50" i="1"/>
  <c r="B38" i="1"/>
  <c r="CB42" i="1" s="1"/>
  <c r="B37" i="1"/>
  <c r="CA42" i="1" s="1"/>
  <c r="CB32" i="1"/>
  <c r="CA32" i="1"/>
  <c r="CH31" i="1"/>
  <c r="CG31" i="1"/>
  <c r="CB31" i="1"/>
  <c r="CA31" i="1"/>
  <c r="B28" i="1"/>
  <c r="B27" i="1"/>
  <c r="B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CG17" i="1"/>
  <c r="CA17" i="1"/>
  <c r="CJ16" i="1"/>
  <c r="CI16" i="1"/>
  <c r="CG16" i="1"/>
  <c r="CD16" i="1"/>
  <c r="CC16" i="1"/>
  <c r="CA16" i="1"/>
  <c r="K16" i="1"/>
  <c r="F16" i="1"/>
  <c r="CJ15" i="1"/>
  <c r="CI15" i="1"/>
  <c r="CH15" i="1"/>
  <c r="CG15" i="1"/>
  <c r="CD15" i="1"/>
  <c r="CC15" i="1"/>
  <c r="CB15" i="1"/>
  <c r="CA15" i="1"/>
  <c r="K15" i="1"/>
  <c r="F15" i="1"/>
  <c r="CJ14" i="1"/>
  <c r="CI14" i="1"/>
  <c r="CH14" i="1"/>
  <c r="CG14" i="1"/>
  <c r="CD14" i="1"/>
  <c r="CC14" i="1"/>
  <c r="CB14" i="1"/>
  <c r="CA14" i="1"/>
  <c r="K14" i="1"/>
  <c r="F14" i="1"/>
  <c r="CJ13" i="1"/>
  <c r="CI13" i="1"/>
  <c r="CH13" i="1"/>
  <c r="CG13" i="1"/>
  <c r="CD13" i="1"/>
  <c r="CC13" i="1"/>
  <c r="CB13" i="1"/>
  <c r="CA13" i="1"/>
  <c r="K13" i="1"/>
  <c r="K11" i="1" s="1"/>
  <c r="F13" i="1"/>
  <c r="F11" i="1" s="1"/>
  <c r="CJ12" i="1"/>
  <c r="CI12" i="1"/>
  <c r="CH12" i="1"/>
  <c r="CG12" i="1"/>
  <c r="CD12" i="1"/>
  <c r="CC12" i="1"/>
  <c r="CB12" i="1"/>
  <c r="CA12" i="1"/>
  <c r="K12" i="1"/>
  <c r="F12" i="1"/>
  <c r="Q11" i="1"/>
  <c r="P11" i="1"/>
  <c r="O11" i="1"/>
  <c r="CA37" i="1" s="1"/>
  <c r="N11" i="1"/>
  <c r="CH37" i="1" s="1"/>
  <c r="M11" i="1"/>
  <c r="L11" i="1"/>
  <c r="J11" i="1"/>
  <c r="I11" i="1"/>
  <c r="H11" i="1"/>
  <c r="G11" i="1"/>
  <c r="E11" i="1"/>
  <c r="D11" i="1"/>
  <c r="C11" i="1"/>
  <c r="B11" i="1"/>
  <c r="A5" i="1"/>
  <c r="A4" i="1"/>
  <c r="A3" i="1"/>
  <c r="A2" i="1"/>
  <c r="C61" i="1" l="1"/>
  <c r="A202" i="1" s="1"/>
  <c r="B25" i="1"/>
  <c r="CB37" i="1"/>
  <c r="CG37" i="1"/>
  <c r="B202" i="1" s="1"/>
  <c r="O64" i="3" l="1"/>
  <c r="N64" i="3"/>
  <c r="M64" i="3"/>
  <c r="L64" i="3"/>
  <c r="K64" i="3"/>
  <c r="J64" i="3"/>
  <c r="O63" i="3"/>
  <c r="N63" i="3"/>
  <c r="M63" i="3"/>
  <c r="L63" i="3"/>
  <c r="K63" i="3"/>
  <c r="J63" i="3"/>
  <c r="O62" i="3"/>
  <c r="N62" i="3"/>
  <c r="M62" i="3"/>
  <c r="L62" i="3"/>
  <c r="K62" i="3"/>
  <c r="J62" i="3"/>
  <c r="O61" i="3"/>
  <c r="N61" i="3"/>
  <c r="M61" i="3"/>
  <c r="L61" i="3"/>
  <c r="K61" i="3"/>
  <c r="J61" i="3"/>
  <c r="I63" i="3"/>
  <c r="H63" i="3"/>
  <c r="G63" i="3"/>
  <c r="F63" i="3"/>
  <c r="I62" i="3"/>
  <c r="H62" i="3"/>
  <c r="G62" i="3"/>
  <c r="F62" i="3"/>
  <c r="I61" i="3"/>
  <c r="H61" i="3"/>
  <c r="G61" i="3"/>
  <c r="F61" i="3"/>
  <c r="C55" i="3"/>
  <c r="B55" i="3"/>
  <c r="C54" i="3"/>
  <c r="B54" i="3"/>
  <c r="E51" i="3"/>
  <c r="D51" i="3"/>
  <c r="C51" i="3"/>
  <c r="E50" i="3"/>
  <c r="D50" i="3"/>
  <c r="C50" i="3"/>
  <c r="C46" i="3"/>
  <c r="B46" i="3"/>
  <c r="B43" i="3"/>
  <c r="B42" i="3"/>
  <c r="K37" i="3"/>
  <c r="J37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C32" i="3"/>
  <c r="B32" i="3"/>
  <c r="C31" i="3"/>
  <c r="B31" i="3"/>
  <c r="R28" i="3"/>
  <c r="S28" i="3"/>
  <c r="T28" i="3"/>
  <c r="O26" i="3"/>
  <c r="P26" i="3"/>
  <c r="Q26" i="3"/>
  <c r="R26" i="3"/>
  <c r="S26" i="3"/>
  <c r="T26" i="3"/>
  <c r="O27" i="3"/>
  <c r="P27" i="3"/>
  <c r="Q27" i="3"/>
  <c r="R27" i="3"/>
  <c r="S27" i="3"/>
  <c r="T27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Q18" i="3"/>
  <c r="P18" i="3"/>
  <c r="N12" i="3"/>
  <c r="O12" i="3"/>
  <c r="P12" i="3"/>
  <c r="Q12" i="3"/>
  <c r="N13" i="3"/>
  <c r="O13" i="3"/>
  <c r="P13" i="3"/>
  <c r="Q13" i="3"/>
  <c r="N14" i="3"/>
  <c r="O14" i="3"/>
  <c r="P14" i="3"/>
  <c r="Q14" i="3"/>
  <c r="N15" i="3"/>
  <c r="O15" i="3"/>
  <c r="P15" i="3"/>
  <c r="Q15" i="3"/>
  <c r="M12" i="3"/>
  <c r="M13" i="3"/>
  <c r="M14" i="3"/>
  <c r="M15" i="3"/>
  <c r="M16" i="3"/>
  <c r="L13" i="3"/>
  <c r="L14" i="3"/>
  <c r="L15" i="3"/>
  <c r="L16" i="3"/>
  <c r="L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H12" i="3"/>
  <c r="I12" i="3"/>
  <c r="J12" i="3"/>
  <c r="G12" i="3"/>
  <c r="B17" i="3"/>
  <c r="B18" i="3"/>
  <c r="B19" i="3"/>
  <c r="B20" i="3"/>
  <c r="D12" i="3"/>
  <c r="E12" i="3"/>
  <c r="D13" i="3"/>
  <c r="E13" i="3"/>
  <c r="D14" i="3"/>
  <c r="E14" i="3"/>
  <c r="D15" i="3"/>
  <c r="E15" i="3"/>
  <c r="C12" i="3"/>
  <c r="C13" i="3"/>
  <c r="C14" i="3"/>
  <c r="C15" i="3"/>
  <c r="C16" i="3"/>
  <c r="B16" i="3"/>
  <c r="B13" i="3"/>
  <c r="B14" i="3"/>
  <c r="B15" i="3"/>
  <c r="B12" i="3"/>
  <c r="E64" i="3" l="1"/>
  <c r="D64" i="3"/>
  <c r="E63" i="3"/>
  <c r="D63" i="3"/>
  <c r="E62" i="3"/>
  <c r="D62" i="3"/>
  <c r="E61" i="3"/>
  <c r="D61" i="3"/>
  <c r="CH55" i="3"/>
  <c r="CG55" i="3"/>
  <c r="CB55" i="3"/>
  <c r="CA54" i="3"/>
  <c r="B51" i="3"/>
  <c r="B50" i="3"/>
  <c r="B38" i="3"/>
  <c r="CB42" i="3" s="1"/>
  <c r="B37" i="3"/>
  <c r="CA42" i="3" s="1"/>
  <c r="CB32" i="3"/>
  <c r="CA32" i="3"/>
  <c r="CH31" i="3"/>
  <c r="CG31" i="3"/>
  <c r="CB31" i="3"/>
  <c r="CA31" i="3"/>
  <c r="B28" i="3"/>
  <c r="B27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CA17" i="3"/>
  <c r="CJ16" i="3"/>
  <c r="CG16" i="3"/>
  <c r="CD16" i="3"/>
  <c r="CC16" i="3"/>
  <c r="K16" i="3"/>
  <c r="F16" i="3"/>
  <c r="CJ15" i="3"/>
  <c r="CI15" i="3"/>
  <c r="CH15" i="3"/>
  <c r="CG15" i="3"/>
  <c r="CD15" i="3"/>
  <c r="CC15" i="3"/>
  <c r="CB15" i="3"/>
  <c r="CA15" i="3"/>
  <c r="K15" i="3"/>
  <c r="F15" i="3"/>
  <c r="CJ14" i="3"/>
  <c r="CI14" i="3"/>
  <c r="CH14" i="3"/>
  <c r="CG14" i="3"/>
  <c r="CD14" i="3"/>
  <c r="CC14" i="3"/>
  <c r="CB14" i="3"/>
  <c r="CA14" i="3"/>
  <c r="K14" i="3"/>
  <c r="F14" i="3"/>
  <c r="CJ13" i="3"/>
  <c r="CI13" i="3"/>
  <c r="CH13" i="3"/>
  <c r="CG13" i="3"/>
  <c r="CD13" i="3"/>
  <c r="CC13" i="3"/>
  <c r="CB13" i="3"/>
  <c r="CA13" i="3"/>
  <c r="K13" i="3"/>
  <c r="F13" i="3"/>
  <c r="CJ12" i="3"/>
  <c r="CI12" i="3"/>
  <c r="CH12" i="3"/>
  <c r="CG12" i="3"/>
  <c r="CD12" i="3"/>
  <c r="CC12" i="3"/>
  <c r="CB12" i="3"/>
  <c r="CA12" i="3"/>
  <c r="K12" i="3"/>
  <c r="F12" i="3"/>
  <c r="Q11" i="3"/>
  <c r="P11" i="3"/>
  <c r="O11" i="3"/>
  <c r="CG37" i="3" s="1"/>
  <c r="N11" i="3"/>
  <c r="CB37" i="3" s="1"/>
  <c r="M11" i="3"/>
  <c r="L11" i="3"/>
  <c r="J11" i="3"/>
  <c r="I11" i="3"/>
  <c r="H11" i="3"/>
  <c r="G11" i="3"/>
  <c r="E11" i="3"/>
  <c r="D11" i="3"/>
  <c r="C11" i="3"/>
  <c r="B11" i="3"/>
  <c r="A5" i="3"/>
  <c r="A4" i="3"/>
  <c r="A3" i="3"/>
  <c r="A2" i="3"/>
  <c r="C63" i="3" l="1"/>
  <c r="F11" i="3"/>
  <c r="K11" i="3"/>
  <c r="C62" i="3"/>
  <c r="C64" i="3"/>
  <c r="C61" i="3"/>
  <c r="B25" i="3"/>
  <c r="CA37" i="3"/>
  <c r="CH37" i="3"/>
  <c r="B202" i="3" s="1"/>
  <c r="A202" i="3" l="1"/>
</calcChain>
</file>

<file path=xl/sharedStrings.xml><?xml version="1.0" encoding="utf-8"?>
<sst xmlns="http://schemas.openxmlformats.org/spreadsheetml/2006/main" count="1834" uniqueCount="120">
  <si>
    <t>SERVICIO DE SALUD</t>
  </si>
  <si>
    <t>TOTAL</t>
  </si>
  <si>
    <t>REM-A24.   ATENCIÓN EN MATERNIDAD</t>
  </si>
  <si>
    <t xml:space="preserve">SECCIÓN A: INFORMACIÓN DE PARTOS Y ABORTOS ATENDIDOS </t>
  </si>
  <si>
    <t>TÉRMINO 
DEL 
EMBARAZO</t>
  </si>
  <si>
    <t>PARTOS Y ABORTOS</t>
  </si>
  <si>
    <t>PARTOS PREMATUROS</t>
  </si>
  <si>
    <t>ANESTESIA</t>
  </si>
  <si>
    <t>ANALGESIA</t>
  </si>
  <si>
    <t>APEGO
PRECOZ</t>
  </si>
  <si>
    <t>PUEBLOS ORIGINARIOS</t>
  </si>
  <si>
    <t>MIGRANTES</t>
  </si>
  <si>
    <t>Total **</t>
  </si>
  <si>
    <t xml:space="preserve">Beneficiarias
</t>
  </si>
  <si>
    <t>Partos prematuros menos de 32 semanas</t>
  </si>
  <si>
    <t>Partos prematuros de 32 a 36 semanas</t>
  </si>
  <si>
    <t>Total anestesia</t>
  </si>
  <si>
    <t>Epidural</t>
  </si>
  <si>
    <t>Raquídea</t>
  </si>
  <si>
    <t>General</t>
  </si>
  <si>
    <t>Local</t>
  </si>
  <si>
    <t>Total analgesia</t>
  </si>
  <si>
    <t>Analgesia inhalatoria</t>
  </si>
  <si>
    <t xml:space="preserve">Medidas analgésicas no farmacológicas </t>
  </si>
  <si>
    <t>Contacto mayor a 30 minutos (RN con peso menor o igual a 2.499 grs.)</t>
  </si>
  <si>
    <t>Contacto mayor a 30 minutos  (RN con peso de 2.500 grs. o más)</t>
  </si>
  <si>
    <t>TOTAL PARTOS</t>
  </si>
  <si>
    <t>NORMAL/VAGINAL</t>
  </si>
  <si>
    <t>DISTÓCICO VAGINAL</t>
  </si>
  <si>
    <t>CESÁREA ELECTIVA</t>
  </si>
  <si>
    <t>CESÁREA URGENCIA</t>
  </si>
  <si>
    <t>ABORTOS</t>
  </si>
  <si>
    <t>PARTO NORMAL VERTICAL (*)</t>
  </si>
  <si>
    <t>ENTREGA DE PLACENTA A SOLICITUD DE LA MUJER</t>
  </si>
  <si>
    <t>PARTO FUERA ESTABLECIMIENTO DE SALUD</t>
  </si>
  <si>
    <t>EMBARAZO NO CONTROLADO</t>
  </si>
  <si>
    <t>(*) Incluido en Parto Normal</t>
  </si>
  <si>
    <t>(**) Partos de Término y Pre-Término</t>
  </si>
  <si>
    <t>SECCIÓN A.1: INTERRUPCION VOLUNTARIA DEL EMBARAZO</t>
  </si>
  <si>
    <t>CAUSALES</t>
  </si>
  <si>
    <t xml:space="preserve">TOTAL      </t>
  </si>
  <si>
    <t>Grupos de edad en años</t>
  </si>
  <si>
    <t>Abortos</t>
  </si>
  <si>
    <t xml:space="preserve">Partos </t>
  </si>
  <si>
    <t>Beneficiarias</t>
  </si>
  <si>
    <t>Pueblos Originarios</t>
  </si>
  <si>
    <t>Migrantes</t>
  </si>
  <si>
    <t>Menor de 14 años</t>
  </si>
  <si>
    <t>14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</si>
  <si>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</si>
  <si>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</si>
  <si>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</si>
  <si>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</si>
  <si>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</si>
  <si>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</si>
  <si>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</si>
  <si>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y más años</t>
  </si>
  <si>
    <t>Hasta 12 semanas y cero días</t>
  </si>
  <si>
    <t>12 semanas y un día hasta 14 semanas y cero días</t>
  </si>
  <si>
    <t>de 14 hasta 21 semanas y 6 días</t>
  </si>
  <si>
    <t>Partos vaginales inducidos</t>
  </si>
  <si>
    <t>Cesáreas</t>
  </si>
  <si>
    <t xml:space="preserve">CAUSAL N° 1: MUJER EMBARAZADA CON RIESGO VITAL </t>
  </si>
  <si>
    <t>CAUSAL N° 2: INVIABILIDAD FETAL DE CARÁCTER LETAL</t>
  </si>
  <si>
    <t>CAUSAL N° 3: POR VIOLACION</t>
  </si>
  <si>
    <t>SECCIÓN B: ACOMPAÑAMIENTO EN EL PROCESO REPRODUCTIVO</t>
  </si>
  <si>
    <t>EVENTO</t>
  </si>
  <si>
    <t xml:space="preserve">BENEFICIARIAS </t>
  </si>
  <si>
    <t xml:space="preserve"> </t>
  </si>
  <si>
    <t>SOLO EN EL PARTO</t>
  </si>
  <si>
    <t>PRE PARTO Y PARTO</t>
  </si>
  <si>
    <t>SECCIÓN C: INFORMACIÓN RECIÉN NACIDOS</t>
  </si>
  <si>
    <t xml:space="preserve">SECCIÓN C.1: NACIDOS  SEGÚN PESO AL NACER  </t>
  </si>
  <si>
    <t>TIPO</t>
  </si>
  <si>
    <t>PROGRAMA FENILQUETONURIA (PKU) E HIPOTIROIDISMO CONGENITO (HC)</t>
  </si>
  <si>
    <t>Menos de 
1.000</t>
  </si>
  <si>
    <t>1.000 a 
1.499</t>
  </si>
  <si>
    <t>1.500 a 
1.999</t>
  </si>
  <si>
    <t>2.000 a 
2.499</t>
  </si>
  <si>
    <t>2.500 a 
2.999</t>
  </si>
  <si>
    <t>3.000 a 
3.999</t>
  </si>
  <si>
    <t>4.000 y 
más</t>
  </si>
  <si>
    <t>Primeras Muestras</t>
  </si>
  <si>
    <t>Muestras Repetidas</t>
  </si>
  <si>
    <t>NACIDOS VIVOS</t>
  </si>
  <si>
    <t>NACIDOS FALLECIDOS</t>
  </si>
  <si>
    <t>SECCIÓN C.2: RECIÉN NACIDOS CON MALFORMACIÓN CONGÉNITA</t>
  </si>
  <si>
    <t>SECCIÓN C.3: APGAR MENOR O IGUAL A 3 AL MINUTO Y APGAR MENOR O IGUAL A 6 A LOS 5 MINUTOS</t>
  </si>
  <si>
    <t>APGAR MENOR O IGUAL A  3 AL MINUTO</t>
  </si>
  <si>
    <t>APGAR MENOR O IGUAL A 6 A LOS 5  MINUTOS</t>
  </si>
  <si>
    <t/>
  </si>
  <si>
    <t>SECCIÓN D: ESTERILIZACIONES SEGÚN SEXO</t>
  </si>
  <si>
    <t>SEXO</t>
  </si>
  <si>
    <t>EDAD (en años)</t>
  </si>
  <si>
    <t>Menor 
de 20</t>
  </si>
  <si>
    <t>20 - 34</t>
  </si>
  <si>
    <t xml:space="preserve">35 y más </t>
  </si>
  <si>
    <t>MUJER</t>
  </si>
  <si>
    <t>HOMBRE</t>
  </si>
  <si>
    <t>SECCIÓN E: EGRESOS DE MATERNIDAD Y NEONATOLOGÍA, SEGÚN LACTANCIA MATERNA EXCLUSIVA</t>
  </si>
  <si>
    <t>TIPO DE ALIMENTACIÓN</t>
  </si>
  <si>
    <t>MATERNIDAD (PUÉRPERAS CON RN VIVO)</t>
  </si>
  <si>
    <t>NEONATOLOGÍA</t>
  </si>
  <si>
    <t>TOTAL DE EGRESOS</t>
  </si>
  <si>
    <t xml:space="preserve">EGRESADOS CON LACTANCIA MATERNA EXCLUSIVA </t>
  </si>
  <si>
    <t>SECCIÓN F:  TIPOS DE LACTANCIA EN NIÑOS Y NIÑAS AL EGRESO DE LA HOSPITALIZACIÓN</t>
  </si>
  <si>
    <t>POR RANGO ETARIO</t>
  </si>
  <si>
    <t xml:space="preserve"> De 0 a 29 días</t>
  </si>
  <si>
    <t>De 1 mes a 2 meses 29 días</t>
  </si>
  <si>
    <t>De 3 meses a 5 meses 29 días</t>
  </si>
  <si>
    <t>De 6 meses a 11 meses 29 días</t>
  </si>
  <si>
    <t>De 1 año a 2 años</t>
  </si>
  <si>
    <t>Ambos Sexos</t>
  </si>
  <si>
    <t>Hombres</t>
  </si>
  <si>
    <t>Mujeres</t>
  </si>
  <si>
    <t>LACTANCIA MATERNA EXCLUSIVA</t>
  </si>
  <si>
    <t>LACTANCIA MATERNA MAS LACTANCIA ARTIFICIAL</t>
  </si>
  <si>
    <t>LACTANCIA ARTIFICIAL</t>
  </si>
  <si>
    <t>LACTANCIA MATERNA EXCLUSIVA CON SÓLIDOS</t>
  </si>
  <si>
    <t xml:space="preserve">* Los RN de menor o igual a 2.499 gramos NO DEBE ser menor al Total de partos con Apego Precoz de RN del mismo peso.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</si>
</sst>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9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8" fillId="6" borderId="31" applyNumberFormat="0" applyFon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11" fillId="0" borderId="0" applyFont="0" applyFill="0" applyBorder="0" applyAlignment="0" applyProtection="0"/>
    <xf numFmtId="0" fontId="8" fillId="0" borderId="0"/>
    <xf numFmtId="0" fontId="11" fillId="7" borderId="41" applyNumberFormat="0" applyFont="0" applyAlignment="0" applyProtection="0"/>
  </cellStyleXfs>
  <cellXfs count="347">
    <xf numFmtId="0" fontId="0" fillId="0" borderId="0" xfId="0"/>
    <xf numFmtId="1" fontId="9" fillId="2" borderId="0" xfId="0" applyNumberFormat="1" applyFont="1" applyFill="1"/>
    <xf numFmtId="1" fontId="7" fillId="2" borderId="0" xfId="0" applyNumberFormat="1" applyFont="1" applyFill="1"/>
    <xf numFmtId="1" fontId="7" fillId="3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1" fontId="7" fillId="2" borderId="0" xfId="0" applyNumberFormat="1" applyFont="1" applyFill="1" applyProtection="1"/>
    <xf numFmtId="1" fontId="7" fillId="8" borderId="0" xfId="0" applyNumberFormat="1" applyFont="1" applyFill="1" applyProtection="1">
      <protection locked="0"/>
    </xf>
    <xf numFmtId="1" fontId="7" fillId="8" borderId="0" xfId="0" applyNumberFormat="1" applyFont="1" applyFill="1"/>
    <xf numFmtId="1" fontId="13" fillId="8" borderId="9" xfId="0" applyNumberFormat="1" applyFont="1" applyFill="1" applyBorder="1" applyAlignment="1" applyProtection="1">
      <alignment vertical="center"/>
      <protection locked="0"/>
    </xf>
    <xf numFmtId="1" fontId="7" fillId="8" borderId="0" xfId="0" applyNumberFormat="1" applyFont="1" applyFill="1" applyProtection="1"/>
    <xf numFmtId="1" fontId="7" fillId="9" borderId="0" xfId="0" applyNumberFormat="1" applyFont="1" applyFill="1"/>
    <xf numFmtId="1" fontId="7" fillId="9" borderId="0" xfId="0" applyNumberFormat="1" applyFont="1" applyFill="1" applyProtection="1">
      <protection locked="0"/>
    </xf>
    <xf numFmtId="1" fontId="6" fillId="2" borderId="0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Alignment="1" applyProtection="1"/>
    <xf numFmtId="1" fontId="2" fillId="2" borderId="0" xfId="0" applyNumberFormat="1" applyFont="1" applyFill="1" applyProtection="1"/>
    <xf numFmtId="1" fontId="4" fillId="2" borderId="0" xfId="0" applyNumberFormat="1" applyFont="1" applyFill="1" applyProtection="1"/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3" fillId="2" borderId="5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Alignment="1" applyProtection="1">
      <alignment horizontal="left"/>
    </xf>
    <xf numFmtId="1" fontId="6" fillId="2" borderId="0" xfId="0" applyNumberFormat="1" applyFont="1" applyFill="1" applyAlignment="1" applyProtection="1">
      <alignment horizontal="left"/>
    </xf>
    <xf numFmtId="1" fontId="2" fillId="0" borderId="20" xfId="0" applyNumberFormat="1" applyFont="1" applyBorder="1" applyAlignment="1" applyProtection="1">
      <alignment horizontal="center" vertical="center"/>
    </xf>
    <xf numFmtId="1" fontId="2" fillId="2" borderId="29" xfId="0" applyNumberFormat="1" applyFont="1" applyFill="1" applyBorder="1" applyAlignment="1" applyProtection="1">
      <alignment horizontal="center" vertical="center" wrapText="1"/>
    </xf>
    <xf numFmtId="1" fontId="2" fillId="2" borderId="20" xfId="0" applyNumberFormat="1" applyFont="1" applyFill="1" applyBorder="1" applyAlignment="1" applyProtection="1">
      <alignment horizontal="center" vertical="center" wrapText="1"/>
    </xf>
    <xf numFmtId="1" fontId="2" fillId="0" borderId="32" xfId="0" applyNumberFormat="1" applyFont="1" applyBorder="1" applyAlignment="1" applyProtection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 wrapText="1"/>
    </xf>
    <xf numFmtId="1" fontId="2" fillId="0" borderId="29" xfId="0" applyNumberFormat="1" applyFont="1" applyBorder="1" applyAlignment="1" applyProtection="1">
      <alignment horizontal="center" vertical="center" wrapText="1"/>
    </xf>
    <xf numFmtId="1" fontId="2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 applyProtection="1">
      <alignment horizontal="center" vertical="center" wrapText="1"/>
    </xf>
    <xf numFmtId="1" fontId="14" fillId="0" borderId="37" xfId="0" applyNumberFormat="1" applyFont="1" applyBorder="1" applyAlignment="1" applyProtection="1">
      <alignment horizontal="center" vertical="center" wrapText="1"/>
    </xf>
    <xf numFmtId="1" fontId="7" fillId="8" borderId="9" xfId="0" applyNumberFormat="1" applyFont="1" applyFill="1" applyBorder="1" applyProtection="1"/>
    <xf numFmtId="1" fontId="2" fillId="0" borderId="38" xfId="0" applyNumberFormat="1" applyFont="1" applyBorder="1" applyAlignment="1" applyProtection="1">
      <alignment horizontal="center" vertical="center"/>
    </xf>
    <xf numFmtId="1" fontId="2" fillId="0" borderId="21" xfId="0" applyNumberFormat="1" applyFont="1" applyBorder="1" applyAlignment="1" applyProtection="1">
      <alignment wrapText="1"/>
    </xf>
    <xf numFmtId="1" fontId="2" fillId="0" borderId="29" xfId="0" applyNumberFormat="1" applyFont="1" applyBorder="1" applyAlignment="1" applyProtection="1">
      <alignment wrapText="1"/>
    </xf>
    <xf numFmtId="1" fontId="2" fillId="0" borderId="20" xfId="0" applyNumberFormat="1" applyFont="1" applyBorder="1" applyAlignment="1" applyProtection="1">
      <alignment wrapText="1"/>
    </xf>
    <xf numFmtId="1" fontId="2" fillId="0" borderId="32" xfId="0" applyNumberFormat="1" applyFont="1" applyBorder="1" applyAlignment="1" applyProtection="1">
      <alignment wrapText="1"/>
    </xf>
    <xf numFmtId="1" fontId="2" fillId="0" borderId="37" xfId="0" applyNumberFormat="1" applyFont="1" applyBorder="1" applyAlignment="1" applyProtection="1">
      <alignment wrapText="1"/>
    </xf>
    <xf numFmtId="1" fontId="2" fillId="0" borderId="43" xfId="0" applyNumberFormat="1" applyFont="1" applyBorder="1" applyAlignment="1" applyProtection="1">
      <alignment horizontal="left"/>
    </xf>
    <xf numFmtId="1" fontId="2" fillId="5" borderId="23" xfId="0" applyNumberFormat="1" applyFont="1" applyFill="1" applyBorder="1" applyAlignment="1" applyProtection="1">
      <protection locked="0"/>
    </xf>
    <xf numFmtId="1" fontId="2" fillId="5" borderId="8" xfId="0" applyNumberFormat="1" applyFont="1" applyFill="1" applyBorder="1" applyAlignment="1" applyProtection="1">
      <protection locked="0"/>
    </xf>
    <xf numFmtId="1" fontId="2" fillId="5" borderId="49" xfId="0" applyNumberFormat="1" applyFont="1" applyFill="1" applyBorder="1" applyAlignment="1" applyProtection="1">
      <protection locked="0"/>
    </xf>
    <xf numFmtId="1" fontId="2" fillId="5" borderId="24" xfId="0" applyNumberFormat="1" applyFont="1" applyFill="1" applyBorder="1" applyAlignment="1" applyProtection="1">
      <protection locked="0"/>
    </xf>
    <xf numFmtId="1" fontId="2" fillId="0" borderId="49" xfId="0" applyNumberFormat="1" applyFont="1" applyFill="1" applyBorder="1" applyAlignment="1" applyProtection="1"/>
    <xf numFmtId="1" fontId="2" fillId="5" borderId="51" xfId="0" applyNumberFormat="1" applyFont="1" applyFill="1" applyBorder="1" applyAlignment="1" applyProtection="1">
      <protection locked="0"/>
    </xf>
    <xf numFmtId="1" fontId="2" fillId="0" borderId="51" xfId="0" applyNumberFormat="1" applyFont="1" applyFill="1" applyBorder="1" applyAlignment="1" applyProtection="1"/>
    <xf numFmtId="1" fontId="2" fillId="5" borderId="22" xfId="0" applyNumberFormat="1" applyFont="1" applyFill="1" applyBorder="1" applyAlignment="1" applyProtection="1">
      <protection locked="0"/>
    </xf>
    <xf numFmtId="1" fontId="13" fillId="8" borderId="0" xfId="0" applyNumberFormat="1" applyFont="1" applyFill="1" applyBorder="1" applyAlignment="1" applyProtection="1">
      <alignment vertical="top" wrapText="1"/>
    </xf>
    <xf numFmtId="1" fontId="2" fillId="0" borderId="10" xfId="0" applyNumberFormat="1" applyFont="1" applyBorder="1" applyAlignment="1" applyProtection="1">
      <alignment horizontal="left"/>
    </xf>
    <xf numFmtId="1" fontId="2" fillId="5" borderId="11" xfId="0" applyNumberFormat="1" applyFont="1" applyFill="1" applyBorder="1" applyAlignment="1" applyProtection="1">
      <protection locked="0"/>
    </xf>
    <xf numFmtId="1" fontId="2" fillId="5" borderId="12" xfId="0" applyNumberFormat="1" applyFont="1" applyFill="1" applyBorder="1" applyAlignment="1" applyProtection="1">
      <protection locked="0"/>
    </xf>
    <xf numFmtId="1" fontId="2" fillId="5" borderId="13" xfId="0" applyNumberFormat="1" applyFont="1" applyFill="1" applyBorder="1" applyAlignment="1" applyProtection="1">
      <protection locked="0"/>
    </xf>
    <xf numFmtId="1" fontId="2" fillId="0" borderId="13" xfId="0" applyNumberFormat="1" applyFont="1" applyFill="1" applyBorder="1" applyAlignment="1" applyProtection="1"/>
    <xf numFmtId="1" fontId="2" fillId="5" borderId="14" xfId="0" applyNumberFormat="1" applyFont="1" applyFill="1" applyBorder="1" applyAlignment="1" applyProtection="1">
      <protection locked="0"/>
    </xf>
    <xf numFmtId="1" fontId="2" fillId="0" borderId="14" xfId="0" applyNumberFormat="1" applyFont="1" applyFill="1" applyBorder="1" applyAlignment="1" applyProtection="1"/>
    <xf numFmtId="1" fontId="2" fillId="0" borderId="52" xfId="0" applyNumberFormat="1" applyFont="1" applyBorder="1" applyAlignment="1" applyProtection="1">
      <alignment horizontal="left"/>
    </xf>
    <xf numFmtId="1" fontId="2" fillId="5" borderId="53" xfId="0" applyNumberFormat="1" applyFont="1" applyFill="1" applyBorder="1" applyAlignment="1" applyProtection="1">
      <protection locked="0"/>
    </xf>
    <xf numFmtId="1" fontId="2" fillId="5" borderId="54" xfId="0" applyNumberFormat="1" applyFont="1" applyFill="1" applyBorder="1" applyAlignment="1" applyProtection="1">
      <protection locked="0"/>
    </xf>
    <xf numFmtId="1" fontId="2" fillId="5" borderId="55" xfId="0" applyNumberFormat="1" applyFont="1" applyFill="1" applyBorder="1" applyAlignment="1" applyProtection="1">
      <protection locked="0"/>
    </xf>
    <xf numFmtId="1" fontId="2" fillId="0" borderId="55" xfId="0" applyNumberFormat="1" applyFont="1" applyFill="1" applyBorder="1" applyAlignment="1" applyProtection="1"/>
    <xf numFmtId="1" fontId="2" fillId="5" borderId="56" xfId="0" applyNumberFormat="1" applyFont="1" applyFill="1" applyBorder="1" applyAlignment="1" applyProtection="1">
      <protection locked="0"/>
    </xf>
    <xf numFmtId="1" fontId="2" fillId="0" borderId="56" xfId="0" applyNumberFormat="1" applyFont="1" applyFill="1" applyBorder="1" applyAlignment="1" applyProtection="1"/>
    <xf numFmtId="1" fontId="2" fillId="0" borderId="57" xfId="0" applyNumberFormat="1" applyFont="1" applyBorder="1" applyAlignment="1" applyProtection="1">
      <alignment horizontal="left"/>
    </xf>
    <xf numFmtId="1" fontId="2" fillId="5" borderId="58" xfId="0" applyNumberFormat="1" applyFont="1" applyFill="1" applyBorder="1" applyAlignment="1" applyProtection="1">
      <protection locked="0"/>
    </xf>
    <xf numFmtId="1" fontId="2" fillId="5" borderId="59" xfId="0" applyNumberFormat="1" applyFont="1" applyFill="1" applyBorder="1" applyAlignment="1" applyProtection="1">
      <protection locked="0"/>
    </xf>
    <xf numFmtId="1" fontId="2" fillId="10" borderId="60" xfId="0" applyNumberFormat="1" applyFont="1" applyFill="1" applyBorder="1" applyAlignment="1" applyProtection="1"/>
    <xf numFmtId="1" fontId="2" fillId="10" borderId="61" xfId="0" applyNumberFormat="1" applyFont="1" applyFill="1" applyBorder="1" applyAlignment="1" applyProtection="1"/>
    <xf numFmtId="1" fontId="2" fillId="0" borderId="60" xfId="0" applyNumberFormat="1" applyFont="1" applyFill="1" applyBorder="1" applyAlignment="1" applyProtection="1"/>
    <xf numFmtId="1" fontId="2" fillId="5" borderId="62" xfId="0" applyNumberFormat="1" applyFont="1" applyFill="1" applyBorder="1" applyAlignment="1" applyProtection="1">
      <protection locked="0"/>
    </xf>
    <xf numFmtId="1" fontId="2" fillId="0" borderId="62" xfId="0" applyNumberFormat="1" applyFont="1" applyFill="1" applyBorder="1" applyAlignment="1" applyProtection="1"/>
    <xf numFmtId="1" fontId="2" fillId="5" borderId="63" xfId="0" applyNumberFormat="1" applyFont="1" applyFill="1" applyBorder="1" applyAlignment="1" applyProtection="1">
      <protection locked="0"/>
    </xf>
    <xf numFmtId="1" fontId="2" fillId="5" borderId="64" xfId="0" applyNumberFormat="1" applyFont="1" applyFill="1" applyBorder="1" applyAlignment="1" applyProtection="1">
      <protection locked="0"/>
    </xf>
    <xf numFmtId="1" fontId="2" fillId="10" borderId="65" xfId="0" applyNumberFormat="1" applyFont="1" applyFill="1" applyBorder="1" applyAlignment="1" applyProtection="1"/>
    <xf numFmtId="1" fontId="2" fillId="10" borderId="66" xfId="0" applyNumberFormat="1" applyFont="1" applyFill="1" applyBorder="1" applyAlignment="1" applyProtection="1"/>
    <xf numFmtId="1" fontId="2" fillId="0" borderId="67" xfId="0" applyNumberFormat="1" applyFont="1" applyBorder="1" applyAlignment="1" applyProtection="1">
      <alignment horizontal="left"/>
    </xf>
    <xf numFmtId="1" fontId="2" fillId="5" borderId="68" xfId="0" applyNumberFormat="1" applyFont="1" applyFill="1" applyBorder="1" applyAlignment="1" applyProtection="1">
      <protection locked="0"/>
    </xf>
    <xf numFmtId="1" fontId="2" fillId="10" borderId="69" xfId="0" applyNumberFormat="1" applyFont="1" applyFill="1" applyBorder="1" applyAlignment="1" applyProtection="1"/>
    <xf numFmtId="1" fontId="2" fillId="10" borderId="68" xfId="0" applyNumberFormat="1" applyFont="1" applyFill="1" applyBorder="1" applyAlignment="1" applyProtection="1"/>
    <xf numFmtId="1" fontId="2" fillId="10" borderId="70" xfId="0" applyNumberFormat="1" applyFont="1" applyFill="1" applyBorder="1" applyAlignment="1" applyProtection="1"/>
    <xf numFmtId="1" fontId="2" fillId="10" borderId="71" xfId="0" applyNumberFormat="1" applyFont="1" applyFill="1" applyBorder="1" applyAlignment="1" applyProtection="1"/>
    <xf numFmtId="1" fontId="2" fillId="10" borderId="72" xfId="0" applyNumberFormat="1" applyFont="1" applyFill="1" applyBorder="1" applyAlignment="1" applyProtection="1"/>
    <xf numFmtId="1" fontId="2" fillId="2" borderId="10" xfId="0" applyNumberFormat="1" applyFont="1" applyFill="1" applyBorder="1" applyAlignment="1" applyProtection="1">
      <alignment horizontal="left" wrapText="1"/>
    </xf>
    <xf numFmtId="1" fontId="2" fillId="10" borderId="12" xfId="0" applyNumberFormat="1" applyFont="1" applyFill="1" applyBorder="1" applyAlignment="1" applyProtection="1"/>
    <xf numFmtId="1" fontId="2" fillId="10" borderId="13" xfId="0" applyNumberFormat="1" applyFont="1" applyFill="1" applyBorder="1" applyAlignment="1" applyProtection="1"/>
    <xf numFmtId="1" fontId="2" fillId="10" borderId="73" xfId="0" applyNumberFormat="1" applyFont="1" applyFill="1" applyBorder="1" applyAlignment="1" applyProtection="1"/>
    <xf numFmtId="1" fontId="2" fillId="10" borderId="14" xfId="0" applyNumberFormat="1" applyFont="1" applyFill="1" applyBorder="1" applyAlignment="1" applyProtection="1"/>
    <xf numFmtId="1" fontId="2" fillId="10" borderId="11" xfId="0" applyNumberFormat="1" applyFont="1" applyFill="1" applyBorder="1" applyAlignment="1" applyProtection="1"/>
    <xf numFmtId="1" fontId="2" fillId="5" borderId="73" xfId="0" applyNumberFormat="1" applyFont="1" applyFill="1" applyBorder="1" applyAlignment="1" applyProtection="1">
      <protection locked="0"/>
    </xf>
    <xf numFmtId="1" fontId="2" fillId="0" borderId="10" xfId="0" applyNumberFormat="1" applyFont="1" applyBorder="1" applyAlignment="1" applyProtection="1">
      <alignment wrapText="1"/>
    </xf>
    <xf numFmtId="1" fontId="2" fillId="0" borderId="15" xfId="0" applyNumberFormat="1" applyFont="1" applyBorder="1" applyAlignment="1" applyProtection="1">
      <alignment horizontal="left"/>
    </xf>
    <xf numFmtId="1" fontId="2" fillId="5" borderId="74" xfId="0" applyNumberFormat="1" applyFont="1" applyFill="1" applyBorder="1" applyAlignment="1" applyProtection="1">
      <protection locked="0"/>
    </xf>
    <xf numFmtId="1" fontId="2" fillId="10" borderId="19" xfId="0" applyNumberFormat="1" applyFont="1" applyFill="1" applyBorder="1" applyAlignment="1" applyProtection="1"/>
    <xf numFmtId="1" fontId="2" fillId="10" borderId="74" xfId="0" applyNumberFormat="1" applyFont="1" applyFill="1" applyBorder="1" applyAlignment="1" applyProtection="1"/>
    <xf numFmtId="1" fontId="2" fillId="10" borderId="18" xfId="0" applyNumberFormat="1" applyFont="1" applyFill="1" applyBorder="1" applyAlignment="1" applyProtection="1"/>
    <xf numFmtId="1" fontId="2" fillId="10" borderId="17" xfId="0" applyNumberFormat="1" applyFont="1" applyFill="1" applyBorder="1" applyAlignment="1" applyProtection="1"/>
    <xf numFmtId="1" fontId="2" fillId="10" borderId="16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>
      <alignment horizontal="left" vertical="center"/>
    </xf>
    <xf numFmtId="1" fontId="12" fillId="2" borderId="0" xfId="0" applyNumberFormat="1" applyFont="1" applyFill="1" applyBorder="1" applyAlignment="1" applyProtection="1">
      <alignment horizontal="right"/>
      <protection locked="0"/>
    </xf>
    <xf numFmtId="1" fontId="1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Border="1" applyAlignment="1" applyProtection="1"/>
    <xf numFmtId="1" fontId="4" fillId="2" borderId="0" xfId="0" applyNumberFormat="1" applyFont="1" applyFill="1" applyBorder="1" applyAlignment="1" applyProtection="1"/>
    <xf numFmtId="1" fontId="15" fillId="2" borderId="0" xfId="0" applyNumberFormat="1" applyFont="1" applyFill="1" applyBorder="1" applyAlignment="1" applyProtection="1">
      <alignment horizontal="left"/>
    </xf>
    <xf numFmtId="1" fontId="10" fillId="2" borderId="0" xfId="0" applyNumberFormat="1" applyFont="1" applyFill="1" applyBorder="1" applyAlignment="1" applyProtection="1">
      <alignment horizontal="left" vertical="center"/>
    </xf>
    <xf numFmtId="1" fontId="16" fillId="2" borderId="0" xfId="0" applyNumberFormat="1" applyFont="1" applyFill="1" applyBorder="1" applyAlignment="1" applyProtection="1">
      <alignment horizontal="right"/>
      <protection locked="0"/>
    </xf>
    <xf numFmtId="1" fontId="16" fillId="2" borderId="0" xfId="0" applyNumberFormat="1" applyFont="1" applyFill="1" applyBorder="1" applyAlignment="1" applyProtection="1">
      <alignment horizontal="right"/>
    </xf>
    <xf numFmtId="1" fontId="10" fillId="2" borderId="0" xfId="0" applyNumberFormat="1" applyFont="1" applyFill="1" applyAlignment="1" applyProtection="1">
      <alignment vertical="center"/>
    </xf>
    <xf numFmtId="1" fontId="10" fillId="2" borderId="0" xfId="0" applyNumberFormat="1" applyFont="1" applyFill="1" applyBorder="1" applyAlignment="1" applyProtection="1"/>
    <xf numFmtId="1" fontId="2" fillId="8" borderId="0" xfId="0" applyNumberFormat="1" applyFont="1" applyFill="1" applyBorder="1" applyAlignment="1" applyProtection="1"/>
    <xf numFmtId="1" fontId="10" fillId="0" borderId="20" xfId="0" applyNumberFormat="1" applyFont="1" applyBorder="1" applyAlignment="1" applyProtection="1">
      <alignment horizontal="center" vertical="center" wrapText="1"/>
    </xf>
    <xf numFmtId="1" fontId="10" fillId="0" borderId="21" xfId="0" applyNumberFormat="1" applyFont="1" applyBorder="1" applyAlignment="1" applyProtection="1">
      <alignment horizontal="center" vertical="center" wrapText="1"/>
    </xf>
    <xf numFmtId="1" fontId="10" fillId="0" borderId="32" xfId="0" applyNumberFormat="1" applyFont="1" applyBorder="1" applyAlignment="1" applyProtection="1">
      <alignment horizontal="center" vertical="center" wrapText="1"/>
    </xf>
    <xf numFmtId="1" fontId="10" fillId="0" borderId="37" xfId="0" applyNumberFormat="1" applyFont="1" applyBorder="1" applyAlignment="1" applyProtection="1">
      <alignment horizontal="center" vertical="center" wrapText="1"/>
    </xf>
    <xf numFmtId="1" fontId="2" fillId="0" borderId="42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right" vertical="center" wrapText="1"/>
    </xf>
    <xf numFmtId="1" fontId="10" fillId="0" borderId="20" xfId="0" applyNumberFormat="1" applyFont="1" applyBorder="1" applyAlignment="1" applyProtection="1">
      <alignment horizontal="right" vertical="center" wrapText="1"/>
    </xf>
    <xf numFmtId="1" fontId="10" fillId="0" borderId="21" xfId="0" applyNumberFormat="1" applyFont="1" applyBorder="1" applyAlignment="1" applyProtection="1">
      <alignment horizontal="right" vertical="center" wrapText="1"/>
    </xf>
    <xf numFmtId="1" fontId="10" fillId="0" borderId="29" xfId="0" applyNumberFormat="1" applyFont="1" applyBorder="1" applyAlignment="1" applyProtection="1">
      <alignment horizontal="right" vertical="center" wrapText="1"/>
    </xf>
    <xf numFmtId="1" fontId="2" fillId="0" borderId="0" xfId="0" applyNumberFormat="1" applyFont="1" applyBorder="1" applyAlignment="1" applyProtection="1">
      <alignment horizontal="right" vertical="center" wrapText="1"/>
    </xf>
    <xf numFmtId="1" fontId="2" fillId="0" borderId="37" xfId="0" applyNumberFormat="1" applyFont="1" applyBorder="1" applyAlignment="1" applyProtection="1">
      <alignment horizontal="right" vertical="center" wrapText="1"/>
    </xf>
    <xf numFmtId="1" fontId="2" fillId="0" borderId="1" xfId="0" applyNumberFormat="1" applyFont="1" applyBorder="1" applyAlignment="1" applyProtection="1">
      <alignment horizontal="right" vertical="center" wrapText="1"/>
    </xf>
    <xf numFmtId="1" fontId="10" fillId="0" borderId="4" xfId="0" applyNumberFormat="1" applyFont="1" applyFill="1" applyBorder="1" applyAlignment="1" applyProtection="1">
      <alignment horizontal="left"/>
    </xf>
    <xf numFmtId="1" fontId="10" fillId="2" borderId="4" xfId="0" applyNumberFormat="1" applyFont="1" applyFill="1" applyBorder="1" applyAlignment="1" applyProtection="1">
      <alignment horizontal="right" vertical="center"/>
    </xf>
    <xf numFmtId="1" fontId="10" fillId="5" borderId="23" xfId="0" applyNumberFormat="1" applyFont="1" applyFill="1" applyBorder="1" applyAlignment="1" applyProtection="1">
      <protection locked="0"/>
    </xf>
    <xf numFmtId="1" fontId="10" fillId="5" borderId="49" xfId="0" applyNumberFormat="1" applyFont="1" applyFill="1" applyBorder="1" applyAlignment="1" applyProtection="1">
      <protection locked="0"/>
    </xf>
    <xf numFmtId="1" fontId="10" fillId="5" borderId="51" xfId="0" applyNumberFormat="1" applyFont="1" applyFill="1" applyBorder="1" applyAlignment="1" applyProtection="1">
      <protection locked="0"/>
    </xf>
    <xf numFmtId="1" fontId="10" fillId="5" borderId="24" xfId="0" applyNumberFormat="1" applyFont="1" applyFill="1" applyBorder="1" applyAlignment="1" applyProtection="1">
      <protection locked="0"/>
    </xf>
    <xf numFmtId="1" fontId="2" fillId="5" borderId="5" xfId="0" applyNumberFormat="1" applyFont="1" applyFill="1" applyBorder="1" applyAlignment="1" applyProtection="1">
      <protection locked="0"/>
    </xf>
    <xf numFmtId="1" fontId="2" fillId="5" borderId="6" xfId="0" applyNumberFormat="1" applyFont="1" applyFill="1" applyBorder="1" applyAlignment="1" applyProtection="1">
      <protection locked="0"/>
    </xf>
    <xf numFmtId="1" fontId="2" fillId="5" borderId="75" xfId="0" applyNumberFormat="1" applyFont="1" applyFill="1" applyBorder="1" applyAlignment="1" applyProtection="1">
      <protection locked="0"/>
    </xf>
    <xf numFmtId="1" fontId="2" fillId="5" borderId="4" xfId="0" applyNumberFormat="1" applyFont="1" applyFill="1" applyBorder="1" applyAlignment="1" applyProtection="1">
      <protection locked="0"/>
    </xf>
    <xf numFmtId="1" fontId="2" fillId="5" borderId="7" xfId="0" applyNumberFormat="1" applyFont="1" applyFill="1" applyBorder="1" applyAlignment="1" applyProtection="1">
      <protection locked="0"/>
    </xf>
    <xf numFmtId="1" fontId="10" fillId="0" borderId="10" xfId="0" applyNumberFormat="1" applyFont="1" applyFill="1" applyBorder="1" applyAlignment="1" applyProtection="1">
      <alignment horizontal="left"/>
    </xf>
    <xf numFmtId="1" fontId="10" fillId="2" borderId="10" xfId="0" applyNumberFormat="1" applyFont="1" applyFill="1" applyBorder="1" applyAlignment="1" applyProtection="1">
      <alignment horizontal="right" vertical="center"/>
    </xf>
    <xf numFmtId="1" fontId="10" fillId="5" borderId="11" xfId="0" applyNumberFormat="1" applyFont="1" applyFill="1" applyBorder="1" applyAlignment="1" applyProtection="1">
      <protection locked="0"/>
    </xf>
    <xf numFmtId="1" fontId="10" fillId="5" borderId="13" xfId="0" applyNumberFormat="1" applyFont="1" applyFill="1" applyBorder="1" applyAlignment="1" applyProtection="1">
      <protection locked="0"/>
    </xf>
    <xf numFmtId="1" fontId="10" fillId="5" borderId="14" xfId="0" applyNumberFormat="1" applyFont="1" applyFill="1" applyBorder="1" applyAlignment="1" applyProtection="1">
      <protection locked="0"/>
    </xf>
    <xf numFmtId="1" fontId="10" fillId="5" borderId="12" xfId="0" applyNumberFormat="1" applyFont="1" applyFill="1" applyBorder="1" applyAlignment="1" applyProtection="1">
      <protection locked="0"/>
    </xf>
    <xf numFmtId="1" fontId="2" fillId="5" borderId="10" xfId="0" applyNumberFormat="1" applyFont="1" applyFill="1" applyBorder="1" applyAlignment="1" applyProtection="1">
      <protection locked="0"/>
    </xf>
    <xf numFmtId="1" fontId="10" fillId="0" borderId="46" xfId="0" applyNumberFormat="1" applyFont="1" applyFill="1" applyBorder="1" applyAlignment="1" applyProtection="1">
      <alignment horizontal="left"/>
    </xf>
    <xf numFmtId="1" fontId="10" fillId="2" borderId="15" xfId="0" applyNumberFormat="1" applyFont="1" applyFill="1" applyBorder="1" applyAlignment="1" applyProtection="1">
      <alignment horizontal="right" vertical="center"/>
    </xf>
    <xf numFmtId="1" fontId="10" fillId="5" borderId="16" xfId="0" applyNumberFormat="1" applyFont="1" applyFill="1" applyBorder="1" applyAlignment="1" applyProtection="1">
      <protection locked="0"/>
    </xf>
    <xf numFmtId="1" fontId="10" fillId="5" borderId="74" xfId="0" applyNumberFormat="1" applyFont="1" applyFill="1" applyBorder="1" applyAlignment="1" applyProtection="1">
      <protection locked="0"/>
    </xf>
    <xf numFmtId="1" fontId="10" fillId="5" borderId="17" xfId="0" applyNumberFormat="1" applyFont="1" applyFill="1" applyBorder="1" applyAlignment="1" applyProtection="1">
      <protection locked="0"/>
    </xf>
    <xf numFmtId="1" fontId="10" fillId="5" borderId="19" xfId="0" applyNumberFormat="1" applyFont="1" applyFill="1" applyBorder="1" applyAlignment="1" applyProtection="1">
      <protection locked="0"/>
    </xf>
    <xf numFmtId="1" fontId="2" fillId="5" borderId="76" xfId="0" applyNumberFormat="1" applyFont="1" applyFill="1" applyBorder="1" applyAlignment="1" applyProtection="1">
      <protection locked="0"/>
    </xf>
    <xf numFmtId="1" fontId="2" fillId="5" borderId="45" xfId="0" applyNumberFormat="1" applyFont="1" applyFill="1" applyBorder="1" applyAlignment="1" applyProtection="1">
      <protection locked="0"/>
    </xf>
    <xf numFmtId="1" fontId="2" fillId="11" borderId="19" xfId="0" applyNumberFormat="1" applyFont="1" applyFill="1" applyBorder="1" applyAlignment="1" applyProtection="1"/>
    <xf numFmtId="1" fontId="2" fillId="11" borderId="74" xfId="0" applyNumberFormat="1" applyFont="1" applyFill="1" applyBorder="1" applyAlignment="1" applyProtection="1"/>
    <xf numFmtId="1" fontId="2" fillId="11" borderId="18" xfId="0" applyNumberFormat="1" applyFont="1" applyFill="1" applyBorder="1" applyAlignment="1" applyProtection="1"/>
    <xf numFmtId="1" fontId="2" fillId="5" borderId="15" xfId="0" applyNumberFormat="1" applyFont="1" applyFill="1" applyBorder="1" applyAlignment="1" applyProtection="1">
      <protection locked="0"/>
    </xf>
    <xf numFmtId="1" fontId="2" fillId="5" borderId="18" xfId="0" applyNumberFormat="1" applyFont="1" applyFill="1" applyBorder="1" applyAlignment="1" applyProtection="1">
      <protection locked="0"/>
    </xf>
    <xf numFmtId="1" fontId="3" fillId="2" borderId="0" xfId="0" applyNumberFormat="1" applyFont="1" applyFill="1" applyBorder="1" applyAlignment="1" applyProtection="1">
      <alignment horizontal="left"/>
    </xf>
    <xf numFmtId="1" fontId="2" fillId="8" borderId="0" xfId="0" applyNumberFormat="1" applyFont="1" applyFill="1" applyBorder="1" applyAlignment="1" applyProtection="1">
      <alignment vertical="top" wrapText="1"/>
    </xf>
    <xf numFmtId="1" fontId="2" fillId="8" borderId="0" xfId="0" applyNumberFormat="1" applyFont="1" applyFill="1" applyBorder="1" applyProtection="1"/>
    <xf numFmtId="1" fontId="2" fillId="8" borderId="0" xfId="0" applyNumberFormat="1" applyFont="1" applyFill="1" applyProtection="1"/>
    <xf numFmtId="1" fontId="4" fillId="8" borderId="0" xfId="0" applyNumberFormat="1" applyFont="1" applyFill="1" applyProtection="1"/>
    <xf numFmtId="1" fontId="2" fillId="0" borderId="38" xfId="0" applyNumberFormat="1" applyFont="1" applyBorder="1" applyAlignment="1" applyProtection="1">
      <alignment horizontal="center" vertical="center" wrapText="1"/>
    </xf>
    <xf numFmtId="1" fontId="2" fillId="2" borderId="38" xfId="0" applyNumberFormat="1" applyFont="1" applyFill="1" applyBorder="1" applyAlignment="1" applyProtection="1">
      <alignment horizontal="center" vertical="center" wrapText="1"/>
    </xf>
    <xf numFmtId="1" fontId="4" fillId="8" borderId="0" xfId="0" applyNumberFormat="1" applyFont="1" applyFill="1" applyAlignment="1" applyProtection="1">
      <alignment vertical="center"/>
    </xf>
    <xf numFmtId="1" fontId="2" fillId="8" borderId="0" xfId="0" applyNumberFormat="1" applyFont="1" applyFill="1" applyAlignment="1" applyProtection="1">
      <alignment horizontal="left" vertical="center"/>
    </xf>
    <xf numFmtId="1" fontId="2" fillId="8" borderId="0" xfId="0" applyNumberFormat="1" applyFont="1" applyFill="1" applyAlignment="1" applyProtection="1"/>
    <xf numFmtId="1" fontId="2" fillId="0" borderId="4" xfId="0" applyNumberFormat="1" applyFont="1" applyFill="1" applyBorder="1" applyAlignment="1" applyProtection="1">
      <alignment horizontal="left"/>
    </xf>
    <xf numFmtId="1" fontId="12" fillId="5" borderId="4" xfId="0" applyNumberFormat="1" applyFont="1" applyFill="1" applyBorder="1" applyAlignment="1" applyProtection="1">
      <protection locked="0"/>
    </xf>
    <xf numFmtId="1" fontId="2" fillId="0" borderId="46" xfId="0" applyNumberFormat="1" applyFont="1" applyFill="1" applyBorder="1" applyAlignment="1" applyProtection="1">
      <alignment horizontal="left"/>
    </xf>
    <xf numFmtId="1" fontId="12" fillId="5" borderId="46" xfId="0" applyNumberFormat="1" applyFont="1" applyFill="1" applyBorder="1" applyAlignment="1" applyProtection="1">
      <protection locked="0"/>
    </xf>
    <xf numFmtId="1" fontId="3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Protection="1"/>
    <xf numFmtId="1" fontId="3" fillId="8" borderId="0" xfId="0" applyNumberFormat="1" applyFont="1" applyFill="1" applyProtection="1"/>
    <xf numFmtId="1" fontId="6" fillId="8" borderId="0" xfId="0" applyNumberFormat="1" applyFont="1" applyFill="1" applyProtection="1"/>
    <xf numFmtId="1" fontId="2" fillId="0" borderId="20" xfId="0" applyNumberFormat="1" applyFont="1" applyFill="1" applyBorder="1" applyAlignment="1" applyProtection="1">
      <alignment horizontal="center"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</xf>
    <xf numFmtId="1" fontId="2" fillId="0" borderId="38" xfId="0" applyNumberFormat="1" applyFont="1" applyFill="1" applyBorder="1" applyAlignment="1" applyProtection="1">
      <alignment horizontal="left" wrapText="1"/>
    </xf>
    <xf numFmtId="1" fontId="2" fillId="0" borderId="38" xfId="0" applyNumberFormat="1" applyFont="1" applyFill="1" applyBorder="1" applyAlignment="1" applyProtection="1">
      <alignment wrapText="1"/>
    </xf>
    <xf numFmtId="1" fontId="2" fillId="5" borderId="20" xfId="0" applyNumberFormat="1" applyFont="1" applyFill="1" applyBorder="1" applyAlignment="1" applyProtection="1">
      <protection locked="0"/>
    </xf>
    <xf numFmtId="1" fontId="2" fillId="5" borderId="21" xfId="0" applyNumberFormat="1" applyFont="1" applyFill="1" applyBorder="1" applyAlignment="1" applyProtection="1">
      <protection locked="0"/>
    </xf>
    <xf numFmtId="1" fontId="2" fillId="5" borderId="29" xfId="0" applyNumberFormat="1" applyFont="1" applyFill="1" applyBorder="1" applyAlignment="1" applyProtection="1">
      <protection locked="0"/>
    </xf>
    <xf numFmtId="1" fontId="2" fillId="10" borderId="21" xfId="0" applyNumberFormat="1" applyFont="1" applyFill="1" applyBorder="1" applyAlignment="1" applyProtection="1"/>
    <xf numFmtId="1" fontId="2" fillId="10" borderId="29" xfId="0" applyNumberFormat="1" applyFont="1" applyFill="1" applyBorder="1" applyAlignment="1" applyProtection="1"/>
    <xf numFmtId="1" fontId="3" fillId="2" borderId="78" xfId="0" applyNumberFormat="1" applyFont="1" applyFill="1" applyBorder="1" applyAlignment="1" applyProtection="1"/>
    <xf numFmtId="1" fontId="3" fillId="2" borderId="48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>
      <alignment horizontal="left" wrapText="1"/>
    </xf>
    <xf numFmtId="1" fontId="2" fillId="0" borderId="26" xfId="0" applyNumberFormat="1" applyFont="1" applyFill="1" applyBorder="1" applyAlignment="1" applyProtection="1">
      <alignment horizontal="left" wrapText="1"/>
    </xf>
    <xf numFmtId="1" fontId="12" fillId="5" borderId="15" xfId="0" applyNumberFormat="1" applyFont="1" applyFill="1" applyBorder="1" applyAlignment="1" applyProtection="1">
      <protection locked="0"/>
    </xf>
    <xf numFmtId="1" fontId="3" fillId="8" borderId="0" xfId="0" applyNumberFormat="1" applyFont="1" applyFill="1" applyBorder="1" applyAlignment="1" applyProtection="1">
      <alignment horizontal="center"/>
    </xf>
    <xf numFmtId="1" fontId="3" fillId="8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Border="1" applyProtection="1"/>
    <xf numFmtId="1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4" fillId="2" borderId="0" xfId="0" applyNumberFormat="1" applyFont="1" applyFill="1" applyBorder="1" applyProtection="1"/>
    <xf numFmtId="1" fontId="12" fillId="5" borderId="38" xfId="0" applyNumberFormat="1" applyFont="1" applyFill="1" applyBorder="1" applyAlignment="1" applyProtection="1">
      <protection locked="0"/>
    </xf>
    <xf numFmtId="1" fontId="12" fillId="5" borderId="37" xfId="0" applyNumberFormat="1" applyFont="1" applyFill="1" applyBorder="1" applyAlignment="1" applyProtection="1">
      <protection locked="0"/>
    </xf>
    <xf numFmtId="1" fontId="3" fillId="2" borderId="0" xfId="0" applyNumberFormat="1" applyFont="1" applyFill="1" applyProtection="1"/>
    <xf numFmtId="1" fontId="6" fillId="2" borderId="0" xfId="0" applyNumberFormat="1" applyFont="1" applyFill="1" applyProtection="1"/>
    <xf numFmtId="1" fontId="7" fillId="2" borderId="42" xfId="0" applyNumberFormat="1" applyFont="1" applyFill="1" applyBorder="1"/>
    <xf numFmtId="1" fontId="2" fillId="0" borderId="21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4" fillId="2" borderId="9" xfId="0" applyNumberFormat="1" applyFont="1" applyFill="1" applyBorder="1" applyAlignment="1" applyProtection="1"/>
    <xf numFmtId="1" fontId="6" fillId="2" borderId="0" xfId="0" applyNumberFormat="1" applyFont="1" applyFill="1" applyAlignment="1" applyProtection="1">
      <alignment vertical="center"/>
    </xf>
    <xf numFmtId="1" fontId="2" fillId="0" borderId="4" xfId="0" applyNumberFormat="1" applyFont="1" applyFill="1" applyBorder="1" applyAlignment="1" applyProtection="1"/>
    <xf numFmtId="1" fontId="2" fillId="0" borderId="15" xfId="0" applyNumberFormat="1" applyFont="1" applyFill="1" applyBorder="1" applyAlignment="1" applyProtection="1">
      <alignment horizontal="left"/>
    </xf>
    <xf numFmtId="1" fontId="2" fillId="0" borderId="15" xfId="0" applyNumberFormat="1" applyFont="1" applyFill="1" applyBorder="1" applyAlignment="1" applyProtection="1"/>
    <xf numFmtId="1" fontId="2" fillId="5" borderId="16" xfId="0" applyNumberFormat="1" applyFont="1" applyFill="1" applyBorder="1" applyAlignment="1" applyProtection="1">
      <protection locked="0"/>
    </xf>
    <xf numFmtId="1" fontId="2" fillId="5" borderId="17" xfId="0" applyNumberFormat="1" applyFont="1" applyFill="1" applyBorder="1" applyAlignment="1" applyProtection="1">
      <protection locked="0"/>
    </xf>
    <xf numFmtId="1" fontId="2" fillId="5" borderId="19" xfId="0" applyNumberFormat="1" applyFont="1" applyFill="1" applyBorder="1" applyAlignment="1" applyProtection="1">
      <protection locked="0"/>
    </xf>
    <xf numFmtId="1" fontId="3" fillId="2" borderId="0" xfId="0" applyNumberFormat="1" applyFont="1" applyFill="1"/>
    <xf numFmtId="1" fontId="17" fillId="2" borderId="0" xfId="0" applyNumberFormat="1" applyFont="1" applyFill="1"/>
    <xf numFmtId="1" fontId="2" fillId="0" borderId="38" xfId="0" applyNumberFormat="1" applyFont="1" applyFill="1" applyBorder="1" applyAlignment="1" applyProtection="1">
      <alignment horizontal="center" vertical="center"/>
    </xf>
    <xf numFmtId="1" fontId="2" fillId="0" borderId="38" xfId="0" applyNumberFormat="1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Protection="1"/>
    <xf numFmtId="1" fontId="17" fillId="2" borderId="0" xfId="0" applyNumberFormat="1" applyFont="1" applyFill="1" applyProtection="1"/>
    <xf numFmtId="1" fontId="2" fillId="0" borderId="4" xfId="0" applyNumberFormat="1" applyFont="1" applyFill="1" applyBorder="1" applyAlignment="1" applyProtection="1">
      <alignment vertical="center"/>
    </xf>
    <xf numFmtId="1" fontId="2" fillId="12" borderId="4" xfId="0" applyNumberFormat="1" applyFont="1" applyFill="1" applyBorder="1" applyAlignment="1" applyProtection="1">
      <protection locked="0"/>
    </xf>
    <xf numFmtId="1" fontId="2" fillId="12" borderId="7" xfId="0" applyNumberFormat="1" applyFont="1" applyFill="1" applyBorder="1" applyAlignment="1" applyProtection="1">
      <protection locked="0"/>
    </xf>
    <xf numFmtId="1" fontId="4" fillId="2" borderId="0" xfId="0" applyNumberFormat="1" applyFont="1" applyFill="1" applyAlignment="1" applyProtection="1">
      <alignment vertical="center"/>
    </xf>
    <xf numFmtId="1" fontId="2" fillId="0" borderId="79" xfId="0" applyNumberFormat="1" applyFont="1" applyBorder="1" applyAlignment="1">
      <alignment wrapText="1"/>
    </xf>
    <xf numFmtId="1" fontId="7" fillId="2" borderId="0" xfId="0" applyNumberFormat="1" applyFont="1" applyFill="1" applyBorder="1" applyProtection="1"/>
    <xf numFmtId="1" fontId="7" fillId="2" borderId="0" xfId="0" applyNumberFormat="1" applyFont="1" applyFill="1" applyBorder="1"/>
    <xf numFmtId="1" fontId="2" fillId="8" borderId="0" xfId="0" applyNumberFormat="1" applyFont="1" applyFill="1" applyBorder="1" applyAlignment="1">
      <alignment wrapText="1"/>
    </xf>
    <xf numFmtId="1" fontId="17" fillId="8" borderId="0" xfId="0" applyNumberFormat="1" applyFont="1" applyFill="1"/>
    <xf numFmtId="1" fontId="3" fillId="8" borderId="0" xfId="0" applyNumberFormat="1" applyFont="1" applyFill="1"/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right" wrapText="1"/>
    </xf>
    <xf numFmtId="1" fontId="2" fillId="0" borderId="22" xfId="0" applyNumberFormat="1" applyFont="1" applyFill="1" applyBorder="1" applyAlignment="1" applyProtection="1">
      <alignment horizontal="right" wrapText="1"/>
    </xf>
    <xf numFmtId="1" fontId="2" fillId="0" borderId="30" xfId="0" applyNumberFormat="1" applyFont="1" applyFill="1" applyBorder="1" applyAlignment="1" applyProtection="1">
      <alignment horizontal="right" wrapText="1"/>
    </xf>
    <xf numFmtId="1" fontId="2" fillId="0" borderId="28" xfId="0" applyNumberFormat="1" applyFont="1" applyFill="1" applyBorder="1" applyAlignment="1" applyProtection="1">
      <alignment horizontal="right" wrapText="1"/>
    </xf>
    <xf numFmtId="1" fontId="2" fillId="5" borderId="80" xfId="0" applyNumberFormat="1" applyFont="1" applyFill="1" applyBorder="1" applyAlignment="1" applyProtection="1">
      <protection locked="0"/>
    </xf>
    <xf numFmtId="1" fontId="2" fillId="5" borderId="27" xfId="0" applyNumberFormat="1" applyFont="1" applyFill="1" applyBorder="1" applyAlignment="1" applyProtection="1">
      <protection locked="0"/>
    </xf>
    <xf numFmtId="1" fontId="2" fillId="5" borderId="81" xfId="0" applyNumberFormat="1" applyFont="1" applyFill="1" applyBorder="1" applyAlignment="1" applyProtection="1">
      <protection locked="0"/>
    </xf>
    <xf numFmtId="1" fontId="2" fillId="0" borderId="10" xfId="0" applyNumberFormat="1" applyFont="1" applyFill="1" applyBorder="1" applyAlignment="1" applyProtection="1">
      <alignment horizontal="right" wrapText="1"/>
    </xf>
    <xf numFmtId="1" fontId="2" fillId="0" borderId="73" xfId="0" applyNumberFormat="1" applyFont="1" applyFill="1" applyBorder="1" applyAlignment="1" applyProtection="1">
      <alignment horizontal="right" wrapText="1"/>
    </xf>
    <xf numFmtId="1" fontId="2" fillId="7" borderId="80" xfId="7" applyNumberFormat="1" applyFont="1" applyBorder="1" applyAlignment="1" applyProtection="1">
      <protection locked="0"/>
    </xf>
    <xf numFmtId="1" fontId="2" fillId="7" borderId="82" xfId="7" applyNumberFormat="1" applyFont="1" applyBorder="1" applyAlignment="1" applyProtection="1">
      <protection locked="0"/>
    </xf>
    <xf numFmtId="1" fontId="2" fillId="7" borderId="83" xfId="7" applyNumberFormat="1" applyFont="1" applyBorder="1" applyAlignment="1" applyProtection="1">
      <protection locked="0"/>
    </xf>
    <xf numFmtId="1" fontId="2" fillId="7" borderId="84" xfId="7" applyNumberFormat="1" applyFont="1" applyBorder="1" applyAlignment="1" applyProtection="1">
      <protection locked="0"/>
    </xf>
    <xf numFmtId="1" fontId="2" fillId="7" borderId="11" xfId="7" applyNumberFormat="1" applyFont="1" applyBorder="1" applyAlignment="1" applyProtection="1">
      <protection locked="0"/>
    </xf>
    <xf numFmtId="1" fontId="2" fillId="7" borderId="12" xfId="7" applyNumberFormat="1" applyFont="1" applyBorder="1" applyAlignment="1" applyProtection="1">
      <protection locked="0"/>
    </xf>
    <xf numFmtId="1" fontId="2" fillId="0" borderId="15" xfId="0" applyNumberFormat="1" applyFont="1" applyFill="1" applyBorder="1" applyAlignment="1" applyProtection="1">
      <alignment horizontal="right" wrapText="1"/>
    </xf>
    <xf numFmtId="1" fontId="2" fillId="0" borderId="18" xfId="0" applyNumberFormat="1" applyFont="1" applyFill="1" applyBorder="1" applyAlignment="1" applyProtection="1">
      <alignment horizontal="right" wrapText="1"/>
    </xf>
    <xf numFmtId="1" fontId="2" fillId="10" borderId="47" xfId="0" applyNumberFormat="1" applyFont="1" applyFill="1" applyBorder="1" applyAlignment="1" applyProtection="1"/>
    <xf numFmtId="1" fontId="2" fillId="7" borderId="16" xfId="7" applyNumberFormat="1" applyFont="1" applyBorder="1" applyAlignment="1" applyProtection="1">
      <protection locked="0"/>
    </xf>
    <xf numFmtId="1" fontId="2" fillId="7" borderId="19" xfId="7" applyNumberFormat="1" applyFont="1" applyBorder="1" applyAlignment="1" applyProtection="1"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left" vertical="center" wrapText="1"/>
    </xf>
    <xf numFmtId="1" fontId="2" fillId="0" borderId="25" xfId="0" applyNumberFormat="1" applyFont="1" applyFill="1" applyBorder="1" applyAlignment="1" applyProtection="1">
      <alignment horizontal="left" vertical="center" wrapText="1"/>
    </xf>
    <xf numFmtId="1" fontId="2" fillId="0" borderId="25" xfId="0" applyNumberFormat="1" applyFont="1" applyFill="1" applyBorder="1" applyAlignment="1" applyProtection="1">
      <alignment horizontal="left" wrapText="1"/>
    </xf>
    <xf numFmtId="1" fontId="2" fillId="0" borderId="73" xfId="0" applyNumberFormat="1" applyFont="1" applyFill="1" applyBorder="1" applyAlignment="1" applyProtection="1">
      <alignment horizontal="left" wrapText="1"/>
    </xf>
    <xf numFmtId="1" fontId="2" fillId="0" borderId="15" xfId="0" applyNumberFormat="1" applyFont="1" applyFill="1" applyBorder="1" applyAlignment="1" applyProtection="1">
      <alignment horizontal="left" vertical="center" wrapText="1"/>
    </xf>
    <xf numFmtId="1" fontId="2" fillId="0" borderId="33" xfId="0" applyNumberFormat="1" applyFont="1" applyFill="1" applyBorder="1" applyAlignment="1" applyProtection="1">
      <alignment horizontal="center" vertical="center" wrapText="1"/>
    </xf>
    <xf numFmtId="1" fontId="2" fillId="0" borderId="46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/>
    </xf>
    <xf numFmtId="1" fontId="2" fillId="0" borderId="46" xfId="0" applyNumberFormat="1" applyFont="1" applyBorder="1" applyAlignment="1" applyProtection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2" borderId="36" xfId="0" applyNumberFormat="1" applyFont="1" applyFill="1" applyBorder="1" applyAlignment="1" applyProtection="1">
      <alignment horizontal="center" vertical="center" wrapText="1"/>
    </xf>
    <xf numFmtId="1" fontId="2" fillId="2" borderId="37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2" fillId="0" borderId="46" xfId="0" applyNumberFormat="1" applyFont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1" fontId="3" fillId="2" borderId="50" xfId="0" applyNumberFormat="1" applyFont="1" applyFill="1" applyBorder="1" applyAlignment="1" applyProtection="1">
      <alignment horizontal="left" wrapText="1"/>
    </xf>
    <xf numFmtId="1" fontId="3" fillId="2" borderId="0" xfId="0" applyNumberFormat="1" applyFont="1" applyFill="1" applyBorder="1" applyAlignment="1" applyProtection="1">
      <alignment horizontal="left" wrapText="1"/>
    </xf>
    <xf numFmtId="1" fontId="3" fillId="2" borderId="77" xfId="0" applyNumberFormat="1" applyFont="1" applyFill="1" applyBorder="1" applyAlignment="1" applyProtection="1">
      <alignment horizontal="left" wrapText="1"/>
    </xf>
    <xf numFmtId="1" fontId="3" fillId="2" borderId="42" xfId="0" applyNumberFormat="1" applyFont="1" applyFill="1" applyBorder="1" applyAlignment="1" applyProtection="1">
      <alignment horizontal="left" wrapText="1"/>
    </xf>
    <xf numFmtId="1" fontId="2" fillId="0" borderId="34" xfId="0" applyNumberFormat="1" applyFont="1" applyFill="1" applyBorder="1" applyAlignment="1" applyProtection="1">
      <alignment horizontal="center" vertical="center" wrapText="1"/>
    </xf>
    <xf numFmtId="1" fontId="7" fillId="0" borderId="44" xfId="0" applyNumberFormat="1" applyFont="1" applyFill="1" applyBorder="1"/>
    <xf numFmtId="1" fontId="2" fillId="0" borderId="35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/>
    <xf numFmtId="1" fontId="10" fillId="0" borderId="33" xfId="0" applyNumberFormat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0" fillId="0" borderId="46" xfId="0" applyNumberFormat="1" applyFont="1" applyBorder="1" applyAlignment="1" applyProtection="1">
      <alignment horizontal="center" vertical="center" wrapText="1"/>
    </xf>
    <xf numFmtId="1" fontId="10" fillId="0" borderId="36" xfId="0" applyNumberFormat="1" applyFont="1" applyBorder="1" applyAlignment="1" applyProtection="1">
      <alignment horizontal="center" vertical="center"/>
    </xf>
    <xf numFmtId="1" fontId="10" fillId="0" borderId="40" xfId="0" applyNumberFormat="1" applyFont="1" applyBorder="1" applyAlignment="1" applyProtection="1">
      <alignment horizontal="center" vertical="center"/>
    </xf>
    <xf numFmtId="1" fontId="10" fillId="0" borderId="37" xfId="0" applyNumberFormat="1" applyFont="1" applyBorder="1" applyAlignment="1" applyProtection="1">
      <alignment horizontal="center" vertical="center"/>
    </xf>
    <xf numFmtId="1" fontId="2" fillId="0" borderId="36" xfId="0" applyNumberFormat="1" applyFont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6" fillId="0" borderId="36" xfId="0" applyNumberFormat="1" applyFont="1" applyBorder="1" applyAlignment="1" applyProtection="1">
      <alignment horizontal="center" vertical="center" wrapText="1"/>
    </xf>
    <xf numFmtId="1" fontId="6" fillId="0" borderId="37" xfId="0" applyNumberFormat="1" applyFont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6" fillId="0" borderId="36" xfId="0" applyNumberFormat="1" applyFont="1" applyBorder="1" applyAlignment="1" applyProtection="1">
      <alignment horizontal="center" vertical="center"/>
    </xf>
    <xf numFmtId="1" fontId="2" fillId="0" borderId="37" xfId="0" applyNumberFormat="1" applyFont="1" applyBorder="1"/>
    <xf numFmtId="1" fontId="6" fillId="0" borderId="40" xfId="0" applyNumberFormat="1" applyFont="1" applyBorder="1" applyAlignment="1" applyProtection="1">
      <alignment horizontal="center" vertical="center"/>
    </xf>
    <xf numFmtId="1" fontId="6" fillId="0" borderId="37" xfId="0" applyNumberFormat="1" applyFont="1" applyBorder="1" applyAlignment="1" applyProtection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8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5" fillId="0" borderId="39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</cellXfs>
  <cellStyles count="8">
    <cellStyle name="Millares [0] 2" xfId="3" xr:uid="{00000000-0005-0000-0000-000000000000}"/>
    <cellStyle name="Millares [0] 3 2 2" xfId="5" xr:uid="{00000000-0005-0000-0000-000001000000}"/>
    <cellStyle name="Millares 10 3" xfId="2" xr:uid="{00000000-0005-0000-0000-000002000000}"/>
    <cellStyle name="Normal" xfId="0" builtinId="0"/>
    <cellStyle name="Normal 2" xfId="4" xr:uid="{00000000-0005-0000-0000-000004000000}"/>
    <cellStyle name="Normal 6" xfId="6" xr:uid="{00000000-0005-0000-0000-000005000000}"/>
    <cellStyle name="Notas 2" xfId="1" xr:uid="{00000000-0005-0000-0000-000006000000}"/>
    <cellStyle name="Notas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ENERO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FEBRERO/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02"/>
  <sheetViews>
    <sheetView zoomScaleNormal="100" workbookViewId="0">
      <selection activeCell="D70" sqref="D70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",[1]NOMBRE!B2," - ","( ",[1]NOMBRE!C2,[1]NOMBRE!D2,[1]NOMBRE!E2,[1]NOMBRE!F2,[1]NOMBRE!G2," )")</f>
        <v>COMUNA: 0 - ( 00000 )</v>
      </c>
    </row>
    <row r="3" spans="1:90" ht="16.149999999999999" customHeight="1" x14ac:dyDescent="0.2">
      <c r="A3" s="1" t="str">
        <f>CONCATENATE("ESTABLECIMIENTO/ESTRATEGIA: ",[1]NOMBRE!B3," - ","( ",[1]NOMBRE!C3,[1]NOMBRE!D3,[1]NOMBRE!E3,[1]NOMBRE!F3,[1]NOMBRE!G3,[1]NOMBRE!H3," )")</f>
        <v>ESTABLECIMIENTO/ESTRATEGIA: 0 - ( 000000 )</v>
      </c>
    </row>
    <row r="4" spans="1:90" ht="16.149999999999999" customHeight="1" x14ac:dyDescent="0.2">
      <c r="A4" s="1" t="str">
        <f>CONCATENATE("MES: ",[1]NOMBRE!B6," - ","( ",[1]NOMBRE!C6,[1]NOMBRE!D6," )")</f>
        <v>MES: 0 - ( 00 )</v>
      </c>
    </row>
    <row r="5" spans="1:90" ht="16.149999999999999" customHeight="1" x14ac:dyDescent="0.2">
      <c r="A5" s="1" t="str">
        <f>CONCATENATE("AÑO: ",[1]NOMBRE!B7)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2086</v>
      </c>
      <c r="C11" s="32">
        <f t="shared" si="0"/>
        <v>1169</v>
      </c>
      <c r="D11" s="33">
        <f t="shared" si="0"/>
        <v>21</v>
      </c>
      <c r="E11" s="32">
        <f t="shared" si="0"/>
        <v>124</v>
      </c>
      <c r="F11" s="34">
        <f t="shared" si="0"/>
        <v>1685</v>
      </c>
      <c r="G11" s="31">
        <f t="shared" si="0"/>
        <v>438</v>
      </c>
      <c r="H11" s="31">
        <f t="shared" si="0"/>
        <v>1218</v>
      </c>
      <c r="I11" s="31">
        <f t="shared" si="0"/>
        <v>29</v>
      </c>
      <c r="J11" s="32">
        <f t="shared" si="0"/>
        <v>0</v>
      </c>
      <c r="K11" s="33">
        <f t="shared" si="0"/>
        <v>319</v>
      </c>
      <c r="L11" s="31">
        <f t="shared" si="0"/>
        <v>224</v>
      </c>
      <c r="M11" s="32">
        <f t="shared" si="0"/>
        <v>95</v>
      </c>
      <c r="N11" s="33">
        <f t="shared" si="0"/>
        <v>47</v>
      </c>
      <c r="O11" s="35">
        <f t="shared" si="0"/>
        <v>1792</v>
      </c>
      <c r="P11" s="33">
        <f t="shared" si="0"/>
        <v>13</v>
      </c>
      <c r="Q11" s="35">
        <f t="shared" si="0"/>
        <v>88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f>SUM(ENERO:DICIEMBRE!B12)</f>
        <v>831</v>
      </c>
      <c r="C12" s="37">
        <f>SUM(ENERO:DICIEMBRE!C12)</f>
        <v>733</v>
      </c>
      <c r="D12" s="37">
        <f>SUM(ENERO:DICIEMBRE!D12)</f>
        <v>9</v>
      </c>
      <c r="E12" s="37">
        <f>SUM(ENERO:DICIEMBRE!E12)</f>
        <v>50</v>
      </c>
      <c r="F12" s="41">
        <f>SUM(G12:J12)</f>
        <v>433</v>
      </c>
      <c r="G12" s="37">
        <f>SUM(ENERO:DICIEMBRE!G12)</f>
        <v>416</v>
      </c>
      <c r="H12" s="37">
        <f>SUM(ENERO:DICIEMBRE!H12)</f>
        <v>17</v>
      </c>
      <c r="I12" s="37">
        <f>SUM(ENERO:DICIEMBRE!I12)</f>
        <v>0</v>
      </c>
      <c r="J12" s="37">
        <f>SUM(ENERO:DICIEMBRE!J12)</f>
        <v>0</v>
      </c>
      <c r="K12" s="43">
        <f>SUM(L12:M12)</f>
        <v>317</v>
      </c>
      <c r="L12" s="37">
        <f>SUM(ENERO:DICIEMBRE!L12)</f>
        <v>222</v>
      </c>
      <c r="M12" s="37">
        <f>SUM(ENERO:DICIEMBRE!M12)</f>
        <v>95</v>
      </c>
      <c r="N12" s="37">
        <f>SUM(ENERO:DICIEMBRE!N12)</f>
        <v>19</v>
      </c>
      <c r="O12" s="37">
        <f>SUM(ENERO:DICIEMBRE!O12)</f>
        <v>690</v>
      </c>
      <c r="P12" s="37">
        <f>SUM(ENERO:DICIEMBRE!P12)</f>
        <v>9</v>
      </c>
      <c r="Q12" s="37">
        <f>SUM(ENERO:DICIEMBRE!Q12)</f>
        <v>48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37">
        <f>SUM(ENERO:DICIEMBRE!B13)</f>
        <v>19</v>
      </c>
      <c r="C13" s="37">
        <f>SUM(ENERO:DICIEMBRE!C13)</f>
        <v>11</v>
      </c>
      <c r="D13" s="37">
        <f>SUM(ENERO:DICIEMBRE!D13)</f>
        <v>0</v>
      </c>
      <c r="E13" s="37">
        <f>SUM(ENERO:DICIEMBRE!E13)</f>
        <v>1</v>
      </c>
      <c r="F13" s="50">
        <f>SUM(G13:J13)</f>
        <v>18</v>
      </c>
      <c r="G13" s="37">
        <f>SUM(ENERO:DICIEMBRE!G13)</f>
        <v>18</v>
      </c>
      <c r="H13" s="37">
        <f>SUM(ENERO:DICIEMBRE!H13)</f>
        <v>0</v>
      </c>
      <c r="I13" s="37">
        <f>SUM(ENERO:DICIEMBRE!I13)</f>
        <v>0</v>
      </c>
      <c r="J13" s="37">
        <f>SUM(ENERO:DICIEMBRE!J13)</f>
        <v>0</v>
      </c>
      <c r="K13" s="52">
        <f>SUM(L13:M13)</f>
        <v>2</v>
      </c>
      <c r="L13" s="37">
        <f>SUM(ENERO:DICIEMBRE!L13)</f>
        <v>2</v>
      </c>
      <c r="M13" s="37">
        <f>SUM(ENERO:DICIEMBRE!M13)</f>
        <v>0</v>
      </c>
      <c r="N13" s="37">
        <f>SUM(ENERO:DICIEMBRE!N13)</f>
        <v>0</v>
      </c>
      <c r="O13" s="37">
        <f>SUM(ENERO:DICIEMBRE!O13)</f>
        <v>6</v>
      </c>
      <c r="P13" s="37">
        <f>SUM(ENERO:DICIEMBRE!P13)</f>
        <v>0</v>
      </c>
      <c r="Q13" s="37">
        <f>SUM(ENERO:DICIEMBRE!Q13)</f>
        <v>1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37">
        <f>SUM(ENERO:DICIEMBRE!B14)</f>
        <v>764</v>
      </c>
      <c r="C14" s="37">
        <f>SUM(ENERO:DICIEMBRE!C14)</f>
        <v>111</v>
      </c>
      <c r="D14" s="37">
        <f>SUM(ENERO:DICIEMBRE!D14)</f>
        <v>3</v>
      </c>
      <c r="E14" s="37">
        <f>SUM(ENERO:DICIEMBRE!E14)</f>
        <v>12</v>
      </c>
      <c r="F14" s="50">
        <f>SUM(G14:J14)</f>
        <v>770</v>
      </c>
      <c r="G14" s="37">
        <f>SUM(ENERO:DICIEMBRE!G14)</f>
        <v>0</v>
      </c>
      <c r="H14" s="37">
        <f>SUM(ENERO:DICIEMBRE!H14)</f>
        <v>759</v>
      </c>
      <c r="I14" s="37">
        <f>SUM(ENERO:DICIEMBRE!I14)</f>
        <v>11</v>
      </c>
      <c r="J14" s="37">
        <f>SUM(ENERO:DICIEMBRE!J14)</f>
        <v>0</v>
      </c>
      <c r="K14" s="52">
        <f>SUM(L14:M14)</f>
        <v>0</v>
      </c>
      <c r="L14" s="37">
        <f>SUM(ENERO:DICIEMBRE!L14)</f>
        <v>0</v>
      </c>
      <c r="M14" s="37">
        <f>SUM(ENERO:DICIEMBRE!M14)</f>
        <v>0</v>
      </c>
      <c r="N14" s="37">
        <f>SUM(ENERO:DICIEMBRE!N14)</f>
        <v>14</v>
      </c>
      <c r="O14" s="37">
        <f>SUM(ENERO:DICIEMBRE!O14)</f>
        <v>732</v>
      </c>
      <c r="P14" s="37">
        <f>SUM(ENERO:DICIEMBRE!P14)</f>
        <v>4</v>
      </c>
      <c r="Q14" s="37">
        <f>SUM(ENERO:DICIEMBRE!Q14)</f>
        <v>7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37">
        <f>SUM(ENERO:DICIEMBRE!B15)</f>
        <v>472</v>
      </c>
      <c r="C15" s="37">
        <f>SUM(ENERO:DICIEMBRE!C15)</f>
        <v>314</v>
      </c>
      <c r="D15" s="37">
        <f>SUM(ENERO:DICIEMBRE!D15)</f>
        <v>9</v>
      </c>
      <c r="E15" s="37">
        <f>SUM(ENERO:DICIEMBRE!E15)</f>
        <v>61</v>
      </c>
      <c r="F15" s="57">
        <f>SUM(G15:J15)</f>
        <v>464</v>
      </c>
      <c r="G15" s="37">
        <f>SUM(ENERO:DICIEMBRE!G15)</f>
        <v>4</v>
      </c>
      <c r="H15" s="37">
        <f>SUM(ENERO:DICIEMBRE!H15)</f>
        <v>442</v>
      </c>
      <c r="I15" s="37">
        <f>SUM(ENERO:DICIEMBRE!I15)</f>
        <v>18</v>
      </c>
      <c r="J15" s="37">
        <f>SUM(ENERO:DICIEMBRE!J15)</f>
        <v>0</v>
      </c>
      <c r="K15" s="59">
        <f>SUM(L15:M15)</f>
        <v>0</v>
      </c>
      <c r="L15" s="37">
        <f>SUM(ENERO:DICIEMBRE!L15)</f>
        <v>0</v>
      </c>
      <c r="M15" s="37">
        <f>SUM(ENERO:DICIEMBRE!M15)</f>
        <v>0</v>
      </c>
      <c r="N15" s="37">
        <f>SUM(ENERO:DICIEMBRE!N15)</f>
        <v>14</v>
      </c>
      <c r="O15" s="37">
        <f>SUM(ENERO:DICIEMBRE!O15)</f>
        <v>364</v>
      </c>
      <c r="P15" s="37">
        <f>SUM(ENERO:DICIEMBRE!P15)</f>
        <v>0</v>
      </c>
      <c r="Q15" s="37">
        <f>SUM(ENERO:DICIEMBRE!Q15)</f>
        <v>32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37">
        <f>SUM(ENERO:DICIEMBRE!B16)</f>
        <v>291</v>
      </c>
      <c r="C16" s="37">
        <f>SUM(ENERO:DICIEMBRE!C16)</f>
        <v>267</v>
      </c>
      <c r="D16" s="63"/>
      <c r="E16" s="64"/>
      <c r="F16" s="65">
        <f>SUM(G16:J16)</f>
        <v>254</v>
      </c>
      <c r="G16" s="37">
        <f>SUM(ENERO:DICIEMBRE!G16)</f>
        <v>0</v>
      </c>
      <c r="H16" s="37">
        <f>SUM(ENERO:DICIEMBRE!H16)</f>
        <v>1</v>
      </c>
      <c r="I16" s="37">
        <f>SUM(ENERO:DICIEMBRE!I16)</f>
        <v>158</v>
      </c>
      <c r="J16" s="37">
        <f>SUM(ENERO:DICIEMBRE!J16)</f>
        <v>95</v>
      </c>
      <c r="K16" s="67">
        <f>SUM(L16:M16)</f>
        <v>0</v>
      </c>
      <c r="L16" s="37">
        <f>SUM(ENERO:DICIEMBRE!L16)</f>
        <v>0</v>
      </c>
      <c r="M16" s="37">
        <f>SUM(ENERO:DICIEMBRE!M16)</f>
        <v>0</v>
      </c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/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37">
        <f>SUM(ENERO:DICIEMBRE!B17)</f>
        <v>59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37">
        <f>SUM(ENERO:DICIEMBRE!B18)</f>
        <v>2</v>
      </c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37">
        <f>SUM(ENERO:DICIEMBRE!P18)</f>
        <v>0</v>
      </c>
      <c r="Q18" s="37">
        <f>SUM(ENERO:DICIEMBRE!Q18)</f>
        <v>0</v>
      </c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37">
        <f>SUM(ENERO:DICIEMBRE!B19)</f>
        <v>1</v>
      </c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37">
        <f>SUM(ENERO:DICIEMBRE!B20)</f>
        <v>1</v>
      </c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4</v>
      </c>
      <c r="C25" s="114">
        <f>SUM(C26:C28)</f>
        <v>0</v>
      </c>
      <c r="D25" s="115">
        <f>SUM(D26:D28)</f>
        <v>1</v>
      </c>
      <c r="E25" s="115">
        <f>SUM(E26:E28)</f>
        <v>0</v>
      </c>
      <c r="F25" s="115">
        <f t="shared" ref="F25:O25" si="1">SUM(F26:F28)</f>
        <v>2</v>
      </c>
      <c r="G25" s="115">
        <f t="shared" si="1"/>
        <v>1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3</v>
      </c>
      <c r="P25" s="117">
        <f>SUM(P26:P27)</f>
        <v>0</v>
      </c>
      <c r="Q25" s="118">
        <f>SUM(Q26:Q27)</f>
        <v>1</v>
      </c>
      <c r="R25" s="119">
        <f>SUM(R26:R28)</f>
        <v>2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2</v>
      </c>
      <c r="C26" s="37">
        <f>SUM(ENERO:DICIEMBRE!C26)</f>
        <v>0</v>
      </c>
      <c r="D26" s="37">
        <f>SUM(ENERO:DICIEMBRE!D26)</f>
        <v>1</v>
      </c>
      <c r="E26" s="37">
        <f>SUM(ENERO:DICIEMBRE!E26)</f>
        <v>0</v>
      </c>
      <c r="F26" s="37">
        <f>SUM(ENERO:DICIEMBRE!F26)</f>
        <v>1</v>
      </c>
      <c r="G26" s="37">
        <f>SUM(ENERO:DICIEMBRE!G26)</f>
        <v>0</v>
      </c>
      <c r="H26" s="37">
        <f>SUM(ENERO:DICIEMBRE!H26)</f>
        <v>0</v>
      </c>
      <c r="I26" s="37">
        <f>SUM(ENERO:DICIEMBRE!I26)</f>
        <v>0</v>
      </c>
      <c r="J26" s="37">
        <f>SUM(ENERO:DICIEMBRE!J26)</f>
        <v>0</v>
      </c>
      <c r="K26" s="37">
        <f>SUM(ENERO:DICIEMBRE!K26)</f>
        <v>0</v>
      </c>
      <c r="L26" s="37">
        <f>SUM(ENERO:DICIEMBRE!L26)</f>
        <v>0</v>
      </c>
      <c r="M26" s="37">
        <f>SUM(ENERO:DICIEMBRE!M26)</f>
        <v>0</v>
      </c>
      <c r="N26" s="37">
        <f>SUM(ENERO:DICIEMBRE!N26)</f>
        <v>0</v>
      </c>
      <c r="O26" s="37">
        <f>SUM(ENERO:DICIEMBRE!O26)</f>
        <v>2</v>
      </c>
      <c r="P26" s="37">
        <f>SUM(ENERO:DICIEMBRE!P26)</f>
        <v>0</v>
      </c>
      <c r="Q26" s="37">
        <f>SUM(ENERO:DICIEMBRE!Q26)</f>
        <v>0</v>
      </c>
      <c r="R26" s="37">
        <f>SUM(ENERO:DICIEMBRE!R26)</f>
        <v>1</v>
      </c>
      <c r="S26" s="37">
        <f>SUM(ENERO:DICIEMBRE!S26)</f>
        <v>0</v>
      </c>
      <c r="T26" s="37">
        <f>SUM(ENERO:DICIEMBRE!T26)</f>
        <v>0</v>
      </c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2</v>
      </c>
      <c r="C27" s="37">
        <f>SUM(ENERO:DICIEMBRE!C27)</f>
        <v>0</v>
      </c>
      <c r="D27" s="37">
        <f>SUM(ENERO:DICIEMBRE!D27)</f>
        <v>0</v>
      </c>
      <c r="E27" s="37">
        <f>SUM(ENERO:DICIEMBRE!E27)</f>
        <v>0</v>
      </c>
      <c r="F27" s="37">
        <f>SUM(ENERO:DICIEMBRE!F27)</f>
        <v>1</v>
      </c>
      <c r="G27" s="37">
        <f>SUM(ENERO:DICIEMBRE!G27)</f>
        <v>1</v>
      </c>
      <c r="H27" s="37">
        <f>SUM(ENERO:DICIEMBRE!H27)</f>
        <v>0</v>
      </c>
      <c r="I27" s="37">
        <f>SUM(ENERO:DICIEMBRE!I27)</f>
        <v>0</v>
      </c>
      <c r="J27" s="37">
        <f>SUM(ENERO:DICIEMBRE!J27)</f>
        <v>0</v>
      </c>
      <c r="K27" s="37">
        <f>SUM(ENERO:DICIEMBRE!K27)</f>
        <v>0</v>
      </c>
      <c r="L27" s="37">
        <f>SUM(ENERO:DICIEMBRE!L27)</f>
        <v>0</v>
      </c>
      <c r="M27" s="37">
        <f>SUM(ENERO:DICIEMBRE!M27)</f>
        <v>0</v>
      </c>
      <c r="N27" s="37">
        <f>SUM(ENERO:DICIEMBRE!N27)</f>
        <v>0</v>
      </c>
      <c r="O27" s="37">
        <f>SUM(ENERO:DICIEMBRE!O27)</f>
        <v>1</v>
      </c>
      <c r="P27" s="37">
        <f>SUM(ENERO:DICIEMBRE!P27)</f>
        <v>0</v>
      </c>
      <c r="Q27" s="37">
        <f>SUM(ENERO:DICIEMBRE!Q27)</f>
        <v>1</v>
      </c>
      <c r="R27" s="37">
        <f>SUM(ENERO:DICIEMBRE!R27)</f>
        <v>1</v>
      </c>
      <c r="S27" s="37">
        <f>SUM(ENERO:DICIEMBRE!S27)</f>
        <v>0</v>
      </c>
      <c r="T27" s="37">
        <f>SUM(ENERO:DICIEMBRE!T27)</f>
        <v>0</v>
      </c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37">
        <f>SUM(ENERO:DICIEMBRE!C28)</f>
        <v>0</v>
      </c>
      <c r="D28" s="37">
        <f>SUM(ENERO:DICIEMBRE!D28)</f>
        <v>0</v>
      </c>
      <c r="E28" s="37">
        <f>SUM(ENERO:DICIEMBRE!E28)</f>
        <v>0</v>
      </c>
      <c r="F28" s="37">
        <f>SUM(ENERO:DICIEMBRE!F28)</f>
        <v>0</v>
      </c>
      <c r="G28" s="37">
        <f>SUM(ENERO:DICIEMBRE!G28)</f>
        <v>0</v>
      </c>
      <c r="H28" s="37">
        <f>SUM(ENERO:DICIEMBRE!H28)</f>
        <v>0</v>
      </c>
      <c r="I28" s="37">
        <f>SUM(ENERO:DICIEMBRE!I28)</f>
        <v>0</v>
      </c>
      <c r="J28" s="37">
        <f>SUM(ENERO:DICIEMBRE!J28)</f>
        <v>0</v>
      </c>
      <c r="K28" s="37">
        <f>SUM(ENERO:DICIEMBRE!K28)</f>
        <v>0</v>
      </c>
      <c r="L28" s="37">
        <f>SUM(ENERO:DICIEMBRE!L28)</f>
        <v>0</v>
      </c>
      <c r="M28" s="37">
        <f>SUM(ENERO:DICIEMBRE!M28)</f>
        <v>0</v>
      </c>
      <c r="N28" s="37">
        <f>SUM(ENERO:DICIEMBRE!N28)</f>
        <v>0</v>
      </c>
      <c r="O28" s="146"/>
      <c r="P28" s="147"/>
      <c r="Q28" s="148"/>
      <c r="R28" s="37">
        <f>SUM(ENERO:DICIEMBRE!R28)</f>
        <v>0</v>
      </c>
      <c r="S28" s="37">
        <f>SUM(ENERO:DICIEMBRE!S28)</f>
        <v>0</v>
      </c>
      <c r="T28" s="37">
        <f>SUM(ENERO:DICIEMBRE!T28)</f>
        <v>0</v>
      </c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37">
        <f>SUM(ENERO:DICIEMBRE!B31)</f>
        <v>887</v>
      </c>
      <c r="C31" s="37">
        <f>SUM(ENERO:DICIEMBRE!C31)</f>
        <v>339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37">
        <f>SUM(ENERO:DICIEMBRE!B32)</f>
        <v>861</v>
      </c>
      <c r="C32" s="37">
        <f>SUM(ENERO:DICIEMBRE!C32)</f>
        <v>489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2092</v>
      </c>
      <c r="C37" s="37">
        <f>SUM(ENERO:DICIEMBRE!C37)</f>
        <v>7</v>
      </c>
      <c r="D37" s="37">
        <f>SUM(ENERO:DICIEMBRE!D37)</f>
        <v>4</v>
      </c>
      <c r="E37" s="37">
        <f>SUM(ENERO:DICIEMBRE!E37)</f>
        <v>13</v>
      </c>
      <c r="F37" s="37">
        <f>SUM(ENERO:DICIEMBRE!F37)</f>
        <v>88</v>
      </c>
      <c r="G37" s="37">
        <f>SUM(ENERO:DICIEMBRE!G37)</f>
        <v>360</v>
      </c>
      <c r="H37" s="37">
        <f>SUM(ENERO:DICIEMBRE!H37)</f>
        <v>1452</v>
      </c>
      <c r="I37" s="37">
        <f>SUM(ENERO:DICIEMBRE!I37)</f>
        <v>168</v>
      </c>
      <c r="J37" s="37">
        <f>SUM(ENERO:DICIEMBRE!J37)</f>
        <v>1723</v>
      </c>
      <c r="K37" s="37">
        <f>SUM(ENERO:DICIEMBRE!K37)</f>
        <v>60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13</v>
      </c>
      <c r="C38" s="37">
        <f>SUM(ENERO:DICIEMBRE!C38)</f>
        <v>4</v>
      </c>
      <c r="D38" s="37">
        <f>SUM(ENERO:DICIEMBRE!D38)</f>
        <v>1</v>
      </c>
      <c r="E38" s="37">
        <f>SUM(ENERO:DICIEMBRE!E38)</f>
        <v>1</v>
      </c>
      <c r="F38" s="37">
        <f>SUM(ENERO:DICIEMBRE!F38)</f>
        <v>3</v>
      </c>
      <c r="G38" s="37">
        <f>SUM(ENERO:DICIEMBRE!G38)</f>
        <v>3</v>
      </c>
      <c r="H38" s="37">
        <f>SUM(ENERO:DICIEMBRE!H38)</f>
        <v>0</v>
      </c>
      <c r="I38" s="37">
        <f>SUM(ENERO:DICIEMBRE!I38)</f>
        <v>1</v>
      </c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37">
        <f>SUM(ENERO:DICIEMBRE!B42)</f>
        <v>29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37">
        <f>SUM(ENERO:DICIEMBRE!B43)</f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188" t="s">
        <v>88</v>
      </c>
      <c r="C45" s="189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37">
        <f>SUM(ENERO:DICIEMBRE!B46)</f>
        <v>23</v>
      </c>
      <c r="C46" s="37">
        <f>SUM(ENERO:DICIEMBRE!C46)</f>
        <v>13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45</v>
      </c>
      <c r="C50" s="37">
        <f>SUM(ENERO:DICIEMBRE!C50)</f>
        <v>0</v>
      </c>
      <c r="D50" s="37">
        <f>SUM(ENERO:DICIEMBRE!D50)</f>
        <v>22</v>
      </c>
      <c r="E50" s="37">
        <f>SUM(ENERO:DICIEMBRE!E50)</f>
        <v>23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2</v>
      </c>
      <c r="C51" s="37">
        <f>SUM(ENERO:DICIEMBRE!C51)</f>
        <v>0</v>
      </c>
      <c r="D51" s="37">
        <f>SUM(ENERO:DICIEMBRE!D51)</f>
        <v>1</v>
      </c>
      <c r="E51" s="37">
        <f>SUM(ENERO:DICIEMBRE!E51)</f>
        <v>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37">
        <f>SUM(ENERO:DICIEMBRE!B54)</f>
        <v>882</v>
      </c>
      <c r="C54" s="37">
        <f>SUM(ENERO:DICIEMBRE!C54)</f>
        <v>453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37">
        <f>SUM(ENERO:DICIEMBRE!B55)</f>
        <v>828</v>
      </c>
      <c r="C55" s="37">
        <f>SUM(ENERO:DICIEMBRE!C55)</f>
        <v>261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22" t="s">
        <v>113</v>
      </c>
      <c r="E60" s="209" t="s">
        <v>114</v>
      </c>
      <c r="F60" s="169" t="s">
        <v>113</v>
      </c>
      <c r="G60" s="223" t="s">
        <v>114</v>
      </c>
      <c r="H60" s="169" t="s">
        <v>113</v>
      </c>
      <c r="I60" s="223" t="s">
        <v>114</v>
      </c>
      <c r="J60" s="169" t="s">
        <v>113</v>
      </c>
      <c r="K60" s="223" t="s">
        <v>114</v>
      </c>
      <c r="L60" s="169" t="s">
        <v>113</v>
      </c>
      <c r="M60" s="223" t="s">
        <v>114</v>
      </c>
      <c r="N60" s="169" t="s">
        <v>113</v>
      </c>
      <c r="O60" s="223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284</v>
      </c>
      <c r="D61" s="224">
        <f t="shared" ref="D61:E63" si="2">SUM(F61+H61+J61+L61+N61)</f>
        <v>166</v>
      </c>
      <c r="E61" s="225">
        <f t="shared" si="2"/>
        <v>118</v>
      </c>
      <c r="F61" s="37">
        <f>SUM(ENERO:DICIEMBRE!F61)</f>
        <v>144</v>
      </c>
      <c r="G61" s="37">
        <f>SUM(ENERO:DICIEMBRE!G61)</f>
        <v>100</v>
      </c>
      <c r="H61" s="37">
        <f>SUM(ENERO:DICIEMBRE!H61)</f>
        <v>10</v>
      </c>
      <c r="I61" s="37">
        <f>SUM(ENERO:DICIEMBRE!I61)</f>
        <v>13</v>
      </c>
      <c r="J61" s="37">
        <f>SUM(ENERO:DICIEMBRE!J61)</f>
        <v>11</v>
      </c>
      <c r="K61" s="37">
        <f>SUM(ENERO:DICIEMBRE!K61)</f>
        <v>3</v>
      </c>
      <c r="L61" s="37">
        <f>SUM(ENERO:DICIEMBRE!L61)</f>
        <v>0</v>
      </c>
      <c r="M61" s="37">
        <f>SUM(ENERO:DICIEMBRE!M61)</f>
        <v>2</v>
      </c>
      <c r="N61" s="37">
        <f>SUM(ENERO:DICIEMBRE!N61)</f>
        <v>1</v>
      </c>
      <c r="O61" s="37">
        <f>SUM(ENERO:DICIEMBRE!O61)</f>
        <v>0</v>
      </c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250</v>
      </c>
      <c r="D62" s="226">
        <f t="shared" si="2"/>
        <v>133</v>
      </c>
      <c r="E62" s="227">
        <f t="shared" si="2"/>
        <v>117</v>
      </c>
      <c r="F62" s="37">
        <f>SUM(ENERO:DICIEMBRE!F62)</f>
        <v>65</v>
      </c>
      <c r="G62" s="37">
        <f>SUM(ENERO:DICIEMBRE!G62)</f>
        <v>59</v>
      </c>
      <c r="H62" s="37">
        <f>SUM(ENERO:DICIEMBRE!H62)</f>
        <v>14</v>
      </c>
      <c r="I62" s="37">
        <f>SUM(ENERO:DICIEMBRE!I62)</f>
        <v>16</v>
      </c>
      <c r="J62" s="37">
        <f>SUM(ENERO:DICIEMBRE!J62)</f>
        <v>18</v>
      </c>
      <c r="K62" s="37">
        <f>SUM(ENERO:DICIEMBRE!K62)</f>
        <v>11</v>
      </c>
      <c r="L62" s="37">
        <f>SUM(ENERO:DICIEMBRE!L62)</f>
        <v>18</v>
      </c>
      <c r="M62" s="37">
        <f>SUM(ENERO:DICIEMBRE!M62)</f>
        <v>19</v>
      </c>
      <c r="N62" s="37">
        <f>SUM(ENERO:DICIEMBRE!N62)</f>
        <v>18</v>
      </c>
      <c r="O62" s="37">
        <f>SUM(ENERO:DICIEMBRE!O62)</f>
        <v>12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158</v>
      </c>
      <c r="D63" s="231">
        <f t="shared" si="2"/>
        <v>87</v>
      </c>
      <c r="E63" s="232">
        <f t="shared" si="2"/>
        <v>71</v>
      </c>
      <c r="F63" s="37">
        <f>SUM(ENERO:DICIEMBRE!F63)</f>
        <v>6</v>
      </c>
      <c r="G63" s="37">
        <f>SUM(ENERO:DICIEMBRE!G63)</f>
        <v>7</v>
      </c>
      <c r="H63" s="37">
        <f>SUM(ENERO:DICIEMBRE!H63)</f>
        <v>4</v>
      </c>
      <c r="I63" s="37">
        <f>SUM(ENERO:DICIEMBRE!I63)</f>
        <v>3</v>
      </c>
      <c r="J63" s="37">
        <f>SUM(ENERO:DICIEMBRE!J63)</f>
        <v>7</v>
      </c>
      <c r="K63" s="37">
        <f>SUM(ENERO:DICIEMBRE!K63)</f>
        <v>3</v>
      </c>
      <c r="L63" s="37">
        <f>SUM(ENERO:DICIEMBRE!L63)</f>
        <v>25</v>
      </c>
      <c r="M63" s="37">
        <f>SUM(ENERO:DICIEMBRE!M63)</f>
        <v>24</v>
      </c>
      <c r="N63" s="37">
        <f>SUM(ENERO:DICIEMBRE!N63)</f>
        <v>45</v>
      </c>
      <c r="O63" s="37">
        <f>SUM(ENERO:DICIEMBRE!O63)</f>
        <v>34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30</v>
      </c>
      <c r="D64" s="239">
        <f>SUM(J64+L64+N64)</f>
        <v>19</v>
      </c>
      <c r="E64" s="240">
        <f>SUM(K64+M64+O64)</f>
        <v>11</v>
      </c>
      <c r="F64" s="93"/>
      <c r="G64" s="241"/>
      <c r="H64" s="93"/>
      <c r="I64" s="89"/>
      <c r="J64" s="37">
        <f>SUM(ENERO:DICIEMBRE!J64)</f>
        <v>1</v>
      </c>
      <c r="K64" s="37">
        <f>SUM(ENERO:DICIEMBRE!K64)</f>
        <v>0</v>
      </c>
      <c r="L64" s="37">
        <f>SUM(ENERO:DICIEMBRE!L64)</f>
        <v>9</v>
      </c>
      <c r="M64" s="37">
        <f>SUM(ENERO:DICIEMBRE!M64)</f>
        <v>5</v>
      </c>
      <c r="N64" s="37">
        <f>SUM(ENERO:DICIEMBRE!N64)</f>
        <v>9</v>
      </c>
      <c r="O64" s="37">
        <f>SUM(ENERO:DICIEMBRE!O64)</f>
        <v>6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16103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000-000000000000}"/>
    <dataValidation type="whole" allowBlank="1" showInputMessage="1" showErrorMessage="1" errorTitle="Error de ingreso" error="Debe ingresar sólo números." sqref="L12:Q17 B12:E20 G12:J16 F17:Q20 C26:T28 C37:K38 B42:B43 B46:C46 C50:E51 B54:C55 B31:C32 F61:O64" xr:uid="{00000000-0002-0000-0000-000001000000}">
      <formula1>0</formula1>
      <formula2>99999</formula2>
    </dataValidation>
    <dataValidation allowBlank="1" showInputMessage="1" showErrorMessage="1" errorTitle="ERROR" error="Por Favor ingrese solo Números." sqref="L37 D31:D32 R18 R12:R15 C42 U26:U28" xr:uid="{00000000-0002-0000-0000-000002000000}"/>
    <dataValidation type="whole" allowBlank="1" showInputMessage="1" showErrorMessage="1" errorTitle="ERROR" error="Por favor ingrese solo Números." sqref="F58:O58" xr:uid="{00000000-0002-0000-0000-000003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000-000004000000}">
      <formula1>0</formula1>
      <formula2>1000000000</formula2>
    </dataValidation>
  </dataValidations>
  <pageMargins left="0.7" right="0.7" top="0.75" bottom="0.75" header="0.3" footer="0.3"/>
  <ignoredErrors>
    <ignoredError sqref="F61:O64 B54:C55 C50:E51 B46:C46 B42:B43 C37:K38 B31:C32 C26:T2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90" ht="16.149999999999999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",[10]NOMBRE!B6," - ","( ",[10]NOMBRE!C6,[10]NOMBRE!D6," )")</f>
        <v>MES: SEPTIEMBRE - ( 09 )</v>
      </c>
    </row>
    <row r="5" spans="1:90" ht="16.149999999999999" customHeight="1" x14ac:dyDescent="0.2">
      <c r="A5" s="1" t="str">
        <f>CONCATENATE("AÑO: ",[10]NOMBRE!B7)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201</v>
      </c>
      <c r="C11" s="32">
        <f t="shared" si="0"/>
        <v>114</v>
      </c>
      <c r="D11" s="33">
        <f t="shared" si="0"/>
        <v>1</v>
      </c>
      <c r="E11" s="32">
        <f t="shared" si="0"/>
        <v>9</v>
      </c>
      <c r="F11" s="34">
        <f t="shared" si="0"/>
        <v>170</v>
      </c>
      <c r="G11" s="31">
        <f t="shared" si="0"/>
        <v>45</v>
      </c>
      <c r="H11" s="31">
        <f t="shared" si="0"/>
        <v>119</v>
      </c>
      <c r="I11" s="31">
        <f t="shared" si="0"/>
        <v>6</v>
      </c>
      <c r="J11" s="32">
        <f t="shared" si="0"/>
        <v>0</v>
      </c>
      <c r="K11" s="33">
        <f t="shared" si="0"/>
        <v>30</v>
      </c>
      <c r="L11" s="31">
        <f t="shared" si="0"/>
        <v>28</v>
      </c>
      <c r="M11" s="32">
        <f t="shared" si="0"/>
        <v>2</v>
      </c>
      <c r="N11" s="33">
        <f t="shared" si="0"/>
        <v>3</v>
      </c>
      <c r="O11" s="35">
        <f t="shared" si="0"/>
        <v>156</v>
      </c>
      <c r="P11" s="33">
        <f t="shared" si="0"/>
        <v>0</v>
      </c>
      <c r="Q11" s="35">
        <f t="shared" si="0"/>
        <v>10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78</v>
      </c>
      <c r="C12" s="38">
        <v>61</v>
      </c>
      <c r="D12" s="39">
        <v>0</v>
      </c>
      <c r="E12" s="40">
        <v>2</v>
      </c>
      <c r="F12" s="41">
        <f>SUM(G12:J12)</f>
        <v>47</v>
      </c>
      <c r="G12" s="42">
        <v>43</v>
      </c>
      <c r="H12" s="42">
        <v>4</v>
      </c>
      <c r="I12" s="42">
        <v>0</v>
      </c>
      <c r="J12" s="40">
        <v>0</v>
      </c>
      <c r="K12" s="43">
        <f>SUM(L12:M12)</f>
        <v>30</v>
      </c>
      <c r="L12" s="42">
        <v>28</v>
      </c>
      <c r="M12" s="40">
        <v>2</v>
      </c>
      <c r="N12" s="37">
        <v>1</v>
      </c>
      <c r="O12" s="44">
        <v>67</v>
      </c>
      <c r="P12" s="37">
        <v>0</v>
      </c>
      <c r="Q12" s="44">
        <v>4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1</v>
      </c>
      <c r="C13" s="48">
        <v>0</v>
      </c>
      <c r="D13" s="49">
        <v>0</v>
      </c>
      <c r="E13" s="48">
        <v>0</v>
      </c>
      <c r="F13" s="50">
        <f>SUM(G13:J13)</f>
        <v>1</v>
      </c>
      <c r="G13" s="51">
        <v>1</v>
      </c>
      <c r="H13" s="51">
        <v>0</v>
      </c>
      <c r="I13" s="51">
        <v>0</v>
      </c>
      <c r="J13" s="48">
        <v>0</v>
      </c>
      <c r="K13" s="52">
        <f>SUM(L13:M13)</f>
        <v>0</v>
      </c>
      <c r="L13" s="42">
        <v>0</v>
      </c>
      <c r="M13" s="40">
        <v>0</v>
      </c>
      <c r="N13" s="37">
        <v>0</v>
      </c>
      <c r="O13" s="44">
        <v>1</v>
      </c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65</v>
      </c>
      <c r="C14" s="48">
        <v>15</v>
      </c>
      <c r="D14" s="49">
        <v>0</v>
      </c>
      <c r="E14" s="48">
        <v>1</v>
      </c>
      <c r="F14" s="50">
        <f>SUM(G14:J14)</f>
        <v>65</v>
      </c>
      <c r="G14" s="51">
        <v>0</v>
      </c>
      <c r="H14" s="51">
        <v>64</v>
      </c>
      <c r="I14" s="51">
        <v>1</v>
      </c>
      <c r="J14" s="48">
        <v>0</v>
      </c>
      <c r="K14" s="52">
        <f>SUM(L14:M14)</f>
        <v>0</v>
      </c>
      <c r="L14" s="42">
        <v>0</v>
      </c>
      <c r="M14" s="40">
        <v>0</v>
      </c>
      <c r="N14" s="37">
        <v>0</v>
      </c>
      <c r="O14" s="44">
        <v>48</v>
      </c>
      <c r="P14" s="37">
        <v>0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57</v>
      </c>
      <c r="C15" s="55">
        <v>38</v>
      </c>
      <c r="D15" s="56">
        <v>1</v>
      </c>
      <c r="E15" s="55">
        <v>6</v>
      </c>
      <c r="F15" s="57">
        <f>SUM(G15:J15)</f>
        <v>57</v>
      </c>
      <c r="G15" s="58">
        <v>1</v>
      </c>
      <c r="H15" s="58">
        <v>51</v>
      </c>
      <c r="I15" s="58">
        <v>5</v>
      </c>
      <c r="J15" s="55">
        <v>0</v>
      </c>
      <c r="K15" s="59">
        <f>SUM(L15:M15)</f>
        <v>0</v>
      </c>
      <c r="L15" s="42">
        <v>0</v>
      </c>
      <c r="M15" s="40">
        <v>0</v>
      </c>
      <c r="N15" s="37">
        <v>2</v>
      </c>
      <c r="O15" s="44">
        <v>40</v>
      </c>
      <c r="P15" s="37">
        <v>0</v>
      </c>
      <c r="Q15" s="44">
        <v>5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31</v>
      </c>
      <c r="C16" s="62">
        <v>29</v>
      </c>
      <c r="D16" s="63"/>
      <c r="E16" s="64"/>
      <c r="F16" s="65">
        <f>SUM(G16:J16)</f>
        <v>22</v>
      </c>
      <c r="G16" s="66"/>
      <c r="H16" s="66"/>
      <c r="I16" s="66">
        <v>13</v>
      </c>
      <c r="J16" s="62">
        <v>9</v>
      </c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6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>
        <v>0</v>
      </c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>
        <v>0</v>
      </c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>
        <v>0</v>
      </c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1">SUM(F26:F28)</f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76</v>
      </c>
      <c r="C31" s="162">
        <v>23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84</v>
      </c>
      <c r="C32" s="164">
        <v>56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205</v>
      </c>
      <c r="C37" s="173">
        <v>2</v>
      </c>
      <c r="D37" s="174">
        <v>0</v>
      </c>
      <c r="E37" s="174">
        <v>1</v>
      </c>
      <c r="F37" s="174">
        <v>8</v>
      </c>
      <c r="G37" s="174">
        <v>39</v>
      </c>
      <c r="H37" s="174">
        <v>141</v>
      </c>
      <c r="I37" s="175">
        <v>14</v>
      </c>
      <c r="J37" s="174">
        <v>202</v>
      </c>
      <c r="K37" s="175">
        <v>2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0</v>
      </c>
      <c r="C38" s="173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5">
        <v>0</v>
      </c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1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76" t="s">
        <v>88</v>
      </c>
      <c r="C45" s="277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2</v>
      </c>
      <c r="C46" s="192">
        <v>2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1</v>
      </c>
      <c r="C50" s="126">
        <v>0</v>
      </c>
      <c r="D50" s="127">
        <v>1</v>
      </c>
      <c r="E50" s="38">
        <v>0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>
        <v>0</v>
      </c>
      <c r="D51" s="204">
        <v>0</v>
      </c>
      <c r="E51" s="205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93</v>
      </c>
      <c r="C54" s="214">
        <v>49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90</v>
      </c>
      <c r="C55" s="150">
        <v>27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74" t="s">
        <v>113</v>
      </c>
      <c r="E60" s="209" t="s">
        <v>114</v>
      </c>
      <c r="F60" s="169" t="s">
        <v>113</v>
      </c>
      <c r="G60" s="275" t="s">
        <v>114</v>
      </c>
      <c r="H60" s="169" t="s">
        <v>113</v>
      </c>
      <c r="I60" s="275" t="s">
        <v>114</v>
      </c>
      <c r="J60" s="169" t="s">
        <v>113</v>
      </c>
      <c r="K60" s="275" t="s">
        <v>114</v>
      </c>
      <c r="L60" s="169" t="s">
        <v>113</v>
      </c>
      <c r="M60" s="275" t="s">
        <v>114</v>
      </c>
      <c r="N60" s="169" t="s">
        <v>113</v>
      </c>
      <c r="O60" s="275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33</v>
      </c>
      <c r="D61" s="224">
        <f t="shared" ref="D61:E63" si="2">SUM(F61+H61+J61+L61+N61)</f>
        <v>21</v>
      </c>
      <c r="E61" s="225">
        <f t="shared" si="2"/>
        <v>12</v>
      </c>
      <c r="F61" s="39">
        <v>19</v>
      </c>
      <c r="G61" s="40">
        <v>10</v>
      </c>
      <c r="H61" s="37">
        <v>0</v>
      </c>
      <c r="I61" s="40">
        <v>1</v>
      </c>
      <c r="J61" s="37">
        <v>2</v>
      </c>
      <c r="K61" s="40">
        <v>1</v>
      </c>
      <c r="L61" s="37">
        <v>0</v>
      </c>
      <c r="M61" s="40">
        <v>0</v>
      </c>
      <c r="N61" s="37">
        <v>0</v>
      </c>
      <c r="O61" s="40">
        <v>0</v>
      </c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20</v>
      </c>
      <c r="D62" s="226">
        <f t="shared" si="2"/>
        <v>9</v>
      </c>
      <c r="E62" s="227">
        <f t="shared" si="2"/>
        <v>11</v>
      </c>
      <c r="F62" s="228">
        <v>3</v>
      </c>
      <c r="G62" s="48">
        <v>5</v>
      </c>
      <c r="H62" s="229">
        <v>1</v>
      </c>
      <c r="I62" s="230">
        <v>1</v>
      </c>
      <c r="J62" s="229">
        <v>0</v>
      </c>
      <c r="K62" s="230">
        <v>2</v>
      </c>
      <c r="L62" s="47">
        <v>4</v>
      </c>
      <c r="M62" s="48">
        <v>3</v>
      </c>
      <c r="N62" s="47">
        <v>1</v>
      </c>
      <c r="O62" s="48">
        <v>0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20</v>
      </c>
      <c r="D63" s="231">
        <f t="shared" si="2"/>
        <v>12</v>
      </c>
      <c r="E63" s="232">
        <f t="shared" si="2"/>
        <v>8</v>
      </c>
      <c r="F63" s="233">
        <v>3</v>
      </c>
      <c r="G63" s="234">
        <v>2</v>
      </c>
      <c r="H63" s="235">
        <v>0</v>
      </c>
      <c r="I63" s="236">
        <v>0</v>
      </c>
      <c r="J63" s="237">
        <v>1</v>
      </c>
      <c r="K63" s="238">
        <v>3</v>
      </c>
      <c r="L63" s="47">
        <v>2</v>
      </c>
      <c r="M63" s="48">
        <v>1</v>
      </c>
      <c r="N63" s="47">
        <v>6</v>
      </c>
      <c r="O63" s="48">
        <v>2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0</v>
      </c>
      <c r="D64" s="239">
        <f>SUM(J64+L64+N64)</f>
        <v>0</v>
      </c>
      <c r="E64" s="240">
        <f>SUM(K64+M64+O64)</f>
        <v>0</v>
      </c>
      <c r="F64" s="93"/>
      <c r="G64" s="241"/>
      <c r="H64" s="93"/>
      <c r="I64" s="89"/>
      <c r="J64" s="242"/>
      <c r="K64" s="243"/>
      <c r="L64" s="203"/>
      <c r="M64" s="205"/>
      <c r="N64" s="203"/>
      <c r="O64" s="205"/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1558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E8280BB-BD9E-4597-BC5B-FE901A905BDB}"/>
    <dataValidation allowBlank="1" showInputMessage="1" showErrorMessage="1" errorTitle="ERROR" error="Por Favor ingrese solo Números." sqref="L37 D31:D32 R18 R12:R15 C42 U26:U28" xr:uid="{18C6FBDA-9ADE-4014-A445-19982D547A8C}"/>
    <dataValidation type="whole" allowBlank="1" showInputMessage="1" showErrorMessage="1" errorTitle="ERROR" error="Por favor ingrese solo Números." sqref="F58:O58" xr:uid="{FC9A40C7-8744-47FE-B1B4-16FC003C06C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B609C5D9-5970-4DA7-9086-55603F21C061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62B27D7E-5A3E-4B2B-B3EC-F344A7771900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90" ht="16.149999999999999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",[11]NOMBRE!B6," - ","( ",[11]NOMBRE!C6,[11]NOMBRE!D6," )")</f>
        <v>MES: OCTUBRE - ( 10 )</v>
      </c>
    </row>
    <row r="5" spans="1:90" ht="16.149999999999999" customHeight="1" x14ac:dyDescent="0.2">
      <c r="A5" s="1" t="str">
        <f>CONCATENATE("AÑO: ",[11]NOMBRE!B7)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183</v>
      </c>
      <c r="C11" s="32">
        <f t="shared" si="0"/>
        <v>94</v>
      </c>
      <c r="D11" s="33">
        <f t="shared" si="0"/>
        <v>2</v>
      </c>
      <c r="E11" s="32">
        <f t="shared" si="0"/>
        <v>6</v>
      </c>
      <c r="F11" s="34">
        <f t="shared" si="0"/>
        <v>153</v>
      </c>
      <c r="G11" s="31">
        <f t="shared" si="0"/>
        <v>37</v>
      </c>
      <c r="H11" s="31">
        <f t="shared" si="0"/>
        <v>113</v>
      </c>
      <c r="I11" s="31">
        <f t="shared" si="0"/>
        <v>3</v>
      </c>
      <c r="J11" s="32">
        <f t="shared" si="0"/>
        <v>0</v>
      </c>
      <c r="K11" s="33">
        <f t="shared" si="0"/>
        <v>23</v>
      </c>
      <c r="L11" s="31">
        <f t="shared" si="0"/>
        <v>16</v>
      </c>
      <c r="M11" s="32">
        <f t="shared" si="0"/>
        <v>7</v>
      </c>
      <c r="N11" s="33">
        <f t="shared" si="0"/>
        <v>1</v>
      </c>
      <c r="O11" s="35">
        <f t="shared" si="0"/>
        <v>167</v>
      </c>
      <c r="P11" s="33">
        <f t="shared" si="0"/>
        <v>1</v>
      </c>
      <c r="Q11" s="35">
        <f t="shared" si="0"/>
        <v>10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66</v>
      </c>
      <c r="C12" s="38">
        <v>54</v>
      </c>
      <c r="D12" s="39">
        <v>0</v>
      </c>
      <c r="E12" s="40">
        <v>2</v>
      </c>
      <c r="F12" s="41">
        <f>SUM(G12:J12)</f>
        <v>37</v>
      </c>
      <c r="G12" s="42">
        <v>36</v>
      </c>
      <c r="H12" s="42">
        <v>1</v>
      </c>
      <c r="I12" s="42">
        <v>0</v>
      </c>
      <c r="J12" s="40">
        <v>0</v>
      </c>
      <c r="K12" s="43">
        <f>SUM(L12:M12)</f>
        <v>22</v>
      </c>
      <c r="L12" s="42">
        <v>15</v>
      </c>
      <c r="M12" s="40">
        <v>7</v>
      </c>
      <c r="N12" s="37">
        <v>1</v>
      </c>
      <c r="O12" s="44">
        <v>59</v>
      </c>
      <c r="P12" s="37">
        <v>0</v>
      </c>
      <c r="Q12" s="44">
        <v>5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2</v>
      </c>
      <c r="C13" s="48">
        <v>1</v>
      </c>
      <c r="D13" s="49">
        <v>0</v>
      </c>
      <c r="E13" s="48">
        <v>1</v>
      </c>
      <c r="F13" s="50">
        <f>SUM(G13:J13)</f>
        <v>1</v>
      </c>
      <c r="G13" s="51">
        <v>1</v>
      </c>
      <c r="H13" s="51"/>
      <c r="I13" s="51"/>
      <c r="J13" s="48"/>
      <c r="K13" s="52">
        <f>SUM(L13:M13)</f>
        <v>1</v>
      </c>
      <c r="L13" s="42">
        <v>1</v>
      </c>
      <c r="M13" s="40"/>
      <c r="N13" s="37"/>
      <c r="O13" s="44"/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75</v>
      </c>
      <c r="C14" s="48">
        <v>9</v>
      </c>
      <c r="D14" s="49">
        <v>1</v>
      </c>
      <c r="E14" s="48">
        <v>1</v>
      </c>
      <c r="F14" s="50">
        <f>SUM(G14:J14)</f>
        <v>75</v>
      </c>
      <c r="G14" s="51">
        <v>0</v>
      </c>
      <c r="H14" s="51">
        <v>73</v>
      </c>
      <c r="I14" s="51">
        <v>2</v>
      </c>
      <c r="J14" s="48">
        <v>0</v>
      </c>
      <c r="K14" s="52">
        <f>SUM(L14:M14)</f>
        <v>0</v>
      </c>
      <c r="L14" s="42"/>
      <c r="M14" s="40"/>
      <c r="N14" s="37"/>
      <c r="O14" s="44">
        <v>71</v>
      </c>
      <c r="P14" s="37">
        <v>1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40</v>
      </c>
      <c r="C15" s="55">
        <v>30</v>
      </c>
      <c r="D15" s="56">
        <v>1</v>
      </c>
      <c r="E15" s="55">
        <v>2</v>
      </c>
      <c r="F15" s="57">
        <f>SUM(G15:J15)</f>
        <v>40</v>
      </c>
      <c r="G15" s="58">
        <v>0</v>
      </c>
      <c r="H15" s="58">
        <v>39</v>
      </c>
      <c r="I15" s="58">
        <v>1</v>
      </c>
      <c r="J15" s="55"/>
      <c r="K15" s="59">
        <f>SUM(L15:M15)</f>
        <v>0</v>
      </c>
      <c r="L15" s="42"/>
      <c r="M15" s="40"/>
      <c r="N15" s="37"/>
      <c r="O15" s="44">
        <v>37</v>
      </c>
      <c r="P15" s="37">
        <v>0</v>
      </c>
      <c r="Q15" s="44">
        <v>4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26</v>
      </c>
      <c r="C16" s="62">
        <v>24</v>
      </c>
      <c r="D16" s="63"/>
      <c r="E16" s="64"/>
      <c r="F16" s="65">
        <f>SUM(G16:J16)</f>
        <v>26</v>
      </c>
      <c r="G16" s="66"/>
      <c r="H16" s="66"/>
      <c r="I16" s="66"/>
      <c r="J16" s="62">
        <v>26</v>
      </c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4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>
        <v>1</v>
      </c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>
        <v>0</v>
      </c>
      <c r="Q18" s="85">
        <v>0</v>
      </c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1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1">SUM(F26:F28)</f>
        <v>0</v>
      </c>
      <c r="G25" s="115">
        <f t="shared" si="1"/>
        <v>1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0</v>
      </c>
      <c r="P25" s="117">
        <f>SUM(P26:P27)</f>
        <v>0</v>
      </c>
      <c r="Q25" s="118">
        <f>SUM(Q26:Q27)</f>
        <v>1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1</v>
      </c>
      <c r="C27" s="133"/>
      <c r="D27" s="134"/>
      <c r="E27" s="135"/>
      <c r="F27" s="134"/>
      <c r="G27" s="135">
        <v>1</v>
      </c>
      <c r="H27" s="135"/>
      <c r="I27" s="134"/>
      <c r="J27" s="135"/>
      <c r="K27" s="134"/>
      <c r="L27" s="136"/>
      <c r="M27" s="47"/>
      <c r="N27" s="51"/>
      <c r="O27" s="48"/>
      <c r="P27" s="49"/>
      <c r="Q27" s="48">
        <v>1</v>
      </c>
      <c r="R27" s="137">
        <v>0</v>
      </c>
      <c r="S27" s="137">
        <v>0</v>
      </c>
      <c r="T27" s="85">
        <v>0</v>
      </c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85</v>
      </c>
      <c r="C31" s="162">
        <v>19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68</v>
      </c>
      <c r="C32" s="164">
        <v>43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185</v>
      </c>
      <c r="C37" s="173">
        <v>1</v>
      </c>
      <c r="D37" s="174">
        <v>0</v>
      </c>
      <c r="E37" s="174">
        <v>0</v>
      </c>
      <c r="F37" s="174">
        <v>7</v>
      </c>
      <c r="G37" s="174">
        <v>34</v>
      </c>
      <c r="H37" s="174">
        <v>126</v>
      </c>
      <c r="I37" s="175">
        <v>17</v>
      </c>
      <c r="J37" s="174"/>
      <c r="K37" s="175"/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1</v>
      </c>
      <c r="C38" s="173"/>
      <c r="D38" s="174">
        <v>1</v>
      </c>
      <c r="E38" s="174"/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3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79" t="s">
        <v>88</v>
      </c>
      <c r="C45" s="280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2</v>
      </c>
      <c r="C46" s="192">
        <v>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4</v>
      </c>
      <c r="C50" s="126"/>
      <c r="D50" s="127">
        <v>2</v>
      </c>
      <c r="E50" s="38">
        <v>2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74</v>
      </c>
      <c r="C54" s="214">
        <v>35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57</v>
      </c>
      <c r="C55" s="150">
        <v>20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82" t="s">
        <v>113</v>
      </c>
      <c r="E60" s="209" t="s">
        <v>114</v>
      </c>
      <c r="F60" s="169" t="s">
        <v>113</v>
      </c>
      <c r="G60" s="283" t="s">
        <v>114</v>
      </c>
      <c r="H60" s="169" t="s">
        <v>113</v>
      </c>
      <c r="I60" s="283" t="s">
        <v>114</v>
      </c>
      <c r="J60" s="169" t="s">
        <v>113</v>
      </c>
      <c r="K60" s="283" t="s">
        <v>114</v>
      </c>
      <c r="L60" s="169" t="s">
        <v>113</v>
      </c>
      <c r="M60" s="283" t="s">
        <v>114</v>
      </c>
      <c r="N60" s="169" t="s">
        <v>113</v>
      </c>
      <c r="O60" s="283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18</v>
      </c>
      <c r="D61" s="224">
        <f t="shared" ref="D61:E63" si="2">SUM(F61+H61+J61+L61+N61)</f>
        <v>8</v>
      </c>
      <c r="E61" s="225">
        <f t="shared" si="2"/>
        <v>10</v>
      </c>
      <c r="F61" s="39">
        <v>8</v>
      </c>
      <c r="G61" s="40">
        <v>10</v>
      </c>
      <c r="H61" s="37"/>
      <c r="I61" s="40"/>
      <c r="J61" s="37"/>
      <c r="K61" s="40"/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14</v>
      </c>
      <c r="D62" s="226">
        <f t="shared" si="2"/>
        <v>6</v>
      </c>
      <c r="E62" s="227">
        <f t="shared" si="2"/>
        <v>8</v>
      </c>
      <c r="F62" s="228">
        <v>6</v>
      </c>
      <c r="G62" s="48">
        <v>8</v>
      </c>
      <c r="H62" s="229"/>
      <c r="I62" s="230"/>
      <c r="J62" s="229"/>
      <c r="K62" s="230"/>
      <c r="L62" s="47"/>
      <c r="M62" s="48"/>
      <c r="N62" s="47"/>
      <c r="O62" s="48"/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18</v>
      </c>
      <c r="D63" s="231">
        <f t="shared" si="2"/>
        <v>13</v>
      </c>
      <c r="E63" s="232">
        <f t="shared" si="2"/>
        <v>5</v>
      </c>
      <c r="F63" s="233"/>
      <c r="G63" s="234"/>
      <c r="H63" s="235">
        <v>2</v>
      </c>
      <c r="I63" s="236"/>
      <c r="J63" s="237"/>
      <c r="K63" s="238"/>
      <c r="L63" s="47">
        <v>4</v>
      </c>
      <c r="M63" s="48"/>
      <c r="N63" s="47">
        <v>7</v>
      </c>
      <c r="O63" s="48">
        <v>5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2</v>
      </c>
      <c r="D64" s="239">
        <f>SUM(J64+L64+N64)</f>
        <v>1</v>
      </c>
      <c r="E64" s="240">
        <f>SUM(K64+M64+O64)</f>
        <v>1</v>
      </c>
      <c r="F64" s="93"/>
      <c r="G64" s="241"/>
      <c r="H64" s="93"/>
      <c r="I64" s="89"/>
      <c r="J64" s="242"/>
      <c r="K64" s="243"/>
      <c r="L64" s="203">
        <v>1</v>
      </c>
      <c r="M64" s="205">
        <v>1</v>
      </c>
      <c r="N64" s="203"/>
      <c r="O64" s="205"/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1380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F6805C94-902B-42AF-A654-4F3383314838}"/>
    <dataValidation allowBlank="1" showInputMessage="1" showErrorMessage="1" errorTitle="ERROR" error="Por Favor ingrese solo Números." sqref="L37 D31:D32 R18 R12:R15 C42 U26:U28" xr:uid="{DA08AF76-5579-4499-A823-45987761A8B4}"/>
    <dataValidation type="whole" allowBlank="1" showInputMessage="1" showErrorMessage="1" errorTitle="ERROR" error="Por favor ingrese solo Números." sqref="F58:O58" xr:uid="{7C49B2B0-0E3D-443E-AE64-8BC50B5C96B8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AC6A748F-6459-4BC1-A106-C697263E50C3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0E8F691A-5594-435E-BDDC-03BCCC156444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90" ht="16.149999999999999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",[12]NOMBRE!B6," - ","( ",[12]NOMBRE!C6,[12]NOMBRE!D6," )")</f>
        <v>MES: NOVIEMBRE - ( 11 )</v>
      </c>
    </row>
    <row r="5" spans="1:90" ht="16.149999999999999" customHeight="1" x14ac:dyDescent="0.2">
      <c r="A5" s="1" t="str">
        <f>CONCATENATE("AÑO: ",[12]NOMBRE!B7)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186</v>
      </c>
      <c r="C11" s="32">
        <f t="shared" si="0"/>
        <v>109</v>
      </c>
      <c r="D11" s="33">
        <f t="shared" si="0"/>
        <v>6</v>
      </c>
      <c r="E11" s="32">
        <f t="shared" si="0"/>
        <v>12</v>
      </c>
      <c r="F11" s="34">
        <f t="shared" si="0"/>
        <v>143</v>
      </c>
      <c r="G11" s="31">
        <f t="shared" si="0"/>
        <v>46</v>
      </c>
      <c r="H11" s="31">
        <f t="shared" si="0"/>
        <v>93</v>
      </c>
      <c r="I11" s="31">
        <f t="shared" si="0"/>
        <v>4</v>
      </c>
      <c r="J11" s="32">
        <f t="shared" si="0"/>
        <v>0</v>
      </c>
      <c r="K11" s="33">
        <f t="shared" si="0"/>
        <v>24</v>
      </c>
      <c r="L11" s="31">
        <f t="shared" si="0"/>
        <v>19</v>
      </c>
      <c r="M11" s="32">
        <f t="shared" si="0"/>
        <v>5</v>
      </c>
      <c r="N11" s="33">
        <f t="shared" si="0"/>
        <v>2</v>
      </c>
      <c r="O11" s="35">
        <f t="shared" si="0"/>
        <v>110</v>
      </c>
      <c r="P11" s="33">
        <f t="shared" si="0"/>
        <v>3</v>
      </c>
      <c r="Q11" s="35">
        <f t="shared" si="0"/>
        <v>13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85</v>
      </c>
      <c r="C12" s="38">
        <v>70</v>
      </c>
      <c r="D12" s="39">
        <v>3</v>
      </c>
      <c r="E12" s="40">
        <v>4</v>
      </c>
      <c r="F12" s="41">
        <f>SUM(G12:J12)</f>
        <v>42</v>
      </c>
      <c r="G12" s="42">
        <v>40</v>
      </c>
      <c r="H12" s="42">
        <v>2</v>
      </c>
      <c r="I12" s="42"/>
      <c r="J12" s="40"/>
      <c r="K12" s="43">
        <f>SUM(L12:M12)</f>
        <v>24</v>
      </c>
      <c r="L12" s="42">
        <v>19</v>
      </c>
      <c r="M12" s="40">
        <v>5</v>
      </c>
      <c r="N12" s="37"/>
      <c r="O12" s="44">
        <v>32</v>
      </c>
      <c r="P12" s="37">
        <v>2</v>
      </c>
      <c r="Q12" s="44">
        <v>8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4</v>
      </c>
      <c r="C13" s="48">
        <v>3</v>
      </c>
      <c r="D13" s="49"/>
      <c r="E13" s="48"/>
      <c r="F13" s="50">
        <f>SUM(G13:J13)</f>
        <v>4</v>
      </c>
      <c r="G13" s="51">
        <v>4</v>
      </c>
      <c r="H13" s="51"/>
      <c r="I13" s="51"/>
      <c r="J13" s="48"/>
      <c r="K13" s="52">
        <f>SUM(L13:M13)</f>
        <v>0</v>
      </c>
      <c r="L13" s="42"/>
      <c r="M13" s="40"/>
      <c r="N13" s="37"/>
      <c r="O13" s="44"/>
      <c r="P13" s="37">
        <v>0</v>
      </c>
      <c r="Q13" s="44">
        <v>1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57</v>
      </c>
      <c r="C14" s="48">
        <v>8</v>
      </c>
      <c r="D14" s="49"/>
      <c r="E14" s="48">
        <v>1</v>
      </c>
      <c r="F14" s="50">
        <f>SUM(G14:J14)</f>
        <v>57</v>
      </c>
      <c r="G14" s="51"/>
      <c r="H14" s="51">
        <v>56</v>
      </c>
      <c r="I14" s="51">
        <v>1</v>
      </c>
      <c r="J14" s="48"/>
      <c r="K14" s="52">
        <f>SUM(L14:M14)</f>
        <v>0</v>
      </c>
      <c r="L14" s="42"/>
      <c r="M14" s="40"/>
      <c r="N14" s="37">
        <v>1</v>
      </c>
      <c r="O14" s="44">
        <v>57</v>
      </c>
      <c r="P14" s="37">
        <v>1</v>
      </c>
      <c r="Q14" s="44">
        <v>0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40</v>
      </c>
      <c r="C15" s="55">
        <v>28</v>
      </c>
      <c r="D15" s="56">
        <v>3</v>
      </c>
      <c r="E15" s="55">
        <v>7</v>
      </c>
      <c r="F15" s="57">
        <f>SUM(G15:J15)</f>
        <v>40</v>
      </c>
      <c r="G15" s="58">
        <v>2</v>
      </c>
      <c r="H15" s="58">
        <v>35</v>
      </c>
      <c r="I15" s="58">
        <v>3</v>
      </c>
      <c r="J15" s="55"/>
      <c r="K15" s="59">
        <f>SUM(L15:M15)</f>
        <v>0</v>
      </c>
      <c r="L15" s="42"/>
      <c r="M15" s="40"/>
      <c r="N15" s="37">
        <v>1</v>
      </c>
      <c r="O15" s="44">
        <v>21</v>
      </c>
      <c r="P15" s="37">
        <v>0</v>
      </c>
      <c r="Q15" s="44">
        <v>4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21</v>
      </c>
      <c r="C16" s="62">
        <v>21</v>
      </c>
      <c r="D16" s="63"/>
      <c r="E16" s="64"/>
      <c r="F16" s="65">
        <f>SUM(G16:J16)</f>
        <v>21</v>
      </c>
      <c r="G16" s="66"/>
      <c r="H16" s="66"/>
      <c r="I16" s="66">
        <v>21</v>
      </c>
      <c r="J16" s="62"/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/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>
        <v>1</v>
      </c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1">SUM(F26:F28)</f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68</v>
      </c>
      <c r="C31" s="162">
        <v>19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77</v>
      </c>
      <c r="C32" s="164">
        <v>53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183</v>
      </c>
      <c r="C37" s="173"/>
      <c r="D37" s="174">
        <v>2</v>
      </c>
      <c r="E37" s="174">
        <v>3</v>
      </c>
      <c r="F37" s="174">
        <v>6</v>
      </c>
      <c r="G37" s="174">
        <v>32</v>
      </c>
      <c r="H37" s="174">
        <v>124</v>
      </c>
      <c r="I37" s="175">
        <v>16</v>
      </c>
      <c r="J37" s="174">
        <v>182</v>
      </c>
      <c r="K37" s="175">
        <v>4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4</v>
      </c>
      <c r="C38" s="173">
        <v>3</v>
      </c>
      <c r="D38" s="174"/>
      <c r="E38" s="174">
        <v>1</v>
      </c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2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86" t="s">
        <v>88</v>
      </c>
      <c r="C45" s="287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3</v>
      </c>
      <c r="C46" s="192">
        <v>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2</v>
      </c>
      <c r="C50" s="126"/>
      <c r="D50" s="127">
        <v>1</v>
      </c>
      <c r="E50" s="38">
        <v>1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92</v>
      </c>
      <c r="C54" s="214">
        <v>30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88</v>
      </c>
      <c r="C55" s="150">
        <v>13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84" t="s">
        <v>113</v>
      </c>
      <c r="E60" s="209" t="s">
        <v>114</v>
      </c>
      <c r="F60" s="169" t="s">
        <v>113</v>
      </c>
      <c r="G60" s="285" t="s">
        <v>114</v>
      </c>
      <c r="H60" s="169" t="s">
        <v>113</v>
      </c>
      <c r="I60" s="285" t="s">
        <v>114</v>
      </c>
      <c r="J60" s="169" t="s">
        <v>113</v>
      </c>
      <c r="K60" s="285" t="s">
        <v>114</v>
      </c>
      <c r="L60" s="169" t="s">
        <v>113</v>
      </c>
      <c r="M60" s="285" t="s">
        <v>114</v>
      </c>
      <c r="N60" s="169" t="s">
        <v>113</v>
      </c>
      <c r="O60" s="285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16</v>
      </c>
      <c r="D61" s="224">
        <f t="shared" ref="D61:E63" si="2">SUM(F61+H61+J61+L61+N61)</f>
        <v>9</v>
      </c>
      <c r="E61" s="225">
        <f t="shared" si="2"/>
        <v>7</v>
      </c>
      <c r="F61" s="39">
        <v>8</v>
      </c>
      <c r="G61" s="40">
        <v>6</v>
      </c>
      <c r="H61" s="37"/>
      <c r="I61" s="40"/>
      <c r="J61" s="37">
        <v>1</v>
      </c>
      <c r="K61" s="40"/>
      <c r="L61" s="37"/>
      <c r="M61" s="40">
        <v>1</v>
      </c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19</v>
      </c>
      <c r="D62" s="226">
        <f t="shared" si="2"/>
        <v>5</v>
      </c>
      <c r="E62" s="227">
        <f t="shared" si="2"/>
        <v>14</v>
      </c>
      <c r="F62" s="228">
        <v>3</v>
      </c>
      <c r="G62" s="48">
        <v>5</v>
      </c>
      <c r="H62" s="229"/>
      <c r="I62" s="230">
        <v>1</v>
      </c>
      <c r="J62" s="229"/>
      <c r="K62" s="230">
        <v>1</v>
      </c>
      <c r="L62" s="47">
        <v>1</v>
      </c>
      <c r="M62" s="48">
        <v>2</v>
      </c>
      <c r="N62" s="47">
        <v>1</v>
      </c>
      <c r="O62" s="48">
        <v>5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11</v>
      </c>
      <c r="D63" s="231">
        <f t="shared" si="2"/>
        <v>6</v>
      </c>
      <c r="E63" s="232">
        <f t="shared" si="2"/>
        <v>5</v>
      </c>
      <c r="F63" s="233">
        <v>2</v>
      </c>
      <c r="G63" s="234">
        <v>2</v>
      </c>
      <c r="H63" s="235"/>
      <c r="I63" s="236">
        <v>1</v>
      </c>
      <c r="J63" s="237">
        <v>1</v>
      </c>
      <c r="K63" s="238"/>
      <c r="L63" s="47">
        <v>2</v>
      </c>
      <c r="M63" s="48">
        <v>2</v>
      </c>
      <c r="N63" s="47">
        <v>1</v>
      </c>
      <c r="O63" s="48"/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5</v>
      </c>
      <c r="D64" s="239">
        <f>SUM(J64+L64+N64)</f>
        <v>1</v>
      </c>
      <c r="E64" s="240">
        <f>SUM(K64+M64+O64)</f>
        <v>4</v>
      </c>
      <c r="F64" s="93"/>
      <c r="G64" s="241"/>
      <c r="H64" s="93"/>
      <c r="I64" s="89"/>
      <c r="J64" s="242"/>
      <c r="K64" s="243"/>
      <c r="L64" s="203"/>
      <c r="M64" s="205">
        <v>2</v>
      </c>
      <c r="N64" s="203">
        <v>1</v>
      </c>
      <c r="O64" s="205">
        <v>2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1368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E51BB091-A18D-4F51-B4AB-50992C7EAB56}"/>
    <dataValidation allowBlank="1" showInputMessage="1" showErrorMessage="1" errorTitle="ERROR" error="Por Favor ingrese solo Números." sqref="L37 D31:D32 R18 R12:R15 C42 U26:U28" xr:uid="{784D8AF3-6977-4593-BD1D-E543C468EEE2}"/>
    <dataValidation type="whole" allowBlank="1" showInputMessage="1" showErrorMessage="1" errorTitle="ERROR" error="Por favor ingrese solo Números." sqref="F58:O58" xr:uid="{480BD0E2-CE1B-4126-A19F-80208091AEE9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AC62CEB3-0D0F-44ED-BC7C-778439F20DEA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EC44E49D-D86D-4582-A081-A51CBC1648E3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202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90" ht="16.149999999999999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",[13]NOMBRE!B6," - ","( ",[13]NOMBRE!C6,[13]NOMBRE!D6," )")</f>
        <v>MES: DICIEMBRE - ( 12 )</v>
      </c>
    </row>
    <row r="5" spans="1:90" ht="16.149999999999999" customHeight="1" x14ac:dyDescent="0.2">
      <c r="A5" s="1" t="str">
        <f>CONCATENATE("AÑO: ",[13]NOMBRE!B7)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167</v>
      </c>
      <c r="C11" s="32">
        <f t="shared" si="0"/>
        <v>101</v>
      </c>
      <c r="D11" s="33">
        <f t="shared" si="0"/>
        <v>2</v>
      </c>
      <c r="E11" s="32">
        <f t="shared" si="0"/>
        <v>4</v>
      </c>
      <c r="F11" s="34">
        <f t="shared" si="0"/>
        <v>135</v>
      </c>
      <c r="G11" s="31">
        <f t="shared" si="0"/>
        <v>32</v>
      </c>
      <c r="H11" s="31">
        <f t="shared" si="0"/>
        <v>102</v>
      </c>
      <c r="I11" s="31">
        <f t="shared" si="0"/>
        <v>1</v>
      </c>
      <c r="J11" s="32">
        <f t="shared" si="0"/>
        <v>0</v>
      </c>
      <c r="K11" s="33">
        <f t="shared" si="0"/>
        <v>22</v>
      </c>
      <c r="L11" s="31">
        <f t="shared" si="0"/>
        <v>16</v>
      </c>
      <c r="M11" s="32">
        <f t="shared" si="0"/>
        <v>6</v>
      </c>
      <c r="N11" s="33">
        <f t="shared" si="0"/>
        <v>3</v>
      </c>
      <c r="O11" s="35">
        <f t="shared" si="0"/>
        <v>149</v>
      </c>
      <c r="P11" s="33">
        <f t="shared" si="0"/>
        <v>2</v>
      </c>
      <c r="Q11" s="35">
        <f t="shared" si="0"/>
        <v>15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65</v>
      </c>
      <c r="C12" s="38">
        <v>60</v>
      </c>
      <c r="D12" s="39">
        <v>2</v>
      </c>
      <c r="E12" s="40">
        <v>0</v>
      </c>
      <c r="F12" s="41">
        <f>SUM(G12:J12)</f>
        <v>33</v>
      </c>
      <c r="G12" s="42">
        <v>31</v>
      </c>
      <c r="H12" s="42">
        <v>2</v>
      </c>
      <c r="I12" s="42">
        <v>0</v>
      </c>
      <c r="J12" s="40">
        <v>0</v>
      </c>
      <c r="K12" s="43">
        <f>SUM(L12:M12)</f>
        <v>22</v>
      </c>
      <c r="L12" s="42">
        <v>16</v>
      </c>
      <c r="M12" s="40">
        <v>6</v>
      </c>
      <c r="N12" s="37">
        <v>0</v>
      </c>
      <c r="O12" s="44">
        <v>54</v>
      </c>
      <c r="P12" s="37">
        <v>2</v>
      </c>
      <c r="Q12" s="44">
        <v>9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1</v>
      </c>
      <c r="C13" s="48">
        <v>0</v>
      </c>
      <c r="D13" s="49"/>
      <c r="E13" s="48"/>
      <c r="F13" s="50">
        <f>SUM(G13:J13)</f>
        <v>1</v>
      </c>
      <c r="G13" s="51">
        <v>1</v>
      </c>
      <c r="H13" s="51"/>
      <c r="I13" s="51"/>
      <c r="J13" s="48"/>
      <c r="K13" s="52">
        <f>SUM(L13:M13)</f>
        <v>0</v>
      </c>
      <c r="L13" s="42"/>
      <c r="M13" s="40"/>
      <c r="N13" s="37"/>
      <c r="O13" s="44">
        <v>1</v>
      </c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61</v>
      </c>
      <c r="C14" s="48">
        <v>10</v>
      </c>
      <c r="D14" s="49"/>
      <c r="E14" s="48"/>
      <c r="F14" s="50">
        <f>SUM(G14:J14)</f>
        <v>71</v>
      </c>
      <c r="G14" s="51"/>
      <c r="H14" s="51">
        <v>71</v>
      </c>
      <c r="I14" s="51"/>
      <c r="J14" s="48"/>
      <c r="K14" s="52">
        <f>SUM(L14:M14)</f>
        <v>0</v>
      </c>
      <c r="L14" s="42"/>
      <c r="M14" s="40"/>
      <c r="N14" s="37">
        <v>2</v>
      </c>
      <c r="O14" s="44">
        <v>71</v>
      </c>
      <c r="P14" s="37">
        <v>0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40</v>
      </c>
      <c r="C15" s="55">
        <v>31</v>
      </c>
      <c r="D15" s="56"/>
      <c r="E15" s="55">
        <v>4</v>
      </c>
      <c r="F15" s="57">
        <f>SUM(G15:J15)</f>
        <v>30</v>
      </c>
      <c r="G15" s="58"/>
      <c r="H15" s="58">
        <v>29</v>
      </c>
      <c r="I15" s="58">
        <v>1</v>
      </c>
      <c r="J15" s="55"/>
      <c r="K15" s="59">
        <f>SUM(L15:M15)</f>
        <v>0</v>
      </c>
      <c r="L15" s="42"/>
      <c r="M15" s="40"/>
      <c r="N15" s="37">
        <v>1</v>
      </c>
      <c r="O15" s="44">
        <v>23</v>
      </c>
      <c r="P15" s="37">
        <v>0</v>
      </c>
      <c r="Q15" s="44">
        <v>5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28</v>
      </c>
      <c r="C16" s="62">
        <v>28</v>
      </c>
      <c r="D16" s="63"/>
      <c r="E16" s="64"/>
      <c r="F16" s="65">
        <f>SUM(G16:J16)</f>
        <v>0</v>
      </c>
      <c r="G16" s="66"/>
      <c r="H16" s="66"/>
      <c r="I16" s="66"/>
      <c r="J16" s="62"/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1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>
        <f t="shared" ref="CG17" si="1">IF(B17&lt;D17,1,0)</f>
        <v>0</v>
      </c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2">SUM(F26:F28)</f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2"/>
        <v>0</v>
      </c>
      <c r="K25" s="115">
        <f t="shared" si="2"/>
        <v>0</v>
      </c>
      <c r="L25" s="116">
        <f t="shared" si="2"/>
        <v>0</v>
      </c>
      <c r="M25" s="114">
        <f t="shared" si="2"/>
        <v>0</v>
      </c>
      <c r="N25" s="115">
        <f t="shared" si="2"/>
        <v>0</v>
      </c>
      <c r="O25" s="116">
        <f t="shared" si="2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74</v>
      </c>
      <c r="C31" s="162">
        <v>20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48</v>
      </c>
      <c r="C32" s="164">
        <v>35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170</v>
      </c>
      <c r="C37" s="173"/>
      <c r="D37" s="174">
        <v>1</v>
      </c>
      <c r="E37" s="174"/>
      <c r="F37" s="174">
        <v>6</v>
      </c>
      <c r="G37" s="174">
        <v>43</v>
      </c>
      <c r="H37" s="174">
        <v>112</v>
      </c>
      <c r="I37" s="175">
        <v>8</v>
      </c>
      <c r="J37" s="174">
        <v>168</v>
      </c>
      <c r="K37" s="175">
        <v>6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0</v>
      </c>
      <c r="C38" s="173"/>
      <c r="D38" s="174"/>
      <c r="E38" s="174"/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3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89" t="s">
        <v>88</v>
      </c>
      <c r="C45" s="290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2</v>
      </c>
      <c r="C46" s="192">
        <v>2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6</v>
      </c>
      <c r="C50" s="126"/>
      <c r="D50" s="127">
        <v>1</v>
      </c>
      <c r="E50" s="38">
        <v>5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85</v>
      </c>
      <c r="C54" s="214">
        <v>37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74</v>
      </c>
      <c r="C55" s="150">
        <v>19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92" t="s">
        <v>113</v>
      </c>
      <c r="E60" s="209" t="s">
        <v>114</v>
      </c>
      <c r="F60" s="169" t="s">
        <v>113</v>
      </c>
      <c r="G60" s="293" t="s">
        <v>114</v>
      </c>
      <c r="H60" s="169" t="s">
        <v>113</v>
      </c>
      <c r="I60" s="293" t="s">
        <v>114</v>
      </c>
      <c r="J60" s="169" t="s">
        <v>113</v>
      </c>
      <c r="K60" s="293" t="s">
        <v>114</v>
      </c>
      <c r="L60" s="169" t="s">
        <v>113</v>
      </c>
      <c r="M60" s="293" t="s">
        <v>114</v>
      </c>
      <c r="N60" s="169" t="s">
        <v>113</v>
      </c>
      <c r="O60" s="293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15</v>
      </c>
      <c r="D61" s="224">
        <f t="shared" ref="D61:E63" si="3">SUM(F61+H61+J61+L61+N61)</f>
        <v>7</v>
      </c>
      <c r="E61" s="225">
        <f t="shared" si="3"/>
        <v>8</v>
      </c>
      <c r="F61" s="39">
        <v>6</v>
      </c>
      <c r="G61" s="40">
        <v>7</v>
      </c>
      <c r="H61" s="37"/>
      <c r="I61" s="40">
        <v>1</v>
      </c>
      <c r="J61" s="37">
        <v>1</v>
      </c>
      <c r="K61" s="40"/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25</v>
      </c>
      <c r="D62" s="226">
        <f t="shared" si="3"/>
        <v>17</v>
      </c>
      <c r="E62" s="227">
        <f t="shared" si="3"/>
        <v>8</v>
      </c>
      <c r="F62" s="228">
        <v>14</v>
      </c>
      <c r="G62" s="48">
        <v>7</v>
      </c>
      <c r="H62" s="229"/>
      <c r="I62" s="230"/>
      <c r="J62" s="229">
        <v>3</v>
      </c>
      <c r="K62" s="230">
        <v>1</v>
      </c>
      <c r="L62" s="47"/>
      <c r="M62" s="48"/>
      <c r="N62" s="47"/>
      <c r="O62" s="48"/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14</v>
      </c>
      <c r="D63" s="231">
        <f t="shared" si="3"/>
        <v>8</v>
      </c>
      <c r="E63" s="232">
        <f t="shared" si="3"/>
        <v>6</v>
      </c>
      <c r="F63" s="233"/>
      <c r="G63" s="234"/>
      <c r="H63" s="235">
        <v>1</v>
      </c>
      <c r="I63" s="236">
        <v>1</v>
      </c>
      <c r="J63" s="237"/>
      <c r="K63" s="238"/>
      <c r="L63" s="47">
        <v>1</v>
      </c>
      <c r="M63" s="48"/>
      <c r="N63" s="47">
        <v>6</v>
      </c>
      <c r="O63" s="48">
        <v>5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3</v>
      </c>
      <c r="D64" s="239">
        <f>SUM(J64+L64+N64)</f>
        <v>2</v>
      </c>
      <c r="E64" s="240">
        <f>SUM(K64+M64+O64)</f>
        <v>1</v>
      </c>
      <c r="F64" s="93"/>
      <c r="G64" s="241"/>
      <c r="H64" s="93"/>
      <c r="I64" s="89"/>
      <c r="J64" s="242">
        <v>1</v>
      </c>
      <c r="K64" s="243"/>
      <c r="L64" s="203"/>
      <c r="M64" s="205"/>
      <c r="N64" s="203">
        <v>1</v>
      </c>
      <c r="O64" s="205">
        <v>1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1307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D461097C-58A3-4A35-8EA3-2A6304B20766}"/>
    <dataValidation allowBlank="1" showInputMessage="1" showErrorMessage="1" errorTitle="ERROR" error="Por Favor ingrese solo Números." sqref="L37 D31:D32 R18 R12:R15 C42 U26:U28" xr:uid="{2CCFA80D-0564-4E40-AA0C-DD00DC36CC2B}"/>
    <dataValidation type="whole" allowBlank="1" showInputMessage="1" showErrorMessage="1" errorTitle="ERROR" error="Por favor ingrese solo Números." sqref="F58:O58" xr:uid="{4344E146-0ABE-4AA4-9FE0-AABB450E3485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9C02BAB6-071C-4904-A52C-16990E037BF7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67130DA9-72EC-4209-8A32-D32FED79D72F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90" ht="16.149999999999999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",[2]NOMBRE!B6," - ","( ",[2]NOMBRE!C6,[2]NOMBRE!D6," )")</f>
        <v>MES: ENERO - ( 01 )</v>
      </c>
    </row>
    <row r="5" spans="1:90" ht="16.149999999999999" customHeight="1" x14ac:dyDescent="0.2">
      <c r="A5" s="1" t="str">
        <f>CONCATENATE("AÑO: ",[2]NOMBRE!B7)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176</v>
      </c>
      <c r="C11" s="32">
        <f t="shared" si="0"/>
        <v>105</v>
      </c>
      <c r="D11" s="33">
        <f t="shared" si="0"/>
        <v>0</v>
      </c>
      <c r="E11" s="32">
        <f t="shared" si="0"/>
        <v>18</v>
      </c>
      <c r="F11" s="34">
        <f t="shared" si="0"/>
        <v>141</v>
      </c>
      <c r="G11" s="31">
        <f t="shared" si="0"/>
        <v>40</v>
      </c>
      <c r="H11" s="31">
        <f t="shared" si="0"/>
        <v>100</v>
      </c>
      <c r="I11" s="31">
        <f t="shared" si="0"/>
        <v>1</v>
      </c>
      <c r="J11" s="32">
        <f t="shared" si="0"/>
        <v>0</v>
      </c>
      <c r="K11" s="33">
        <f t="shared" si="0"/>
        <v>19</v>
      </c>
      <c r="L11" s="31">
        <f t="shared" si="0"/>
        <v>6</v>
      </c>
      <c r="M11" s="32">
        <f t="shared" si="0"/>
        <v>13</v>
      </c>
      <c r="N11" s="33">
        <f t="shared" si="0"/>
        <v>6</v>
      </c>
      <c r="O11" s="35">
        <f t="shared" si="0"/>
        <v>156</v>
      </c>
      <c r="P11" s="33">
        <f t="shared" si="0"/>
        <v>0</v>
      </c>
      <c r="Q11" s="35">
        <f t="shared" si="0"/>
        <v>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70</v>
      </c>
      <c r="C12" s="38">
        <v>65</v>
      </c>
      <c r="D12" s="39"/>
      <c r="E12" s="40">
        <v>9</v>
      </c>
      <c r="F12" s="41">
        <f>SUM(G12:J12)</f>
        <v>37</v>
      </c>
      <c r="G12" s="42">
        <v>37</v>
      </c>
      <c r="H12" s="42"/>
      <c r="I12" s="42"/>
      <c r="J12" s="40"/>
      <c r="K12" s="43">
        <f>SUM(L12:M12)</f>
        <v>19</v>
      </c>
      <c r="L12" s="42">
        <v>6</v>
      </c>
      <c r="M12" s="40">
        <v>13</v>
      </c>
      <c r="N12" s="37">
        <v>6</v>
      </c>
      <c r="O12" s="44">
        <v>63</v>
      </c>
      <c r="P12" s="37">
        <v>0</v>
      </c>
      <c r="Q12" s="44">
        <v>0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3</v>
      </c>
      <c r="C13" s="48">
        <v>1</v>
      </c>
      <c r="D13" s="49"/>
      <c r="E13" s="48"/>
      <c r="F13" s="50">
        <f>SUM(G13:J13)</f>
        <v>3</v>
      </c>
      <c r="G13" s="51">
        <v>3</v>
      </c>
      <c r="H13" s="51"/>
      <c r="I13" s="51"/>
      <c r="J13" s="48"/>
      <c r="K13" s="52">
        <f>SUM(L13:M13)</f>
        <v>0</v>
      </c>
      <c r="L13" s="42"/>
      <c r="M13" s="40"/>
      <c r="N13" s="37"/>
      <c r="O13" s="44">
        <v>1</v>
      </c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63</v>
      </c>
      <c r="C14" s="48">
        <v>5</v>
      </c>
      <c r="D14" s="49"/>
      <c r="E14" s="48"/>
      <c r="F14" s="50">
        <f>SUM(G14:J14)</f>
        <v>59</v>
      </c>
      <c r="G14" s="51"/>
      <c r="H14" s="51">
        <v>58</v>
      </c>
      <c r="I14" s="51">
        <v>1</v>
      </c>
      <c r="J14" s="48"/>
      <c r="K14" s="52">
        <f>SUM(L14:M14)</f>
        <v>0</v>
      </c>
      <c r="L14" s="42"/>
      <c r="M14" s="40"/>
      <c r="N14" s="37"/>
      <c r="O14" s="44">
        <v>60</v>
      </c>
      <c r="P14" s="37">
        <v>0</v>
      </c>
      <c r="Q14" s="44">
        <v>0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40</v>
      </c>
      <c r="C15" s="55">
        <v>34</v>
      </c>
      <c r="D15" s="56"/>
      <c r="E15" s="55">
        <v>9</v>
      </c>
      <c r="F15" s="57">
        <f>SUM(G15:J15)</f>
        <v>42</v>
      </c>
      <c r="G15" s="58"/>
      <c r="H15" s="58">
        <v>42</v>
      </c>
      <c r="I15" s="58"/>
      <c r="J15" s="55"/>
      <c r="K15" s="59">
        <f>SUM(L15:M15)</f>
        <v>0</v>
      </c>
      <c r="L15" s="42"/>
      <c r="M15" s="40"/>
      <c r="N15" s="37"/>
      <c r="O15" s="44">
        <v>32</v>
      </c>
      <c r="P15" s="37">
        <v>0</v>
      </c>
      <c r="Q15" s="44">
        <v>0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22</v>
      </c>
      <c r="C16" s="62">
        <v>20</v>
      </c>
      <c r="D16" s="63"/>
      <c r="E16" s="64"/>
      <c r="F16" s="65">
        <f>SUM(G16:J16)</f>
        <v>22</v>
      </c>
      <c r="G16" s="66"/>
      <c r="H16" s="66"/>
      <c r="I16" s="66">
        <v>22</v>
      </c>
      <c r="J16" s="62"/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2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>
        <f t="shared" ref="CG17" si="1">IF(B17&lt;D17,1,0)</f>
        <v>0</v>
      </c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>
        <v>1</v>
      </c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1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2">SUM(F26:F28)</f>
        <v>1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2"/>
        <v>0</v>
      </c>
      <c r="K25" s="115">
        <f t="shared" si="2"/>
        <v>0</v>
      </c>
      <c r="L25" s="116">
        <f t="shared" si="2"/>
        <v>0</v>
      </c>
      <c r="M25" s="114">
        <f t="shared" si="2"/>
        <v>0</v>
      </c>
      <c r="N25" s="115">
        <f t="shared" si="2"/>
        <v>0</v>
      </c>
      <c r="O25" s="116">
        <f t="shared" si="2"/>
        <v>1</v>
      </c>
      <c r="P25" s="117">
        <f>SUM(P26:P27)</f>
        <v>0</v>
      </c>
      <c r="Q25" s="118">
        <f>SUM(Q26:Q27)</f>
        <v>0</v>
      </c>
      <c r="R25" s="119">
        <f>SUM(R26:R28)</f>
        <v>1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1</v>
      </c>
      <c r="C26" s="122"/>
      <c r="D26" s="123"/>
      <c r="E26" s="124"/>
      <c r="F26" s="123">
        <v>1</v>
      </c>
      <c r="G26" s="124"/>
      <c r="H26" s="124"/>
      <c r="I26" s="123"/>
      <c r="J26" s="124"/>
      <c r="K26" s="123"/>
      <c r="L26" s="125"/>
      <c r="M26" s="126"/>
      <c r="N26" s="127"/>
      <c r="O26" s="38">
        <v>1</v>
      </c>
      <c r="P26" s="128"/>
      <c r="Q26" s="38"/>
      <c r="R26" s="129">
        <v>1</v>
      </c>
      <c r="S26" s="129">
        <v>0</v>
      </c>
      <c r="T26" s="130">
        <v>0</v>
      </c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74</v>
      </c>
      <c r="C31" s="162">
        <v>64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72</v>
      </c>
      <c r="C32" s="164">
        <v>10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174</v>
      </c>
      <c r="C37" s="173"/>
      <c r="D37" s="174"/>
      <c r="E37" s="174">
        <v>1</v>
      </c>
      <c r="F37" s="174">
        <v>7</v>
      </c>
      <c r="G37" s="174">
        <v>31</v>
      </c>
      <c r="H37" s="174">
        <v>117</v>
      </c>
      <c r="I37" s="175">
        <v>18</v>
      </c>
      <c r="J37" s="174">
        <v>172</v>
      </c>
      <c r="K37" s="175">
        <v>10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3</v>
      </c>
      <c r="C38" s="173"/>
      <c r="D38" s="174"/>
      <c r="E38" s="174"/>
      <c r="F38" s="174">
        <v>1</v>
      </c>
      <c r="G38" s="174">
        <v>1</v>
      </c>
      <c r="H38" s="174"/>
      <c r="I38" s="175">
        <v>1</v>
      </c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1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46" t="s">
        <v>88</v>
      </c>
      <c r="C45" s="247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2</v>
      </c>
      <c r="C46" s="192">
        <v>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12</v>
      </c>
      <c r="C50" s="126"/>
      <c r="D50" s="127">
        <v>4</v>
      </c>
      <c r="E50" s="38">
        <v>8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73</v>
      </c>
      <c r="C54" s="214">
        <v>37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69</v>
      </c>
      <c r="C55" s="150">
        <v>19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44" t="s">
        <v>113</v>
      </c>
      <c r="E60" s="209" t="s">
        <v>114</v>
      </c>
      <c r="F60" s="169" t="s">
        <v>113</v>
      </c>
      <c r="G60" s="245" t="s">
        <v>114</v>
      </c>
      <c r="H60" s="169" t="s">
        <v>113</v>
      </c>
      <c r="I60" s="245" t="s">
        <v>114</v>
      </c>
      <c r="J60" s="169" t="s">
        <v>113</v>
      </c>
      <c r="K60" s="245" t="s">
        <v>114</v>
      </c>
      <c r="L60" s="169" t="s">
        <v>113</v>
      </c>
      <c r="M60" s="245" t="s">
        <v>114</v>
      </c>
      <c r="N60" s="169" t="s">
        <v>113</v>
      </c>
      <c r="O60" s="245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16</v>
      </c>
      <c r="D61" s="224">
        <f t="shared" ref="D61:E63" si="3">SUM(F61+H61+J61+L61+N61)</f>
        <v>10</v>
      </c>
      <c r="E61" s="225">
        <f t="shared" si="3"/>
        <v>6</v>
      </c>
      <c r="F61" s="39">
        <v>10</v>
      </c>
      <c r="G61" s="40">
        <v>6</v>
      </c>
      <c r="H61" s="37"/>
      <c r="I61" s="40"/>
      <c r="J61" s="37"/>
      <c r="K61" s="40"/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11</v>
      </c>
      <c r="D62" s="226">
        <f t="shared" si="3"/>
        <v>7</v>
      </c>
      <c r="E62" s="227">
        <f t="shared" si="3"/>
        <v>4</v>
      </c>
      <c r="F62" s="228">
        <v>5</v>
      </c>
      <c r="G62" s="48">
        <v>2</v>
      </c>
      <c r="H62" s="229"/>
      <c r="I62" s="230"/>
      <c r="J62" s="229"/>
      <c r="K62" s="230">
        <v>1</v>
      </c>
      <c r="L62" s="47">
        <v>1</v>
      </c>
      <c r="M62" s="48">
        <v>1</v>
      </c>
      <c r="N62" s="47">
        <v>1</v>
      </c>
      <c r="O62" s="48"/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15</v>
      </c>
      <c r="D63" s="231">
        <f t="shared" si="3"/>
        <v>8</v>
      </c>
      <c r="E63" s="232">
        <f t="shared" si="3"/>
        <v>7</v>
      </c>
      <c r="F63" s="233">
        <v>1</v>
      </c>
      <c r="G63" s="234"/>
      <c r="H63" s="235">
        <v>1</v>
      </c>
      <c r="I63" s="236"/>
      <c r="J63" s="237">
        <v>1</v>
      </c>
      <c r="K63" s="238"/>
      <c r="L63" s="47">
        <v>3</v>
      </c>
      <c r="M63" s="48">
        <v>4</v>
      </c>
      <c r="N63" s="47">
        <v>2</v>
      </c>
      <c r="O63" s="48">
        <v>3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1</v>
      </c>
      <c r="D64" s="239">
        <f>SUM(J64+L64+N64)</f>
        <v>0</v>
      </c>
      <c r="E64" s="240">
        <f>SUM(K64+M64+O64)</f>
        <v>1</v>
      </c>
      <c r="F64" s="93"/>
      <c r="G64" s="241"/>
      <c r="H64" s="93"/>
      <c r="I64" s="89"/>
      <c r="J64" s="242"/>
      <c r="K64" s="243"/>
      <c r="L64" s="203"/>
      <c r="M64" s="205"/>
      <c r="N64" s="203"/>
      <c r="O64" s="205">
        <v>1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1331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100-000000000000}"/>
    <dataValidation type="whole" allowBlank="1" showInputMessage="1" showErrorMessage="1" errorTitle="Error de ingreso" error="Debe ingresar sólo números." sqref="B12:E20 G12:J16 L12:Q17 C26:T28 B31:C32 B42:B43 B46:C46 C50:E51 B54:C55 F61:O64 C37:K38 F17:Q20" xr:uid="{00000000-0002-0000-0100-000001000000}">
      <formula1>0</formula1>
      <formula2>99999</formula2>
    </dataValidation>
    <dataValidation allowBlank="1" showInputMessage="1" showErrorMessage="1" errorTitle="ERROR" error="Por Favor ingrese solo Números." sqref="L37 D31:D32 R18 R12:R15 C42 U26:U28" xr:uid="{00000000-0002-0000-0100-000002000000}"/>
    <dataValidation type="whole" allowBlank="1" showInputMessage="1" showErrorMessage="1" errorTitle="ERROR" error="Por favor ingrese solo Números." sqref="F58:O58" xr:uid="{00000000-0002-0000-0100-000003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100-000004000000}">
      <formula1>0</formula1>
      <formula2>1000000000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90" ht="16.149999999999999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",[3]NOMBRE!B6," - ","( ",[3]NOMBRE!C6,[3]NOMBRE!D6," )")</f>
        <v>MES: FEBRERO - ( 02 )</v>
      </c>
    </row>
    <row r="5" spans="1:90" ht="16.149999999999999" customHeight="1" x14ac:dyDescent="0.2">
      <c r="A5" s="1" t="str">
        <f>CONCATENATE("AÑO: ",[3]NOMBRE!B7)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155</v>
      </c>
      <c r="C11" s="32">
        <f t="shared" si="0"/>
        <v>87</v>
      </c>
      <c r="D11" s="33">
        <f t="shared" si="0"/>
        <v>0</v>
      </c>
      <c r="E11" s="32">
        <f t="shared" si="0"/>
        <v>12</v>
      </c>
      <c r="F11" s="34">
        <f t="shared" si="0"/>
        <v>119</v>
      </c>
      <c r="G11" s="31">
        <f t="shared" si="0"/>
        <v>38</v>
      </c>
      <c r="H11" s="31">
        <f t="shared" si="0"/>
        <v>81</v>
      </c>
      <c r="I11" s="31">
        <f t="shared" si="0"/>
        <v>0</v>
      </c>
      <c r="J11" s="32">
        <f t="shared" si="0"/>
        <v>0</v>
      </c>
      <c r="K11" s="33">
        <f t="shared" si="0"/>
        <v>32</v>
      </c>
      <c r="L11" s="31">
        <f t="shared" si="0"/>
        <v>15</v>
      </c>
      <c r="M11" s="32">
        <f t="shared" si="0"/>
        <v>17</v>
      </c>
      <c r="N11" s="33">
        <f t="shared" si="0"/>
        <v>3</v>
      </c>
      <c r="O11" s="35">
        <f t="shared" si="0"/>
        <v>131</v>
      </c>
      <c r="P11" s="33">
        <f t="shared" si="0"/>
        <v>0</v>
      </c>
      <c r="Q11" s="35">
        <f t="shared" si="0"/>
        <v>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70</v>
      </c>
      <c r="C12" s="38">
        <v>62</v>
      </c>
      <c r="D12" s="39"/>
      <c r="E12" s="40">
        <v>7</v>
      </c>
      <c r="F12" s="41">
        <f>SUM(G12:J12)</f>
        <v>33</v>
      </c>
      <c r="G12" s="42">
        <v>33</v>
      </c>
      <c r="H12" s="42"/>
      <c r="I12" s="42"/>
      <c r="J12" s="40"/>
      <c r="K12" s="43">
        <f>SUM(L12:M12)</f>
        <v>31</v>
      </c>
      <c r="L12" s="42">
        <v>14</v>
      </c>
      <c r="M12" s="40">
        <v>17</v>
      </c>
      <c r="N12" s="37"/>
      <c r="O12" s="44">
        <v>53</v>
      </c>
      <c r="P12" s="37">
        <v>0</v>
      </c>
      <c r="Q12" s="44">
        <v>2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4</v>
      </c>
      <c r="C13" s="48">
        <v>4</v>
      </c>
      <c r="D13" s="49"/>
      <c r="E13" s="48"/>
      <c r="F13" s="50">
        <f>SUM(G13:J13)</f>
        <v>5</v>
      </c>
      <c r="G13" s="51">
        <v>5</v>
      </c>
      <c r="H13" s="51"/>
      <c r="I13" s="51"/>
      <c r="J13" s="48"/>
      <c r="K13" s="52">
        <f>SUM(L13:M13)</f>
        <v>1</v>
      </c>
      <c r="L13" s="42">
        <v>1</v>
      </c>
      <c r="M13" s="40"/>
      <c r="N13" s="37"/>
      <c r="O13" s="44">
        <v>1</v>
      </c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63</v>
      </c>
      <c r="C14" s="48">
        <v>6</v>
      </c>
      <c r="D14" s="49"/>
      <c r="E14" s="48">
        <v>3</v>
      </c>
      <c r="F14" s="50">
        <f>SUM(G14:J14)</f>
        <v>63</v>
      </c>
      <c r="G14" s="51"/>
      <c r="H14" s="51">
        <v>63</v>
      </c>
      <c r="I14" s="51"/>
      <c r="J14" s="48"/>
      <c r="K14" s="52">
        <f>SUM(L14:M14)</f>
        <v>0</v>
      </c>
      <c r="L14" s="42"/>
      <c r="M14" s="40"/>
      <c r="N14" s="37">
        <v>3</v>
      </c>
      <c r="O14" s="44">
        <v>58</v>
      </c>
      <c r="P14" s="37">
        <v>0</v>
      </c>
      <c r="Q14" s="44">
        <v>0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18</v>
      </c>
      <c r="C15" s="55">
        <v>15</v>
      </c>
      <c r="D15" s="56"/>
      <c r="E15" s="55">
        <v>2</v>
      </c>
      <c r="F15" s="57">
        <f>SUM(G15:J15)</f>
        <v>18</v>
      </c>
      <c r="G15" s="58"/>
      <c r="H15" s="58">
        <v>18</v>
      </c>
      <c r="I15" s="58"/>
      <c r="J15" s="55"/>
      <c r="K15" s="59">
        <f>SUM(L15:M15)</f>
        <v>0</v>
      </c>
      <c r="L15" s="42"/>
      <c r="M15" s="40"/>
      <c r="N15" s="37"/>
      <c r="O15" s="44">
        <v>19</v>
      </c>
      <c r="P15" s="37">
        <v>0</v>
      </c>
      <c r="Q15" s="44">
        <v>0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16</v>
      </c>
      <c r="C16" s="62">
        <v>13</v>
      </c>
      <c r="D16" s="63"/>
      <c r="E16" s="64"/>
      <c r="F16" s="65">
        <f>SUM(G16:J16)</f>
        <v>16</v>
      </c>
      <c r="G16" s="66"/>
      <c r="H16" s="66"/>
      <c r="I16" s="66">
        <v>16</v>
      </c>
      <c r="J16" s="62"/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5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>
        <f t="shared" ref="CG17:CG18" si="1">IF(B17&lt;D17,1,0)</f>
        <v>0</v>
      </c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>
        <v>1</v>
      </c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>
        <v>0</v>
      </c>
      <c r="Q18" s="85">
        <v>0</v>
      </c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>
        <f t="shared" si="1"/>
        <v>0</v>
      </c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2">SUM(F26:F28)</f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2"/>
        <v>0</v>
      </c>
      <c r="K25" s="115">
        <f t="shared" si="2"/>
        <v>0</v>
      </c>
      <c r="L25" s="116">
        <f t="shared" si="2"/>
        <v>0</v>
      </c>
      <c r="M25" s="114">
        <f t="shared" si="2"/>
        <v>0</v>
      </c>
      <c r="N25" s="115">
        <f t="shared" si="2"/>
        <v>0</v>
      </c>
      <c r="O25" s="116">
        <f t="shared" si="2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71</v>
      </c>
      <c r="C31" s="162">
        <v>56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70</v>
      </c>
      <c r="C32" s="164">
        <v>11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156</v>
      </c>
      <c r="C37" s="173"/>
      <c r="D37" s="174"/>
      <c r="E37" s="174"/>
      <c r="F37" s="174">
        <v>9</v>
      </c>
      <c r="G37" s="174">
        <v>19</v>
      </c>
      <c r="H37" s="174">
        <v>115</v>
      </c>
      <c r="I37" s="175">
        <v>13</v>
      </c>
      <c r="J37" s="174">
        <v>155</v>
      </c>
      <c r="K37" s="175">
        <v>6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0</v>
      </c>
      <c r="C38" s="173"/>
      <c r="D38" s="174"/>
      <c r="E38" s="174"/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5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/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46" t="s">
        <v>88</v>
      </c>
      <c r="C45" s="247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1</v>
      </c>
      <c r="C46" s="192">
        <v>0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5</v>
      </c>
      <c r="C50" s="126"/>
      <c r="D50" s="127">
        <v>1</v>
      </c>
      <c r="E50" s="38">
        <v>4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63</v>
      </c>
      <c r="C54" s="214">
        <v>37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61</v>
      </c>
      <c r="C55" s="150">
        <v>24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44" t="s">
        <v>113</v>
      </c>
      <c r="E60" s="209" t="s">
        <v>114</v>
      </c>
      <c r="F60" s="169" t="s">
        <v>113</v>
      </c>
      <c r="G60" s="245" t="s">
        <v>114</v>
      </c>
      <c r="H60" s="169" t="s">
        <v>113</v>
      </c>
      <c r="I60" s="245" t="s">
        <v>114</v>
      </c>
      <c r="J60" s="169" t="s">
        <v>113</v>
      </c>
      <c r="K60" s="245" t="s">
        <v>114</v>
      </c>
      <c r="L60" s="169" t="s">
        <v>113</v>
      </c>
      <c r="M60" s="245" t="s">
        <v>114</v>
      </c>
      <c r="N60" s="169" t="s">
        <v>113</v>
      </c>
      <c r="O60" s="245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18</v>
      </c>
      <c r="D61" s="224">
        <f t="shared" ref="D61:E63" si="3">SUM(F61+H61+J61+L61+N61)</f>
        <v>10</v>
      </c>
      <c r="E61" s="225">
        <f t="shared" si="3"/>
        <v>8</v>
      </c>
      <c r="F61" s="39">
        <v>10</v>
      </c>
      <c r="G61" s="40">
        <v>7</v>
      </c>
      <c r="H61" s="37"/>
      <c r="I61" s="40">
        <v>1</v>
      </c>
      <c r="J61" s="37"/>
      <c r="K61" s="40"/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17</v>
      </c>
      <c r="D62" s="226">
        <f t="shared" si="3"/>
        <v>11</v>
      </c>
      <c r="E62" s="227">
        <f t="shared" si="3"/>
        <v>6</v>
      </c>
      <c r="F62" s="228">
        <v>6</v>
      </c>
      <c r="G62" s="48">
        <v>2</v>
      </c>
      <c r="H62" s="229"/>
      <c r="I62" s="230"/>
      <c r="J62" s="229">
        <v>1</v>
      </c>
      <c r="K62" s="230"/>
      <c r="L62" s="47"/>
      <c r="M62" s="48">
        <v>2</v>
      </c>
      <c r="N62" s="47">
        <v>4</v>
      </c>
      <c r="O62" s="48">
        <v>2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15</v>
      </c>
      <c r="D63" s="231">
        <f t="shared" si="3"/>
        <v>7</v>
      </c>
      <c r="E63" s="232">
        <f t="shared" si="3"/>
        <v>8</v>
      </c>
      <c r="F63" s="233"/>
      <c r="G63" s="234"/>
      <c r="H63" s="235"/>
      <c r="I63" s="236"/>
      <c r="J63" s="237"/>
      <c r="K63" s="238"/>
      <c r="L63" s="47">
        <v>1</v>
      </c>
      <c r="M63" s="48">
        <v>1</v>
      </c>
      <c r="N63" s="47">
        <v>6</v>
      </c>
      <c r="O63" s="48">
        <v>7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1</v>
      </c>
      <c r="D64" s="239">
        <f>SUM(J64+L64+N64)</f>
        <v>0</v>
      </c>
      <c r="E64" s="240">
        <f>SUM(K64+M64+O64)</f>
        <v>1</v>
      </c>
      <c r="F64" s="93"/>
      <c r="G64" s="241"/>
      <c r="H64" s="93"/>
      <c r="I64" s="89"/>
      <c r="J64" s="242"/>
      <c r="K64" s="243"/>
      <c r="L64" s="203"/>
      <c r="M64" s="205">
        <v>1</v>
      </c>
      <c r="N64" s="203"/>
      <c r="O64" s="205"/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1197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200-000000000000}"/>
    <dataValidation type="whole" allowBlank="1" showInputMessage="1" showErrorMessage="1" errorTitle="Error de ingreso" error="Debe ingresar sólo números." sqref="B12:E20 G12:J16 L12:Q17 C26:T28 B31:C32 B42:B43 B46:C46 C50:E51 B54:C55 F61:O64 C37:K38 F17:Q20" xr:uid="{00000000-0002-0000-0200-000001000000}">
      <formula1>0</formula1>
      <formula2>99999</formula2>
    </dataValidation>
    <dataValidation allowBlank="1" showInputMessage="1" showErrorMessage="1" errorTitle="ERROR" error="Por Favor ingrese solo Números." sqref="L37 D31:D32 R18 R12:R15 C42 U26:U28" xr:uid="{00000000-0002-0000-0200-000002000000}"/>
    <dataValidation type="whole" allowBlank="1" showInputMessage="1" showErrorMessage="1" errorTitle="ERROR" error="Por favor ingrese solo Números." sqref="F58:O58" xr:uid="{00000000-0002-0000-0200-000003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200-000004000000}">
      <formula1>0</formula1>
      <formula2>1000000000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90" ht="16.149999999999999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",[4]NOMBRE!B6," - ","( ",[4]NOMBRE!C6,[4]NOMBRE!D6," )")</f>
        <v>MES: MARZO - ( 03 )</v>
      </c>
    </row>
    <row r="5" spans="1:90" ht="16.149999999999999" customHeight="1" x14ac:dyDescent="0.2">
      <c r="A5" s="1" t="str">
        <f>CONCATENATE("AÑO: ",[4]NOMBRE!B7)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168</v>
      </c>
      <c r="C11" s="32">
        <f t="shared" si="0"/>
        <v>83</v>
      </c>
      <c r="D11" s="33">
        <f t="shared" si="0"/>
        <v>2</v>
      </c>
      <c r="E11" s="32">
        <f t="shared" si="0"/>
        <v>13</v>
      </c>
      <c r="F11" s="34">
        <f t="shared" si="0"/>
        <v>138</v>
      </c>
      <c r="G11" s="31">
        <f t="shared" si="0"/>
        <v>27</v>
      </c>
      <c r="H11" s="31">
        <f t="shared" si="0"/>
        <v>109</v>
      </c>
      <c r="I11" s="31">
        <f t="shared" si="0"/>
        <v>2</v>
      </c>
      <c r="J11" s="32">
        <f t="shared" si="0"/>
        <v>0</v>
      </c>
      <c r="K11" s="33">
        <f t="shared" si="0"/>
        <v>29</v>
      </c>
      <c r="L11" s="31">
        <f t="shared" si="0"/>
        <v>25</v>
      </c>
      <c r="M11" s="32">
        <f t="shared" si="0"/>
        <v>4</v>
      </c>
      <c r="N11" s="33">
        <f t="shared" si="0"/>
        <v>5</v>
      </c>
      <c r="O11" s="35">
        <f t="shared" si="0"/>
        <v>151</v>
      </c>
      <c r="P11" s="33">
        <f t="shared" si="0"/>
        <v>2</v>
      </c>
      <c r="Q11" s="35">
        <f t="shared" si="0"/>
        <v>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55</v>
      </c>
      <c r="C12" s="38">
        <v>52</v>
      </c>
      <c r="D12" s="39">
        <v>0</v>
      </c>
      <c r="E12" s="40">
        <v>6</v>
      </c>
      <c r="F12" s="41">
        <f>SUM(G12:J12)</f>
        <v>26</v>
      </c>
      <c r="G12" s="42">
        <v>26</v>
      </c>
      <c r="H12" s="42"/>
      <c r="I12" s="42"/>
      <c r="J12" s="40"/>
      <c r="K12" s="43">
        <f>SUM(L12:M12)</f>
        <v>29</v>
      </c>
      <c r="L12" s="42">
        <v>25</v>
      </c>
      <c r="M12" s="40">
        <v>4</v>
      </c>
      <c r="N12" s="37"/>
      <c r="O12" s="44">
        <v>48</v>
      </c>
      <c r="P12" s="37">
        <v>1</v>
      </c>
      <c r="Q12" s="44">
        <v>2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2</v>
      </c>
      <c r="C13" s="48">
        <v>1</v>
      </c>
      <c r="D13" s="49"/>
      <c r="E13" s="48"/>
      <c r="F13" s="50">
        <f>SUM(G13:J13)</f>
        <v>1</v>
      </c>
      <c r="G13" s="51">
        <v>1</v>
      </c>
      <c r="H13" s="51"/>
      <c r="I13" s="51"/>
      <c r="J13" s="48"/>
      <c r="K13" s="52">
        <f>SUM(L13:M13)</f>
        <v>0</v>
      </c>
      <c r="L13" s="42"/>
      <c r="M13" s="40"/>
      <c r="N13" s="37"/>
      <c r="O13" s="44">
        <v>1</v>
      </c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72</v>
      </c>
      <c r="C14" s="48">
        <v>9</v>
      </c>
      <c r="D14" s="49">
        <v>2</v>
      </c>
      <c r="E14" s="48">
        <v>1</v>
      </c>
      <c r="F14" s="50">
        <f>SUM(G14:J14)</f>
        <v>72</v>
      </c>
      <c r="G14" s="51"/>
      <c r="H14" s="51">
        <v>71</v>
      </c>
      <c r="I14" s="51">
        <v>1</v>
      </c>
      <c r="J14" s="48"/>
      <c r="K14" s="52">
        <f>SUM(L14:M14)</f>
        <v>0</v>
      </c>
      <c r="L14" s="42"/>
      <c r="M14" s="40"/>
      <c r="N14" s="37">
        <v>2</v>
      </c>
      <c r="O14" s="44">
        <v>68</v>
      </c>
      <c r="P14" s="37">
        <v>1</v>
      </c>
      <c r="Q14" s="44">
        <v>0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39</v>
      </c>
      <c r="C15" s="55">
        <v>21</v>
      </c>
      <c r="D15" s="56"/>
      <c r="E15" s="55">
        <v>6</v>
      </c>
      <c r="F15" s="57">
        <f>SUM(G15:J15)</f>
        <v>39</v>
      </c>
      <c r="G15" s="58"/>
      <c r="H15" s="58">
        <v>38</v>
      </c>
      <c r="I15" s="58">
        <v>1</v>
      </c>
      <c r="J15" s="55"/>
      <c r="K15" s="59">
        <f>SUM(L15:M15)</f>
        <v>0</v>
      </c>
      <c r="L15" s="42"/>
      <c r="M15" s="40"/>
      <c r="N15" s="37">
        <v>3</v>
      </c>
      <c r="O15" s="44">
        <v>34</v>
      </c>
      <c r="P15" s="37">
        <v>0</v>
      </c>
      <c r="Q15" s="44">
        <v>1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23</v>
      </c>
      <c r="C16" s="62">
        <v>21</v>
      </c>
      <c r="D16" s="63"/>
      <c r="E16" s="64"/>
      <c r="F16" s="65">
        <f>SUM(G16:J16)</f>
        <v>23</v>
      </c>
      <c r="G16" s="66"/>
      <c r="H16" s="66"/>
      <c r="I16" s="66">
        <v>20</v>
      </c>
      <c r="J16" s="62">
        <v>3</v>
      </c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16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>
        <f t="shared" ref="CG17" si="1">IF(B17&lt;D17,1,0)</f>
        <v>0</v>
      </c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2">SUM(F26:F28)</f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2"/>
        <v>0</v>
      </c>
      <c r="K25" s="115">
        <f t="shared" si="2"/>
        <v>0</v>
      </c>
      <c r="L25" s="116">
        <f t="shared" si="2"/>
        <v>0</v>
      </c>
      <c r="M25" s="114">
        <f t="shared" si="2"/>
        <v>0</v>
      </c>
      <c r="N25" s="115">
        <f t="shared" si="2"/>
        <v>0</v>
      </c>
      <c r="O25" s="116">
        <f t="shared" si="2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67</v>
      </c>
      <c r="C31" s="162">
        <v>54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87</v>
      </c>
      <c r="C32" s="164">
        <v>14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169</v>
      </c>
      <c r="C37" s="173">
        <v>1</v>
      </c>
      <c r="D37" s="174">
        <v>0</v>
      </c>
      <c r="E37" s="174">
        <v>1</v>
      </c>
      <c r="F37" s="174">
        <v>10</v>
      </c>
      <c r="G37" s="174">
        <v>24</v>
      </c>
      <c r="H37" s="174">
        <v>121</v>
      </c>
      <c r="I37" s="175">
        <v>12</v>
      </c>
      <c r="J37" s="174">
        <v>167</v>
      </c>
      <c r="K37" s="175">
        <v>7</v>
      </c>
      <c r="L37" s="8" t="s">
        <v>119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0</v>
      </c>
      <c r="C38" s="173"/>
      <c r="D38" s="174"/>
      <c r="E38" s="174"/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2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46" t="s">
        <v>88</v>
      </c>
      <c r="C45" s="247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3</v>
      </c>
      <c r="C46" s="192">
        <v>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3</v>
      </c>
      <c r="C50" s="126"/>
      <c r="D50" s="127">
        <v>2</v>
      </c>
      <c r="E50" s="38">
        <v>1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55</v>
      </c>
      <c r="C54" s="214">
        <v>37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54</v>
      </c>
      <c r="C55" s="150">
        <v>19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44" t="s">
        <v>113</v>
      </c>
      <c r="E60" s="209" t="s">
        <v>114</v>
      </c>
      <c r="F60" s="169" t="s">
        <v>113</v>
      </c>
      <c r="G60" s="245" t="s">
        <v>114</v>
      </c>
      <c r="H60" s="169" t="s">
        <v>113</v>
      </c>
      <c r="I60" s="245" t="s">
        <v>114</v>
      </c>
      <c r="J60" s="169" t="s">
        <v>113</v>
      </c>
      <c r="K60" s="245" t="s">
        <v>114</v>
      </c>
      <c r="L60" s="169" t="s">
        <v>113</v>
      </c>
      <c r="M60" s="245" t="s">
        <v>114</v>
      </c>
      <c r="N60" s="169" t="s">
        <v>113</v>
      </c>
      <c r="O60" s="245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20</v>
      </c>
      <c r="D61" s="224">
        <f t="shared" ref="D61:E63" si="3">SUM(F61+H61+J61+L61+N61)</f>
        <v>11</v>
      </c>
      <c r="E61" s="225">
        <f t="shared" si="3"/>
        <v>9</v>
      </c>
      <c r="F61" s="39">
        <v>9</v>
      </c>
      <c r="G61" s="40">
        <v>8</v>
      </c>
      <c r="H61" s="37">
        <v>1</v>
      </c>
      <c r="I61" s="40">
        <v>0</v>
      </c>
      <c r="J61" s="37"/>
      <c r="K61" s="40"/>
      <c r="L61" s="37"/>
      <c r="M61" s="40">
        <v>1</v>
      </c>
      <c r="N61" s="37">
        <v>1</v>
      </c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22</v>
      </c>
      <c r="D62" s="226">
        <f t="shared" si="3"/>
        <v>11</v>
      </c>
      <c r="E62" s="227">
        <f t="shared" si="3"/>
        <v>11</v>
      </c>
      <c r="F62" s="228">
        <v>8</v>
      </c>
      <c r="G62" s="48">
        <v>5</v>
      </c>
      <c r="H62" s="229">
        <v>1</v>
      </c>
      <c r="I62" s="230">
        <v>1</v>
      </c>
      <c r="J62" s="229"/>
      <c r="K62" s="230"/>
      <c r="L62" s="47">
        <v>2</v>
      </c>
      <c r="M62" s="48">
        <v>2</v>
      </c>
      <c r="N62" s="47"/>
      <c r="O62" s="48">
        <v>3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7</v>
      </c>
      <c r="D63" s="231">
        <f t="shared" si="3"/>
        <v>4</v>
      </c>
      <c r="E63" s="232">
        <f t="shared" si="3"/>
        <v>3</v>
      </c>
      <c r="F63" s="233"/>
      <c r="G63" s="234">
        <v>1</v>
      </c>
      <c r="H63" s="235"/>
      <c r="I63" s="236">
        <v>1</v>
      </c>
      <c r="J63" s="237">
        <v>1</v>
      </c>
      <c r="K63" s="238"/>
      <c r="L63" s="47"/>
      <c r="M63" s="48"/>
      <c r="N63" s="47">
        <v>3</v>
      </c>
      <c r="O63" s="48">
        <v>1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5</v>
      </c>
      <c r="D64" s="239">
        <f>SUM(J64+L64+N64)</f>
        <v>4</v>
      </c>
      <c r="E64" s="240">
        <f>SUM(K64+M64+O64)</f>
        <v>1</v>
      </c>
      <c r="F64" s="93"/>
      <c r="G64" s="241"/>
      <c r="H64" s="93"/>
      <c r="I64" s="89"/>
      <c r="J64" s="242"/>
      <c r="K64" s="243"/>
      <c r="L64" s="203">
        <v>1</v>
      </c>
      <c r="M64" s="205"/>
      <c r="N64" s="203">
        <v>3</v>
      </c>
      <c r="O64" s="205">
        <v>1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1295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300-000000000000}"/>
    <dataValidation allowBlank="1" showInputMessage="1" showErrorMessage="1" errorTitle="ERROR" error="Por Favor ingrese solo Números." sqref="L37 D31:D32 R18 R12:R15 C42 U26:U28" xr:uid="{00000000-0002-0000-0300-000001000000}"/>
    <dataValidation type="whole" allowBlank="1" showInputMessage="1" showErrorMessage="1" errorTitle="ERROR" error="Por favor ingrese solo Números." sqref="F58:O58" xr:uid="{00000000-0002-0000-0300-000002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300-000003000000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00000000-0002-0000-0300-000004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202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90" ht="16.149999999999999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",[5]NOMBRE!B6," - ","( ",[5]NOMBRE!C6,[5]NOMBRE!D6," )")</f>
        <v>MES: ABRIL - ( 04 )</v>
      </c>
    </row>
    <row r="5" spans="1:90" ht="16.149999999999999" customHeight="1" x14ac:dyDescent="0.2">
      <c r="A5" s="1" t="str">
        <f>CONCATENATE("AÑO: ",[5]NOMBRE!B7)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163</v>
      </c>
      <c r="C11" s="32">
        <f t="shared" si="0"/>
        <v>94</v>
      </c>
      <c r="D11" s="33">
        <f t="shared" si="0"/>
        <v>4</v>
      </c>
      <c r="E11" s="32">
        <f t="shared" si="0"/>
        <v>8</v>
      </c>
      <c r="F11" s="34">
        <f t="shared" si="0"/>
        <v>126</v>
      </c>
      <c r="G11" s="31">
        <f t="shared" si="0"/>
        <v>24</v>
      </c>
      <c r="H11" s="31">
        <f t="shared" si="0"/>
        <v>99</v>
      </c>
      <c r="I11" s="31">
        <f t="shared" si="0"/>
        <v>3</v>
      </c>
      <c r="J11" s="32">
        <f t="shared" si="0"/>
        <v>0</v>
      </c>
      <c r="K11" s="33">
        <f t="shared" si="0"/>
        <v>26</v>
      </c>
      <c r="L11" s="31">
        <f t="shared" si="0"/>
        <v>20</v>
      </c>
      <c r="M11" s="32">
        <f t="shared" si="0"/>
        <v>6</v>
      </c>
      <c r="N11" s="33">
        <f t="shared" si="0"/>
        <v>6</v>
      </c>
      <c r="O11" s="35">
        <f t="shared" si="0"/>
        <v>140</v>
      </c>
      <c r="P11" s="33">
        <f t="shared" si="0"/>
        <v>0</v>
      </c>
      <c r="Q11" s="35">
        <f t="shared" si="0"/>
        <v>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62</v>
      </c>
      <c r="C12" s="38">
        <v>58</v>
      </c>
      <c r="D12" s="39">
        <v>2</v>
      </c>
      <c r="E12" s="40">
        <v>2</v>
      </c>
      <c r="F12" s="41">
        <f>SUM(G12:J12)</f>
        <v>25</v>
      </c>
      <c r="G12" s="42">
        <v>24</v>
      </c>
      <c r="H12" s="42">
        <v>1</v>
      </c>
      <c r="I12" s="42">
        <v>0</v>
      </c>
      <c r="J12" s="40">
        <v>0</v>
      </c>
      <c r="K12" s="43">
        <f>SUM(L12:M12)</f>
        <v>26</v>
      </c>
      <c r="L12" s="42">
        <v>20</v>
      </c>
      <c r="M12" s="40">
        <v>6</v>
      </c>
      <c r="N12" s="37">
        <v>2</v>
      </c>
      <c r="O12" s="44">
        <v>55</v>
      </c>
      <c r="P12" s="37">
        <v>0</v>
      </c>
      <c r="Q12" s="44">
        <v>5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/>
      <c r="C13" s="48"/>
      <c r="D13" s="49"/>
      <c r="E13" s="48"/>
      <c r="F13" s="50">
        <f>SUM(G13:J13)</f>
        <v>0</v>
      </c>
      <c r="G13" s="51"/>
      <c r="H13" s="51"/>
      <c r="I13" s="51"/>
      <c r="J13" s="48"/>
      <c r="K13" s="52">
        <f>SUM(L13:M13)</f>
        <v>0</v>
      </c>
      <c r="L13" s="42"/>
      <c r="M13" s="40"/>
      <c r="N13" s="37"/>
      <c r="O13" s="44"/>
      <c r="P13" s="37">
        <v>0</v>
      </c>
      <c r="Q13" s="44"/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 t="str">
        <f>IF(B13=0,"",IF(C13="",IF(B11="","",1),0))</f>
        <v/>
      </c>
      <c r="CK13" s="4">
        <v>0</v>
      </c>
      <c r="CL13" s="4"/>
    </row>
    <row r="14" spans="1:90" ht="15" customHeight="1" x14ac:dyDescent="0.2">
      <c r="A14" s="46" t="s">
        <v>29</v>
      </c>
      <c r="B14" s="47">
        <v>65</v>
      </c>
      <c r="C14" s="48">
        <v>10</v>
      </c>
      <c r="D14" s="49"/>
      <c r="E14" s="48">
        <v>2</v>
      </c>
      <c r="F14" s="50">
        <f>SUM(G14:J14)</f>
        <v>65</v>
      </c>
      <c r="G14" s="51"/>
      <c r="H14" s="51">
        <v>64</v>
      </c>
      <c r="I14" s="51">
        <v>1</v>
      </c>
      <c r="J14" s="48"/>
      <c r="K14" s="52">
        <f>SUM(L14:M14)</f>
        <v>0</v>
      </c>
      <c r="L14" s="42"/>
      <c r="M14" s="40"/>
      <c r="N14" s="37">
        <v>3</v>
      </c>
      <c r="O14" s="44">
        <v>58</v>
      </c>
      <c r="P14" s="37">
        <v>0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36</v>
      </c>
      <c r="C15" s="55">
        <v>26</v>
      </c>
      <c r="D15" s="56">
        <v>2</v>
      </c>
      <c r="E15" s="55">
        <v>4</v>
      </c>
      <c r="F15" s="57">
        <f>SUM(G15:J15)</f>
        <v>36</v>
      </c>
      <c r="G15" s="58"/>
      <c r="H15" s="58">
        <v>34</v>
      </c>
      <c r="I15" s="58">
        <v>2</v>
      </c>
      <c r="J15" s="55"/>
      <c r="K15" s="59">
        <f>SUM(L15:M15)</f>
        <v>0</v>
      </c>
      <c r="L15" s="42"/>
      <c r="M15" s="40"/>
      <c r="N15" s="37">
        <v>1</v>
      </c>
      <c r="O15" s="44">
        <v>27</v>
      </c>
      <c r="P15" s="37">
        <v>0</v>
      </c>
      <c r="Q15" s="44">
        <v>1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18</v>
      </c>
      <c r="C16" s="62">
        <v>16</v>
      </c>
      <c r="D16" s="63"/>
      <c r="E16" s="64"/>
      <c r="F16" s="65">
        <f>SUM(G16:J16)</f>
        <v>18</v>
      </c>
      <c r="G16" s="66"/>
      <c r="H16" s="66"/>
      <c r="I16" s="66">
        <v>18</v>
      </c>
      <c r="J16" s="62"/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B16" s="3" t="str">
        <f>IF(B16&lt;E16,"* El número de partos prematuros de 32 a 36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>
        <f>IF(B16&lt;E16,1,0)</f>
        <v>0</v>
      </c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/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1</v>
      </c>
      <c r="C25" s="114">
        <f>SUM(C26:C28)</f>
        <v>0</v>
      </c>
      <c r="D25" s="115">
        <f>SUM(D26:D28)</f>
        <v>1</v>
      </c>
      <c r="E25" s="115">
        <f>SUM(E26:E28)</f>
        <v>0</v>
      </c>
      <c r="F25" s="115">
        <f t="shared" ref="F25:O25" si="1">SUM(F26:F28)</f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1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1</v>
      </c>
      <c r="C26" s="122"/>
      <c r="D26" s="123">
        <v>1</v>
      </c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>
        <v>1</v>
      </c>
      <c r="P26" s="128"/>
      <c r="Q26" s="38"/>
      <c r="R26" s="129">
        <v>0</v>
      </c>
      <c r="S26" s="129">
        <v>0</v>
      </c>
      <c r="T26" s="130">
        <v>0</v>
      </c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79</v>
      </c>
      <c r="C31" s="162">
        <v>19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61</v>
      </c>
      <c r="C32" s="164">
        <v>52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165</v>
      </c>
      <c r="C37" s="173">
        <v>2</v>
      </c>
      <c r="D37" s="174">
        <v>1</v>
      </c>
      <c r="E37" s="174">
        <v>1</v>
      </c>
      <c r="F37" s="174">
        <v>9</v>
      </c>
      <c r="G37" s="174">
        <v>34</v>
      </c>
      <c r="H37" s="174">
        <v>109</v>
      </c>
      <c r="I37" s="175">
        <v>9</v>
      </c>
      <c r="J37" s="174">
        <v>159</v>
      </c>
      <c r="K37" s="175">
        <v>9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1</v>
      </c>
      <c r="C38" s="173">
        <v>1</v>
      </c>
      <c r="D38" s="174"/>
      <c r="E38" s="174"/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2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/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49" t="s">
        <v>88</v>
      </c>
      <c r="C45" s="250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2</v>
      </c>
      <c r="C46" s="192">
        <v>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4</v>
      </c>
      <c r="C50" s="126"/>
      <c r="D50" s="127">
        <v>3</v>
      </c>
      <c r="E50" s="38">
        <v>1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63</v>
      </c>
      <c r="C54" s="214">
        <v>42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59</v>
      </c>
      <c r="C55" s="150">
        <v>27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52" t="s">
        <v>113</v>
      </c>
      <c r="E60" s="209" t="s">
        <v>114</v>
      </c>
      <c r="F60" s="169" t="s">
        <v>113</v>
      </c>
      <c r="G60" s="253" t="s">
        <v>114</v>
      </c>
      <c r="H60" s="169" t="s">
        <v>113</v>
      </c>
      <c r="I60" s="253" t="s">
        <v>114</v>
      </c>
      <c r="J60" s="169" t="s">
        <v>113</v>
      </c>
      <c r="K60" s="253" t="s">
        <v>114</v>
      </c>
      <c r="L60" s="169" t="s">
        <v>113</v>
      </c>
      <c r="M60" s="253" t="s">
        <v>114</v>
      </c>
      <c r="N60" s="169" t="s">
        <v>113</v>
      </c>
      <c r="O60" s="253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31</v>
      </c>
      <c r="D61" s="224">
        <f t="shared" ref="D61:E63" si="2">SUM(F61+H61+J61+L61+N61)</f>
        <v>21</v>
      </c>
      <c r="E61" s="225">
        <f t="shared" si="2"/>
        <v>10</v>
      </c>
      <c r="F61" s="39">
        <v>19</v>
      </c>
      <c r="G61" s="40">
        <v>8</v>
      </c>
      <c r="H61" s="37">
        <v>1</v>
      </c>
      <c r="I61" s="40">
        <v>2</v>
      </c>
      <c r="J61" s="37">
        <v>1</v>
      </c>
      <c r="K61" s="40"/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13</v>
      </c>
      <c r="D62" s="226">
        <f t="shared" si="2"/>
        <v>8</v>
      </c>
      <c r="E62" s="227">
        <f t="shared" si="2"/>
        <v>5</v>
      </c>
      <c r="F62" s="228">
        <v>5</v>
      </c>
      <c r="G62" s="48">
        <v>3</v>
      </c>
      <c r="H62" s="229">
        <v>2</v>
      </c>
      <c r="I62" s="230">
        <v>1</v>
      </c>
      <c r="J62" s="229"/>
      <c r="K62" s="230"/>
      <c r="L62" s="47"/>
      <c r="M62" s="48">
        <v>1</v>
      </c>
      <c r="N62" s="47">
        <v>1</v>
      </c>
      <c r="O62" s="48"/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10</v>
      </c>
      <c r="D63" s="231">
        <f t="shared" si="2"/>
        <v>5</v>
      </c>
      <c r="E63" s="232">
        <f t="shared" si="2"/>
        <v>5</v>
      </c>
      <c r="F63" s="233"/>
      <c r="G63" s="234"/>
      <c r="H63" s="235"/>
      <c r="I63" s="236"/>
      <c r="J63" s="237">
        <v>1</v>
      </c>
      <c r="K63" s="238"/>
      <c r="L63" s="47">
        <v>2</v>
      </c>
      <c r="M63" s="48">
        <v>3</v>
      </c>
      <c r="N63" s="47">
        <v>2</v>
      </c>
      <c r="O63" s="48">
        <v>2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2</v>
      </c>
      <c r="D64" s="239">
        <f>SUM(J64+L64+N64)</f>
        <v>2</v>
      </c>
      <c r="E64" s="240">
        <f>SUM(K64+M64+O64)</f>
        <v>0</v>
      </c>
      <c r="F64" s="93"/>
      <c r="G64" s="241"/>
      <c r="H64" s="93"/>
      <c r="I64" s="89"/>
      <c r="J64" s="242"/>
      <c r="K64" s="243"/>
      <c r="L64" s="203">
        <v>2</v>
      </c>
      <c r="M64" s="205"/>
      <c r="N64" s="203"/>
      <c r="O64" s="205"/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1238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400-000000000000}"/>
    <dataValidation allowBlank="1" showInputMessage="1" showErrorMessage="1" errorTitle="ERROR" error="Por Favor ingrese solo Números." sqref="L37 D31:D32 R18 R12:R15 C42 U26:U28" xr:uid="{00000000-0002-0000-0400-000001000000}"/>
    <dataValidation type="whole" allowBlank="1" showInputMessage="1" showErrorMessage="1" errorTitle="ERROR" error="Por favor ingrese solo Números." sqref="F58:O58" xr:uid="{00000000-0002-0000-0400-000002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400-000003000000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00000000-0002-0000-0400-000004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90" ht="16.149999999999999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",[6]NOMBRE!B6," - ","( ",[6]NOMBRE!C6,[6]NOMBRE!D6," )")</f>
        <v>MES: MAYO - ( 05 )</v>
      </c>
    </row>
    <row r="5" spans="1:90" ht="16.149999999999999" customHeight="1" x14ac:dyDescent="0.2">
      <c r="A5" s="1" t="str">
        <f>CONCATENATE("AÑO: ",[6]NOMBRE!B7)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163</v>
      </c>
      <c r="C11" s="32">
        <f t="shared" si="0"/>
        <v>89</v>
      </c>
      <c r="D11" s="33">
        <f t="shared" si="0"/>
        <v>0</v>
      </c>
      <c r="E11" s="32">
        <f t="shared" si="0"/>
        <v>11</v>
      </c>
      <c r="F11" s="34">
        <f t="shared" si="0"/>
        <v>136</v>
      </c>
      <c r="G11" s="31">
        <f t="shared" si="0"/>
        <v>38</v>
      </c>
      <c r="H11" s="31">
        <f t="shared" si="0"/>
        <v>97</v>
      </c>
      <c r="I11" s="31">
        <f t="shared" si="0"/>
        <v>1</v>
      </c>
      <c r="J11" s="32">
        <f t="shared" si="0"/>
        <v>0</v>
      </c>
      <c r="K11" s="33">
        <f t="shared" si="0"/>
        <v>27</v>
      </c>
      <c r="L11" s="31">
        <f t="shared" si="0"/>
        <v>18</v>
      </c>
      <c r="M11" s="32">
        <f t="shared" si="0"/>
        <v>9</v>
      </c>
      <c r="N11" s="33">
        <f t="shared" si="0"/>
        <v>5</v>
      </c>
      <c r="O11" s="35">
        <f t="shared" si="0"/>
        <v>147</v>
      </c>
      <c r="P11" s="33">
        <f t="shared" si="0"/>
        <v>3</v>
      </c>
      <c r="Q11" s="35">
        <f t="shared" si="0"/>
        <v>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66</v>
      </c>
      <c r="C12" s="38">
        <v>59</v>
      </c>
      <c r="D12" s="39">
        <v>0</v>
      </c>
      <c r="E12" s="40">
        <v>5</v>
      </c>
      <c r="F12" s="41">
        <f>SUM(G12:J12)</f>
        <v>39</v>
      </c>
      <c r="G12" s="42">
        <v>37</v>
      </c>
      <c r="H12" s="42">
        <v>2</v>
      </c>
      <c r="I12" s="42">
        <v>0</v>
      </c>
      <c r="J12" s="40">
        <v>0</v>
      </c>
      <c r="K12" s="43">
        <f>SUM(L12:M12)</f>
        <v>27</v>
      </c>
      <c r="L12" s="42">
        <v>18</v>
      </c>
      <c r="M12" s="40">
        <v>9</v>
      </c>
      <c r="N12" s="37">
        <v>3</v>
      </c>
      <c r="O12" s="44">
        <v>60</v>
      </c>
      <c r="P12" s="37">
        <v>2</v>
      </c>
      <c r="Q12" s="44">
        <v>4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1</v>
      </c>
      <c r="C13" s="48">
        <v>0</v>
      </c>
      <c r="D13" s="49">
        <v>0</v>
      </c>
      <c r="E13" s="48">
        <v>0</v>
      </c>
      <c r="F13" s="50">
        <f>SUM(G13:J13)</f>
        <v>1</v>
      </c>
      <c r="G13" s="51">
        <v>1</v>
      </c>
      <c r="H13" s="51">
        <v>0</v>
      </c>
      <c r="I13" s="51">
        <v>0</v>
      </c>
      <c r="J13" s="48">
        <v>0</v>
      </c>
      <c r="K13" s="52">
        <f>SUM(L13:M13)</f>
        <v>0</v>
      </c>
      <c r="L13" s="42">
        <v>0</v>
      </c>
      <c r="M13" s="40">
        <v>0</v>
      </c>
      <c r="N13" s="37">
        <v>0</v>
      </c>
      <c r="O13" s="44">
        <v>1</v>
      </c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60</v>
      </c>
      <c r="C14" s="48">
        <v>9</v>
      </c>
      <c r="D14" s="49">
        <v>0</v>
      </c>
      <c r="E14" s="48">
        <v>2</v>
      </c>
      <c r="F14" s="50">
        <f>SUM(G14:J14)</f>
        <v>60</v>
      </c>
      <c r="G14" s="51">
        <v>0</v>
      </c>
      <c r="H14" s="51">
        <v>60</v>
      </c>
      <c r="I14" s="51">
        <v>0</v>
      </c>
      <c r="J14" s="48">
        <v>0</v>
      </c>
      <c r="K14" s="52">
        <f>SUM(L14:M14)</f>
        <v>0</v>
      </c>
      <c r="L14" s="42">
        <v>0</v>
      </c>
      <c r="M14" s="40">
        <v>0</v>
      </c>
      <c r="N14" s="37">
        <v>0</v>
      </c>
      <c r="O14" s="44">
        <v>57</v>
      </c>
      <c r="P14" s="37">
        <v>1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36</v>
      </c>
      <c r="C15" s="55">
        <v>21</v>
      </c>
      <c r="D15" s="56">
        <v>0</v>
      </c>
      <c r="E15" s="55">
        <v>4</v>
      </c>
      <c r="F15" s="57">
        <f>SUM(G15:J15)</f>
        <v>36</v>
      </c>
      <c r="G15" s="58">
        <v>0</v>
      </c>
      <c r="H15" s="58">
        <v>35</v>
      </c>
      <c r="I15" s="58">
        <v>1</v>
      </c>
      <c r="J15" s="55">
        <v>0</v>
      </c>
      <c r="K15" s="59">
        <f>SUM(L15:M15)</f>
        <v>0</v>
      </c>
      <c r="L15" s="42">
        <v>0</v>
      </c>
      <c r="M15" s="40">
        <v>0</v>
      </c>
      <c r="N15" s="37">
        <v>2</v>
      </c>
      <c r="O15" s="44">
        <v>29</v>
      </c>
      <c r="P15" s="37">
        <v>0</v>
      </c>
      <c r="Q15" s="44">
        <v>3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18</v>
      </c>
      <c r="C16" s="62">
        <v>17</v>
      </c>
      <c r="D16" s="63"/>
      <c r="E16" s="64"/>
      <c r="F16" s="65">
        <f>SUM(G16:J16)</f>
        <v>18</v>
      </c>
      <c r="G16" s="66"/>
      <c r="H16" s="66"/>
      <c r="I16" s="66">
        <v>11</v>
      </c>
      <c r="J16" s="62">
        <v>7</v>
      </c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/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10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>
        <v>0</v>
      </c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>
        <v>0</v>
      </c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>
        <v>0</v>
      </c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1">SUM(F26:F28)</f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69</v>
      </c>
      <c r="C31" s="162">
        <v>12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65</v>
      </c>
      <c r="C32" s="164">
        <v>48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164</v>
      </c>
      <c r="C37" s="173">
        <v>0</v>
      </c>
      <c r="D37" s="174">
        <v>0</v>
      </c>
      <c r="E37" s="174">
        <v>2</v>
      </c>
      <c r="F37" s="174">
        <v>6</v>
      </c>
      <c r="G37" s="174">
        <v>26</v>
      </c>
      <c r="H37" s="174">
        <v>113</v>
      </c>
      <c r="I37" s="175">
        <v>17</v>
      </c>
      <c r="J37" s="174">
        <v>167</v>
      </c>
      <c r="K37" s="175">
        <v>9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0</v>
      </c>
      <c r="C38" s="173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5">
        <v>0</v>
      </c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4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56" t="s">
        <v>88</v>
      </c>
      <c r="C45" s="257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1</v>
      </c>
      <c r="C46" s="192">
        <v>2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2</v>
      </c>
      <c r="C50" s="126">
        <v>0</v>
      </c>
      <c r="D50" s="127">
        <v>2</v>
      </c>
      <c r="E50" s="38">
        <v>0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64</v>
      </c>
      <c r="C54" s="214">
        <v>34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63</v>
      </c>
      <c r="C55" s="150">
        <v>19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54" t="s">
        <v>113</v>
      </c>
      <c r="E60" s="209" t="s">
        <v>114</v>
      </c>
      <c r="F60" s="169" t="s">
        <v>113</v>
      </c>
      <c r="G60" s="255" t="s">
        <v>114</v>
      </c>
      <c r="H60" s="169" t="s">
        <v>113</v>
      </c>
      <c r="I60" s="255" t="s">
        <v>114</v>
      </c>
      <c r="J60" s="169" t="s">
        <v>113</v>
      </c>
      <c r="K60" s="255" t="s">
        <v>114</v>
      </c>
      <c r="L60" s="169" t="s">
        <v>113</v>
      </c>
      <c r="M60" s="255" t="s">
        <v>114</v>
      </c>
      <c r="N60" s="169" t="s">
        <v>113</v>
      </c>
      <c r="O60" s="255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25</v>
      </c>
      <c r="D61" s="224">
        <f t="shared" ref="D61:E63" si="2">SUM(F61+H61+J61+L61+N61)</f>
        <v>12</v>
      </c>
      <c r="E61" s="225">
        <f t="shared" si="2"/>
        <v>13</v>
      </c>
      <c r="F61" s="39">
        <v>8</v>
      </c>
      <c r="G61" s="40">
        <v>11</v>
      </c>
      <c r="H61" s="37">
        <v>2</v>
      </c>
      <c r="I61" s="40">
        <v>1</v>
      </c>
      <c r="J61" s="37">
        <v>2</v>
      </c>
      <c r="K61" s="40">
        <v>1</v>
      </c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30</v>
      </c>
      <c r="D62" s="226">
        <f t="shared" si="2"/>
        <v>16</v>
      </c>
      <c r="E62" s="227">
        <f t="shared" si="2"/>
        <v>14</v>
      </c>
      <c r="F62" s="228">
        <v>6</v>
      </c>
      <c r="G62" s="48">
        <v>10</v>
      </c>
      <c r="H62" s="229">
        <v>3</v>
      </c>
      <c r="I62" s="230">
        <v>1</v>
      </c>
      <c r="J62" s="229">
        <v>4</v>
      </c>
      <c r="K62" s="230">
        <v>1</v>
      </c>
      <c r="L62" s="47">
        <v>2</v>
      </c>
      <c r="M62" s="48">
        <v>1</v>
      </c>
      <c r="N62" s="47">
        <v>1</v>
      </c>
      <c r="O62" s="48">
        <v>1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13</v>
      </c>
      <c r="D63" s="231">
        <f t="shared" si="2"/>
        <v>6</v>
      </c>
      <c r="E63" s="232">
        <f t="shared" si="2"/>
        <v>7</v>
      </c>
      <c r="F63" s="233"/>
      <c r="G63" s="234"/>
      <c r="H63" s="235"/>
      <c r="I63" s="236"/>
      <c r="J63" s="237">
        <v>2</v>
      </c>
      <c r="K63" s="238"/>
      <c r="L63" s="47">
        <v>2</v>
      </c>
      <c r="M63" s="48">
        <v>4</v>
      </c>
      <c r="N63" s="47">
        <v>2</v>
      </c>
      <c r="O63" s="48">
        <v>3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2</v>
      </c>
      <c r="D64" s="239">
        <f>SUM(J64+L64+N64)</f>
        <v>1</v>
      </c>
      <c r="E64" s="240">
        <f>SUM(K64+M64+O64)</f>
        <v>1</v>
      </c>
      <c r="F64" s="93"/>
      <c r="G64" s="241"/>
      <c r="H64" s="93"/>
      <c r="I64" s="89"/>
      <c r="J64" s="242"/>
      <c r="K64" s="243"/>
      <c r="L64" s="203">
        <v>1</v>
      </c>
      <c r="M64" s="205"/>
      <c r="N64" s="203"/>
      <c r="O64" s="205">
        <v>1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1284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500-000000000000}"/>
    <dataValidation allowBlank="1" showInputMessage="1" showErrorMessage="1" errorTitle="ERROR" error="Por Favor ingrese solo Números." sqref="L37 D31:D32 R18 R12:R15 C42 U26:U28" xr:uid="{00000000-0002-0000-0500-000001000000}"/>
    <dataValidation type="whole" allowBlank="1" showInputMessage="1" showErrorMessage="1" errorTitle="ERROR" error="Por favor ingrese solo Números." sqref="F58:O58" xr:uid="{00000000-0002-0000-0500-000002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500-000003000000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00000000-0002-0000-0500-000004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202"/>
  <sheetViews>
    <sheetView workbookViewId="0">
      <selection activeCell="B11" sqref="B11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90" ht="16.149999999999999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",[7]NOMBRE!B6," - ","( ",[7]NOMBRE!C6,[7]NOMBRE!D6," )")</f>
        <v>MES: JUNIO - ( 06 )</v>
      </c>
    </row>
    <row r="5" spans="1:90" ht="16.149999999999999" customHeight="1" x14ac:dyDescent="0.2">
      <c r="A5" s="1" t="str">
        <f>CONCATENATE("AÑO: ",[7]NOMBRE!B7)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195</v>
      </c>
      <c r="C11" s="32">
        <f t="shared" si="0"/>
        <v>116</v>
      </c>
      <c r="D11" s="33">
        <f t="shared" si="0"/>
        <v>1</v>
      </c>
      <c r="E11" s="32">
        <f t="shared" si="0"/>
        <v>13</v>
      </c>
      <c r="F11" s="34">
        <f t="shared" si="0"/>
        <v>153</v>
      </c>
      <c r="G11" s="31">
        <f t="shared" si="0"/>
        <v>33</v>
      </c>
      <c r="H11" s="31">
        <f t="shared" si="0"/>
        <v>114</v>
      </c>
      <c r="I11" s="31">
        <f t="shared" si="0"/>
        <v>6</v>
      </c>
      <c r="J11" s="32">
        <f t="shared" si="0"/>
        <v>0</v>
      </c>
      <c r="K11" s="33">
        <f t="shared" si="0"/>
        <v>29</v>
      </c>
      <c r="L11" s="31">
        <f t="shared" si="0"/>
        <v>23</v>
      </c>
      <c r="M11" s="32">
        <f t="shared" si="0"/>
        <v>6</v>
      </c>
      <c r="N11" s="33">
        <f t="shared" si="0"/>
        <v>6</v>
      </c>
      <c r="O11" s="35">
        <f t="shared" si="0"/>
        <v>178</v>
      </c>
      <c r="P11" s="33">
        <f t="shared" si="0"/>
        <v>1</v>
      </c>
      <c r="Q11" s="35">
        <f t="shared" si="0"/>
        <v>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77</v>
      </c>
      <c r="C12" s="38">
        <v>69</v>
      </c>
      <c r="D12" s="39">
        <v>1</v>
      </c>
      <c r="E12" s="40">
        <v>7</v>
      </c>
      <c r="F12" s="41">
        <f>SUM(G12:J12)</f>
        <v>35</v>
      </c>
      <c r="G12" s="42">
        <v>32</v>
      </c>
      <c r="H12" s="42">
        <v>3</v>
      </c>
      <c r="I12" s="42"/>
      <c r="J12" s="40"/>
      <c r="K12" s="43">
        <f>SUM(L12:M12)</f>
        <v>29</v>
      </c>
      <c r="L12" s="42">
        <v>23</v>
      </c>
      <c r="M12" s="40">
        <v>6</v>
      </c>
      <c r="N12" s="37">
        <v>5</v>
      </c>
      <c r="O12" s="44">
        <v>68</v>
      </c>
      <c r="P12" s="37">
        <v>1</v>
      </c>
      <c r="Q12" s="44">
        <v>6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>
        <v>1</v>
      </c>
      <c r="C13" s="48">
        <v>1</v>
      </c>
      <c r="D13" s="49"/>
      <c r="E13" s="48"/>
      <c r="F13" s="50">
        <f>SUM(G13:J13)</f>
        <v>1</v>
      </c>
      <c r="G13" s="51">
        <v>1</v>
      </c>
      <c r="H13" s="51"/>
      <c r="I13" s="51"/>
      <c r="J13" s="48"/>
      <c r="K13" s="52">
        <f>SUM(L13:M13)</f>
        <v>0</v>
      </c>
      <c r="L13" s="42"/>
      <c r="M13" s="40"/>
      <c r="N13" s="37"/>
      <c r="O13" s="44"/>
      <c r="P13" s="37">
        <v>0</v>
      </c>
      <c r="Q13" s="44">
        <v>0</v>
      </c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>
        <f>IF(B13=0,"",IF(C13="",IF(B11="","",1),0))</f>
        <v>0</v>
      </c>
      <c r="CK13" s="4">
        <v>0</v>
      </c>
      <c r="CL13" s="4"/>
    </row>
    <row r="14" spans="1:90" ht="15" customHeight="1" x14ac:dyDescent="0.2">
      <c r="A14" s="46" t="s">
        <v>29</v>
      </c>
      <c r="B14" s="47">
        <v>67</v>
      </c>
      <c r="C14" s="48">
        <v>20</v>
      </c>
      <c r="D14" s="49"/>
      <c r="E14" s="48"/>
      <c r="F14" s="50">
        <f>SUM(G14:J14)</f>
        <v>67</v>
      </c>
      <c r="G14" s="51"/>
      <c r="H14" s="51">
        <v>64</v>
      </c>
      <c r="I14" s="51">
        <v>3</v>
      </c>
      <c r="J14" s="48"/>
      <c r="K14" s="52">
        <f>SUM(L14:M14)</f>
        <v>0</v>
      </c>
      <c r="L14" s="42"/>
      <c r="M14" s="40"/>
      <c r="N14" s="37"/>
      <c r="O14" s="44">
        <v>72</v>
      </c>
      <c r="P14" s="37">
        <v>0</v>
      </c>
      <c r="Q14" s="44">
        <v>0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50</v>
      </c>
      <c r="C15" s="55">
        <v>26</v>
      </c>
      <c r="D15" s="56"/>
      <c r="E15" s="55">
        <v>6</v>
      </c>
      <c r="F15" s="57">
        <f>SUM(G15:J15)</f>
        <v>50</v>
      </c>
      <c r="G15" s="58"/>
      <c r="H15" s="58">
        <v>47</v>
      </c>
      <c r="I15" s="58">
        <v>3</v>
      </c>
      <c r="J15" s="55"/>
      <c r="K15" s="59">
        <f>SUM(L15:M15)</f>
        <v>0</v>
      </c>
      <c r="L15" s="42"/>
      <c r="M15" s="40"/>
      <c r="N15" s="37">
        <v>1</v>
      </c>
      <c r="O15" s="44">
        <v>38</v>
      </c>
      <c r="P15" s="37">
        <v>0</v>
      </c>
      <c r="Q15" s="44">
        <v>0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22</v>
      </c>
      <c r="C16" s="62">
        <v>17</v>
      </c>
      <c r="D16" s="63"/>
      <c r="E16" s="64"/>
      <c r="F16" s="65">
        <f>SUM(G16:J16)</f>
        <v>22</v>
      </c>
      <c r="G16" s="66"/>
      <c r="H16" s="66"/>
      <c r="I16" s="66">
        <v>22</v>
      </c>
      <c r="J16" s="62"/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6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C17" s="3" t="str">
        <f t="shared" ref="CC17" si="1">IF(B17=0,"",IF(C17="",IF(B17="","","* No olvide digitar la columna Beneficiarios. "),""))</f>
        <v xml:space="preserve">* No olvide digitar la columna Beneficiarios. </v>
      </c>
      <c r="CD17" s="3" t="str">
        <f t="shared" ref="CD17" si="2">IF(B17&lt;C17,"* El número de Beneficiarias NO DEBE ser mayor que el Total. ","")</f>
        <v/>
      </c>
      <c r="CG17" s="4">
        <f t="shared" ref="CG17" si="3">IF(B17&lt;D17,1,0)</f>
        <v>0</v>
      </c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1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4">SUM(F26:F28)</f>
        <v>1</v>
      </c>
      <c r="G25" s="115">
        <f t="shared" si="4"/>
        <v>0</v>
      </c>
      <c r="H25" s="115">
        <f t="shared" si="4"/>
        <v>0</v>
      </c>
      <c r="I25" s="115">
        <f t="shared" si="4"/>
        <v>0</v>
      </c>
      <c r="J25" s="115">
        <f t="shared" si="4"/>
        <v>0</v>
      </c>
      <c r="K25" s="115">
        <f t="shared" si="4"/>
        <v>0</v>
      </c>
      <c r="L25" s="116">
        <f t="shared" si="4"/>
        <v>0</v>
      </c>
      <c r="M25" s="114">
        <f t="shared" si="4"/>
        <v>0</v>
      </c>
      <c r="N25" s="115">
        <f t="shared" si="4"/>
        <v>0</v>
      </c>
      <c r="O25" s="116">
        <f t="shared" si="4"/>
        <v>1</v>
      </c>
      <c r="P25" s="117">
        <f>SUM(P26:P27)</f>
        <v>0</v>
      </c>
      <c r="Q25" s="118">
        <f>SUM(Q26:Q27)</f>
        <v>0</v>
      </c>
      <c r="R25" s="119">
        <f>SUM(R26:R28)</f>
        <v>1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1</v>
      </c>
      <c r="C27" s="133"/>
      <c r="D27" s="134"/>
      <c r="E27" s="135"/>
      <c r="F27" s="134">
        <v>1</v>
      </c>
      <c r="G27" s="135"/>
      <c r="H27" s="135"/>
      <c r="I27" s="134"/>
      <c r="J27" s="135"/>
      <c r="K27" s="134"/>
      <c r="L27" s="136"/>
      <c r="M27" s="47"/>
      <c r="N27" s="51"/>
      <c r="O27" s="48">
        <v>1</v>
      </c>
      <c r="P27" s="49"/>
      <c r="Q27" s="48"/>
      <c r="R27" s="137">
        <v>1</v>
      </c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83</v>
      </c>
      <c r="C31" s="162">
        <v>25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74</v>
      </c>
      <c r="C32" s="164">
        <v>54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191</v>
      </c>
      <c r="C37" s="173">
        <v>1</v>
      </c>
      <c r="D37" s="174"/>
      <c r="E37" s="174"/>
      <c r="F37" s="174">
        <v>8</v>
      </c>
      <c r="G37" s="174">
        <v>29</v>
      </c>
      <c r="H37" s="174">
        <v>131</v>
      </c>
      <c r="I37" s="175">
        <v>22</v>
      </c>
      <c r="J37" s="174">
        <v>192</v>
      </c>
      <c r="K37" s="175">
        <v>1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2</v>
      </c>
      <c r="C38" s="173"/>
      <c r="D38" s="174"/>
      <c r="E38" s="174"/>
      <c r="F38" s="174">
        <v>1</v>
      </c>
      <c r="G38" s="174">
        <v>1</v>
      </c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2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59" t="s">
        <v>88</v>
      </c>
      <c r="C45" s="260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4</v>
      </c>
      <c r="C46" s="192">
        <v>2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0</v>
      </c>
      <c r="C50" s="126"/>
      <c r="D50" s="127"/>
      <c r="E50" s="38"/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2</v>
      </c>
      <c r="C51" s="203"/>
      <c r="D51" s="204">
        <v>1</v>
      </c>
      <c r="E51" s="205">
        <v>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89</v>
      </c>
      <c r="C54" s="214">
        <v>37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88</v>
      </c>
      <c r="C55" s="150">
        <v>13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62" t="s">
        <v>113</v>
      </c>
      <c r="E60" s="209" t="s">
        <v>114</v>
      </c>
      <c r="F60" s="169" t="s">
        <v>113</v>
      </c>
      <c r="G60" s="263" t="s">
        <v>114</v>
      </c>
      <c r="H60" s="169" t="s">
        <v>113</v>
      </c>
      <c r="I60" s="263" t="s">
        <v>114</v>
      </c>
      <c r="J60" s="169" t="s">
        <v>113</v>
      </c>
      <c r="K60" s="263" t="s">
        <v>114</v>
      </c>
      <c r="L60" s="169" t="s">
        <v>113</v>
      </c>
      <c r="M60" s="263" t="s">
        <v>114</v>
      </c>
      <c r="N60" s="169" t="s">
        <v>113</v>
      </c>
      <c r="O60" s="263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20</v>
      </c>
      <c r="D61" s="224">
        <f t="shared" ref="D61:E63" si="5">SUM(F61+H61+J61+L61+N61)</f>
        <v>11</v>
      </c>
      <c r="E61" s="225">
        <f t="shared" si="5"/>
        <v>9</v>
      </c>
      <c r="F61" s="39">
        <v>9</v>
      </c>
      <c r="G61" s="40">
        <v>6</v>
      </c>
      <c r="H61" s="37">
        <v>1</v>
      </c>
      <c r="I61" s="40">
        <v>2</v>
      </c>
      <c r="J61" s="37">
        <v>1</v>
      </c>
      <c r="K61" s="40">
        <v>1</v>
      </c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28</v>
      </c>
      <c r="D62" s="226">
        <f t="shared" si="5"/>
        <v>16</v>
      </c>
      <c r="E62" s="227">
        <f t="shared" si="5"/>
        <v>12</v>
      </c>
      <c r="F62" s="228">
        <v>7</v>
      </c>
      <c r="G62" s="48">
        <v>8</v>
      </c>
      <c r="H62" s="229">
        <v>1</v>
      </c>
      <c r="I62" s="230">
        <v>1</v>
      </c>
      <c r="J62" s="229">
        <v>3</v>
      </c>
      <c r="K62" s="230">
        <v>2</v>
      </c>
      <c r="L62" s="47">
        <v>3</v>
      </c>
      <c r="M62" s="48">
        <v>1</v>
      </c>
      <c r="N62" s="47">
        <v>2</v>
      </c>
      <c r="O62" s="48">
        <v>0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13</v>
      </c>
      <c r="D63" s="231">
        <f t="shared" si="5"/>
        <v>6</v>
      </c>
      <c r="E63" s="232">
        <f t="shared" si="5"/>
        <v>7</v>
      </c>
      <c r="F63" s="233"/>
      <c r="G63" s="234"/>
      <c r="H63" s="235"/>
      <c r="I63" s="236"/>
      <c r="J63" s="237"/>
      <c r="K63" s="238"/>
      <c r="L63" s="47">
        <v>3</v>
      </c>
      <c r="M63" s="48">
        <v>4</v>
      </c>
      <c r="N63" s="47">
        <v>3</v>
      </c>
      <c r="O63" s="48">
        <v>3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2</v>
      </c>
      <c r="D64" s="239">
        <f>SUM(J64+L64+N64)</f>
        <v>2</v>
      </c>
      <c r="E64" s="240">
        <f>SUM(K64+M64+O64)</f>
        <v>0</v>
      </c>
      <c r="F64" s="93"/>
      <c r="G64" s="241"/>
      <c r="H64" s="93"/>
      <c r="I64" s="89"/>
      <c r="J64" s="242"/>
      <c r="K64" s="243"/>
      <c r="L64" s="203">
        <v>2</v>
      </c>
      <c r="M64" s="205"/>
      <c r="N64" s="203"/>
      <c r="O64" s="205"/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1509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00000000-0002-0000-0600-000000000000}"/>
    <dataValidation allowBlank="1" showInputMessage="1" showErrorMessage="1" errorTitle="ERROR" error="Por Favor ingrese solo Números." sqref="L37 D31:D32 R18 R12:R15 C42 U26:U28" xr:uid="{00000000-0002-0000-0600-000001000000}"/>
    <dataValidation type="whole" allowBlank="1" showInputMessage="1" showErrorMessage="1" errorTitle="ERROR" error="Por favor ingrese solo Números." sqref="F58:O58" xr:uid="{00000000-0002-0000-0600-000002000000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00000000-0002-0000-0600-000003000000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00000000-0002-0000-0600-000004000000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90" ht="16.149999999999999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",[8]NOMBRE!B6," - ","( ",[8]NOMBRE!C6,[8]NOMBRE!D6," )")</f>
        <v>MES: JULIO - ( 07 )</v>
      </c>
    </row>
    <row r="5" spans="1:90" ht="16.149999999999999" customHeight="1" x14ac:dyDescent="0.2">
      <c r="A5" s="1" t="str">
        <f>CONCATENATE("AÑO: ",[8]NOMBRE!B7)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168</v>
      </c>
      <c r="C11" s="32">
        <f t="shared" si="0"/>
        <v>92</v>
      </c>
      <c r="D11" s="33">
        <f t="shared" si="0"/>
        <v>1</v>
      </c>
      <c r="E11" s="32">
        <f t="shared" si="0"/>
        <v>11</v>
      </c>
      <c r="F11" s="34">
        <f t="shared" si="0"/>
        <v>140</v>
      </c>
      <c r="G11" s="31">
        <f t="shared" si="0"/>
        <v>45</v>
      </c>
      <c r="H11" s="31">
        <f t="shared" si="0"/>
        <v>93</v>
      </c>
      <c r="I11" s="31">
        <f t="shared" si="0"/>
        <v>2</v>
      </c>
      <c r="J11" s="32">
        <f t="shared" si="0"/>
        <v>0</v>
      </c>
      <c r="K11" s="33">
        <f t="shared" si="0"/>
        <v>28</v>
      </c>
      <c r="L11" s="31">
        <f t="shared" si="0"/>
        <v>18</v>
      </c>
      <c r="M11" s="32">
        <f t="shared" si="0"/>
        <v>10</v>
      </c>
      <c r="N11" s="33">
        <f t="shared" si="0"/>
        <v>3</v>
      </c>
      <c r="O11" s="35">
        <f t="shared" si="0"/>
        <v>158</v>
      </c>
      <c r="P11" s="33">
        <f t="shared" si="0"/>
        <v>1</v>
      </c>
      <c r="Q11" s="35">
        <f t="shared" si="0"/>
        <v>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72</v>
      </c>
      <c r="C12" s="38">
        <v>68</v>
      </c>
      <c r="D12" s="39">
        <v>1</v>
      </c>
      <c r="E12" s="40">
        <v>5</v>
      </c>
      <c r="F12" s="41">
        <f>SUM(G12:J12)</f>
        <v>44</v>
      </c>
      <c r="G12" s="42">
        <v>44</v>
      </c>
      <c r="H12" s="42"/>
      <c r="I12" s="42"/>
      <c r="J12" s="40"/>
      <c r="K12" s="43">
        <f>SUM(L12:M12)</f>
        <v>28</v>
      </c>
      <c r="L12" s="42">
        <v>18</v>
      </c>
      <c r="M12" s="40">
        <v>10</v>
      </c>
      <c r="N12" s="37">
        <v>1</v>
      </c>
      <c r="O12" s="44">
        <v>68</v>
      </c>
      <c r="P12" s="37">
        <v>1</v>
      </c>
      <c r="Q12" s="44">
        <v>0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/>
      <c r="C13" s="48"/>
      <c r="D13" s="49"/>
      <c r="E13" s="48"/>
      <c r="F13" s="50">
        <f>SUM(G13:J13)</f>
        <v>0</v>
      </c>
      <c r="G13" s="51"/>
      <c r="H13" s="51"/>
      <c r="I13" s="51"/>
      <c r="J13" s="48"/>
      <c r="K13" s="52">
        <f>SUM(L13:M13)</f>
        <v>0</v>
      </c>
      <c r="L13" s="42"/>
      <c r="M13" s="40"/>
      <c r="N13" s="37"/>
      <c r="O13" s="44"/>
      <c r="P13" s="37"/>
      <c r="Q13" s="44"/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 t="str">
        <f>IF(B13=0,"",IF(C13="",IF(B11="","",1),0))</f>
        <v/>
      </c>
      <c r="CK13" s="4">
        <v>0</v>
      </c>
      <c r="CL13" s="4"/>
    </row>
    <row r="14" spans="1:90" ht="15" customHeight="1" x14ac:dyDescent="0.2">
      <c r="A14" s="46" t="s">
        <v>29</v>
      </c>
      <c r="B14" s="47">
        <v>60</v>
      </c>
      <c r="C14" s="48">
        <v>2</v>
      </c>
      <c r="D14" s="49"/>
      <c r="E14" s="48"/>
      <c r="F14" s="50">
        <f>SUM(G14:J14)</f>
        <v>60</v>
      </c>
      <c r="G14" s="51"/>
      <c r="H14" s="51">
        <v>59</v>
      </c>
      <c r="I14" s="51">
        <v>1</v>
      </c>
      <c r="J14" s="48"/>
      <c r="K14" s="52">
        <f>SUM(L14:M14)</f>
        <v>0</v>
      </c>
      <c r="L14" s="42"/>
      <c r="M14" s="40"/>
      <c r="N14" s="37"/>
      <c r="O14" s="44">
        <v>57</v>
      </c>
      <c r="P14" s="37">
        <v>0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36</v>
      </c>
      <c r="C15" s="55">
        <v>22</v>
      </c>
      <c r="D15" s="56"/>
      <c r="E15" s="55">
        <v>6</v>
      </c>
      <c r="F15" s="57">
        <f>SUM(G15:J15)</f>
        <v>36</v>
      </c>
      <c r="G15" s="58">
        <v>1</v>
      </c>
      <c r="H15" s="58">
        <v>34</v>
      </c>
      <c r="I15" s="58">
        <v>1</v>
      </c>
      <c r="J15" s="55"/>
      <c r="K15" s="59">
        <f>SUM(L15:M15)</f>
        <v>0</v>
      </c>
      <c r="L15" s="42"/>
      <c r="M15" s="40"/>
      <c r="N15" s="37">
        <v>2</v>
      </c>
      <c r="O15" s="44">
        <v>33</v>
      </c>
      <c r="P15" s="37">
        <v>0</v>
      </c>
      <c r="Q15" s="44">
        <v>5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30</v>
      </c>
      <c r="C16" s="62">
        <v>27</v>
      </c>
      <c r="D16" s="63"/>
      <c r="E16" s="64"/>
      <c r="F16" s="65">
        <f>SUM(G16:J16)</f>
        <v>30</v>
      </c>
      <c r="G16" s="66"/>
      <c r="H16" s="66">
        <v>1</v>
      </c>
      <c r="I16" s="66">
        <v>15</v>
      </c>
      <c r="J16" s="62">
        <v>14</v>
      </c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A16" s="3" t="str">
        <f>IF($B16&lt;$D16,"* El número de partos prematuros &lt;32 semanas NO DEBE ser mayor que el Total. ","")</f>
        <v/>
      </c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2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>
        <f t="shared" ref="CG17" si="1">IF(B17&lt;D17,1,0)</f>
        <v>0</v>
      </c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2">SUM(F26:F28)</f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2"/>
        <v>0</v>
      </c>
      <c r="K25" s="115">
        <f t="shared" si="2"/>
        <v>0</v>
      </c>
      <c r="L25" s="116">
        <f t="shared" si="2"/>
        <v>0</v>
      </c>
      <c r="M25" s="114">
        <f t="shared" si="2"/>
        <v>0</v>
      </c>
      <c r="N25" s="115">
        <f t="shared" si="2"/>
        <v>0</v>
      </c>
      <c r="O25" s="116">
        <f t="shared" si="2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66</v>
      </c>
      <c r="C31" s="162">
        <v>10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83</v>
      </c>
      <c r="C32" s="164">
        <v>63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170</v>
      </c>
      <c r="C37" s="173"/>
      <c r="D37" s="174"/>
      <c r="E37" s="174">
        <v>3</v>
      </c>
      <c r="F37" s="174">
        <v>6</v>
      </c>
      <c r="G37" s="174">
        <v>22</v>
      </c>
      <c r="H37" s="174">
        <v>126</v>
      </c>
      <c r="I37" s="175">
        <v>13</v>
      </c>
      <c r="J37" s="174"/>
      <c r="K37" s="175"/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0</v>
      </c>
      <c r="C38" s="173"/>
      <c r="D38" s="174"/>
      <c r="E38" s="174"/>
      <c r="F38" s="174"/>
      <c r="G38" s="174"/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2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>
        <v>0</v>
      </c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64" t="s">
        <v>88</v>
      </c>
      <c r="C45" s="265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>
        <v>1</v>
      </c>
      <c r="C46" s="192">
        <v>0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3</v>
      </c>
      <c r="C50" s="126"/>
      <c r="D50" s="127">
        <v>3</v>
      </c>
      <c r="E50" s="38"/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68</v>
      </c>
      <c r="C54" s="214">
        <v>42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64</v>
      </c>
      <c r="C55" s="150">
        <v>37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67" t="s">
        <v>113</v>
      </c>
      <c r="E60" s="209" t="s">
        <v>114</v>
      </c>
      <c r="F60" s="169" t="s">
        <v>113</v>
      </c>
      <c r="G60" s="268" t="s">
        <v>114</v>
      </c>
      <c r="H60" s="169" t="s">
        <v>113</v>
      </c>
      <c r="I60" s="268" t="s">
        <v>114</v>
      </c>
      <c r="J60" s="169" t="s">
        <v>113</v>
      </c>
      <c r="K60" s="268" t="s">
        <v>114</v>
      </c>
      <c r="L60" s="169" t="s">
        <v>113</v>
      </c>
      <c r="M60" s="268" t="s">
        <v>114</v>
      </c>
      <c r="N60" s="169" t="s">
        <v>113</v>
      </c>
      <c r="O60" s="268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39</v>
      </c>
      <c r="D61" s="224">
        <f t="shared" ref="D61:E63" si="3">SUM(F61+H61+J61+L61+N61)</f>
        <v>24</v>
      </c>
      <c r="E61" s="225">
        <f t="shared" si="3"/>
        <v>15</v>
      </c>
      <c r="F61" s="39">
        <v>22</v>
      </c>
      <c r="G61" s="40">
        <v>12</v>
      </c>
      <c r="H61" s="37">
        <v>1</v>
      </c>
      <c r="I61" s="40">
        <v>3</v>
      </c>
      <c r="J61" s="37">
        <v>1</v>
      </c>
      <c r="K61" s="40">
        <v>0</v>
      </c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20</v>
      </c>
      <c r="D62" s="226">
        <f t="shared" si="3"/>
        <v>11</v>
      </c>
      <c r="E62" s="227">
        <f t="shared" si="3"/>
        <v>9</v>
      </c>
      <c r="F62" s="228"/>
      <c r="G62" s="48"/>
      <c r="H62" s="229">
        <v>2</v>
      </c>
      <c r="I62" s="230">
        <v>5</v>
      </c>
      <c r="J62" s="229">
        <v>3</v>
      </c>
      <c r="K62" s="230">
        <v>1</v>
      </c>
      <c r="L62" s="47">
        <v>2</v>
      </c>
      <c r="M62" s="48">
        <v>3</v>
      </c>
      <c r="N62" s="47">
        <v>4</v>
      </c>
      <c r="O62" s="48">
        <v>0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6</v>
      </c>
      <c r="D63" s="231">
        <f t="shared" si="3"/>
        <v>5</v>
      </c>
      <c r="E63" s="232">
        <f t="shared" si="3"/>
        <v>1</v>
      </c>
      <c r="F63" s="233"/>
      <c r="G63" s="234"/>
      <c r="H63" s="235"/>
      <c r="I63" s="236"/>
      <c r="J63" s="237"/>
      <c r="K63" s="238"/>
      <c r="L63" s="47">
        <v>2</v>
      </c>
      <c r="M63" s="48"/>
      <c r="N63" s="47">
        <v>3</v>
      </c>
      <c r="O63" s="48">
        <v>1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5</v>
      </c>
      <c r="D64" s="239">
        <f>SUM(J64+L64+N64)</f>
        <v>4</v>
      </c>
      <c r="E64" s="240">
        <f>SUM(K64+M64+O64)</f>
        <v>1</v>
      </c>
      <c r="F64" s="93"/>
      <c r="G64" s="241"/>
      <c r="H64" s="93"/>
      <c r="I64" s="89"/>
      <c r="J64" s="242"/>
      <c r="K64" s="243"/>
      <c r="L64" s="203">
        <v>1</v>
      </c>
      <c r="M64" s="205">
        <v>1</v>
      </c>
      <c r="N64" s="203">
        <v>3</v>
      </c>
      <c r="O64" s="205">
        <v>0</v>
      </c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1335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DB1E461A-C871-476F-8082-4871C84584B0}"/>
    <dataValidation allowBlank="1" showInputMessage="1" showErrorMessage="1" errorTitle="ERROR" error="Por Favor ingrese solo Números." sqref="L37 D31:D32 R18 R12:R15 C42 U26:U28" xr:uid="{5BC96BC8-CA1B-426C-AA56-6C8C39D24D18}"/>
    <dataValidation type="whole" allowBlank="1" showInputMessage="1" showErrorMessage="1" errorTitle="ERROR" error="Por favor ingrese solo Números." sqref="F58:O58" xr:uid="{87D7F91B-54F1-4B12-94C1-8A2F2C8D374F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1492099D-8942-4C4D-97B4-A09F34206A9F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26B96AD3-14A4-418C-9ED2-83811154BAE1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202"/>
  <sheetViews>
    <sheetView topLeftCell="A16"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4" width="14" style="2" customWidth="1"/>
    <col min="15" max="15" width="13" style="2" customWidth="1"/>
    <col min="16" max="16" width="12.85546875" style="2" customWidth="1"/>
    <col min="17" max="17" width="14" style="2" customWidth="1"/>
    <col min="18" max="18" width="12.7109375" style="2" customWidth="1"/>
    <col min="19" max="20" width="11.42578125" style="2"/>
    <col min="21" max="76" width="11.28515625" style="7" customWidth="1"/>
    <col min="77" max="78" width="11.28515625" style="6" customWidth="1"/>
    <col min="79" max="104" width="11.28515625" style="3" hidden="1" customWidth="1"/>
    <col min="105" max="106" width="11.28515625" style="2" customWidth="1"/>
    <col min="107" max="16384" width="11.42578125" style="2"/>
  </cols>
  <sheetData>
    <row r="1" spans="1:90" ht="16.149999999999999" customHeight="1" x14ac:dyDescent="0.2">
      <c r="A1" s="1" t="s">
        <v>0</v>
      </c>
    </row>
    <row r="2" spans="1:90" ht="16.149999999999999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90" ht="16.149999999999999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0" ht="16.149999999999999" customHeight="1" x14ac:dyDescent="0.2">
      <c r="A4" s="1" t="str">
        <f>CONCATENATE("MES: ",[9]NOMBRE!B6," - ","( ",[9]NOMBRE!C6,[9]NOMBRE!D6," )")</f>
        <v>MES: AGOSTO - ( 08 )</v>
      </c>
    </row>
    <row r="5" spans="1:90" ht="16.149999999999999" customHeight="1" x14ac:dyDescent="0.2">
      <c r="A5" s="1" t="str">
        <f>CONCATENATE("AÑO: ",[9]NOMBRE!B7)</f>
        <v>AÑO: 2018</v>
      </c>
    </row>
    <row r="6" spans="1:90" ht="15" customHeight="1" x14ac:dyDescent="0.2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"/>
      <c r="N6" s="13"/>
      <c r="O6" s="14"/>
      <c r="P6" s="15"/>
      <c r="Q6" s="14"/>
      <c r="R6" s="5"/>
      <c r="S6" s="5"/>
      <c r="T6" s="5"/>
      <c r="U6" s="9"/>
      <c r="V6" s="9"/>
      <c r="W6" s="9"/>
      <c r="X6" s="9"/>
      <c r="Y6" s="9"/>
      <c r="Z6" s="9"/>
      <c r="AA6" s="9"/>
      <c r="AB6" s="9"/>
      <c r="AC6" s="9"/>
    </row>
    <row r="7" spans="1:90" ht="15" x14ac:dyDescent="0.2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12"/>
      <c r="N7" s="13"/>
      <c r="O7" s="14"/>
      <c r="P7" s="15"/>
      <c r="Q7" s="14"/>
      <c r="R7" s="5"/>
      <c r="S7" s="5"/>
      <c r="T7" s="5"/>
      <c r="U7" s="9"/>
      <c r="V7" s="9"/>
      <c r="W7" s="9"/>
      <c r="X7" s="9"/>
      <c r="Y7" s="9"/>
      <c r="Z7" s="9"/>
      <c r="AA7" s="9"/>
      <c r="AB7" s="9"/>
      <c r="AC7" s="9"/>
    </row>
    <row r="8" spans="1:90" ht="36" customHeight="1" x14ac:dyDescent="0.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4"/>
      <c r="P8" s="15"/>
      <c r="Q8" s="14"/>
      <c r="R8" s="5"/>
      <c r="S8" s="5"/>
      <c r="T8" s="5"/>
      <c r="U8" s="9"/>
      <c r="V8" s="9"/>
      <c r="W8" s="9"/>
      <c r="X8" s="9"/>
      <c r="Y8" s="9"/>
      <c r="Z8" s="9"/>
      <c r="AA8" s="9"/>
      <c r="AB8" s="9"/>
      <c r="AC8" s="9"/>
    </row>
    <row r="9" spans="1:90" ht="24.75" customHeight="1" x14ac:dyDescent="0.2">
      <c r="A9" s="308" t="s">
        <v>4</v>
      </c>
      <c r="B9" s="332" t="s">
        <v>5</v>
      </c>
      <c r="C9" s="333"/>
      <c r="D9" s="332" t="s">
        <v>6</v>
      </c>
      <c r="E9" s="333"/>
      <c r="F9" s="334" t="s">
        <v>7</v>
      </c>
      <c r="G9" s="334"/>
      <c r="H9" s="334"/>
      <c r="I9" s="334"/>
      <c r="J9" s="335"/>
      <c r="K9" s="332" t="s">
        <v>8</v>
      </c>
      <c r="L9" s="334"/>
      <c r="M9" s="335"/>
      <c r="N9" s="329" t="s">
        <v>9</v>
      </c>
      <c r="O9" s="330"/>
      <c r="P9" s="316" t="s">
        <v>10</v>
      </c>
      <c r="Q9" s="318" t="s">
        <v>11</v>
      </c>
      <c r="R9" s="5"/>
      <c r="S9" s="5"/>
      <c r="T9" s="5"/>
      <c r="U9" s="9"/>
      <c r="V9" s="9"/>
      <c r="W9" s="9"/>
      <c r="X9" s="9"/>
      <c r="Y9" s="9"/>
      <c r="Z9" s="9"/>
      <c r="AA9" s="9"/>
      <c r="AB9" s="9"/>
      <c r="AC9" s="9"/>
    </row>
    <row r="10" spans="1:90" ht="50.25" customHeight="1" x14ac:dyDescent="0.2">
      <c r="A10" s="302"/>
      <c r="B10" s="20" t="s">
        <v>12</v>
      </c>
      <c r="C10" s="21" t="s">
        <v>13</v>
      </c>
      <c r="D10" s="22" t="s">
        <v>14</v>
      </c>
      <c r="E10" s="21" t="s">
        <v>15</v>
      </c>
      <c r="F10" s="23" t="s">
        <v>16</v>
      </c>
      <c r="G10" s="24" t="s">
        <v>17</v>
      </c>
      <c r="H10" s="24" t="s">
        <v>18</v>
      </c>
      <c r="I10" s="24" t="s">
        <v>19</v>
      </c>
      <c r="J10" s="25" t="s">
        <v>20</v>
      </c>
      <c r="K10" s="26" t="s">
        <v>21</v>
      </c>
      <c r="L10" s="24" t="s">
        <v>22</v>
      </c>
      <c r="M10" s="25" t="s">
        <v>23</v>
      </c>
      <c r="N10" s="27" t="s">
        <v>24</v>
      </c>
      <c r="O10" s="28" t="s">
        <v>25</v>
      </c>
      <c r="P10" s="317"/>
      <c r="Q10" s="319"/>
      <c r="R10" s="2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CG10" s="4"/>
      <c r="CH10" s="4"/>
      <c r="CI10" s="4"/>
      <c r="CJ10" s="4"/>
      <c r="CK10" s="4"/>
      <c r="CL10" s="4"/>
    </row>
    <row r="11" spans="1:90" x14ac:dyDescent="0.2">
      <c r="A11" s="30" t="s">
        <v>26</v>
      </c>
      <c r="B11" s="31">
        <f t="shared" ref="B11:Q11" si="0">SUM(B12:B15)</f>
        <v>161</v>
      </c>
      <c r="C11" s="32">
        <f t="shared" si="0"/>
        <v>85</v>
      </c>
      <c r="D11" s="33">
        <f t="shared" si="0"/>
        <v>2</v>
      </c>
      <c r="E11" s="32">
        <f t="shared" si="0"/>
        <v>7</v>
      </c>
      <c r="F11" s="34">
        <f t="shared" si="0"/>
        <v>131</v>
      </c>
      <c r="G11" s="31">
        <f t="shared" si="0"/>
        <v>33</v>
      </c>
      <c r="H11" s="31">
        <f t="shared" si="0"/>
        <v>98</v>
      </c>
      <c r="I11" s="31">
        <f t="shared" si="0"/>
        <v>0</v>
      </c>
      <c r="J11" s="32">
        <f t="shared" si="0"/>
        <v>0</v>
      </c>
      <c r="K11" s="33">
        <f t="shared" si="0"/>
        <v>30</v>
      </c>
      <c r="L11" s="31">
        <f t="shared" si="0"/>
        <v>20</v>
      </c>
      <c r="M11" s="32">
        <f t="shared" si="0"/>
        <v>10</v>
      </c>
      <c r="N11" s="33">
        <f t="shared" si="0"/>
        <v>4</v>
      </c>
      <c r="O11" s="35">
        <f t="shared" si="0"/>
        <v>149</v>
      </c>
      <c r="P11" s="33">
        <f t="shared" si="0"/>
        <v>0</v>
      </c>
      <c r="Q11" s="35">
        <f t="shared" si="0"/>
        <v>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CG11" s="4"/>
      <c r="CH11" s="4"/>
      <c r="CI11" s="4"/>
      <c r="CJ11" s="4"/>
      <c r="CK11" s="4"/>
      <c r="CL11" s="4"/>
    </row>
    <row r="12" spans="1:90" ht="15" customHeight="1" x14ac:dyDescent="0.2">
      <c r="A12" s="36" t="s">
        <v>27</v>
      </c>
      <c r="B12" s="37">
        <v>65</v>
      </c>
      <c r="C12" s="38">
        <v>55</v>
      </c>
      <c r="D12" s="39"/>
      <c r="E12" s="40">
        <v>1</v>
      </c>
      <c r="F12" s="41">
        <f>SUM(G12:J12)</f>
        <v>35</v>
      </c>
      <c r="G12" s="42">
        <v>33</v>
      </c>
      <c r="H12" s="42">
        <v>2</v>
      </c>
      <c r="I12" s="42"/>
      <c r="J12" s="40"/>
      <c r="K12" s="43">
        <f>SUM(L12:M12)</f>
        <v>30</v>
      </c>
      <c r="L12" s="42">
        <v>20</v>
      </c>
      <c r="M12" s="40">
        <v>10</v>
      </c>
      <c r="N12" s="37"/>
      <c r="O12" s="44">
        <v>63</v>
      </c>
      <c r="P12" s="37">
        <v>0</v>
      </c>
      <c r="Q12" s="44">
        <v>3</v>
      </c>
      <c r="R12" s="8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CA12" s="3" t="str">
        <f>IF($B12&lt;$D12,"* El número de partos prematuros &lt;32 semanas NO DEBE ser mayor que el Total. ","")</f>
        <v/>
      </c>
      <c r="CB12" s="3" t="str">
        <f>IF(B12&lt;E12,"* El número de partos prematuros de 32 a 36 semanas NO DEBE ser mayor que el Total. ","")</f>
        <v/>
      </c>
      <c r="CC12" s="3" t="str">
        <f>IF(B12=0,"",IF(C12="",IF(B12="","","* No olvide digitar la columna Beneficiarios. "),""))</f>
        <v/>
      </c>
      <c r="CD12" s="3" t="str">
        <f>IF(B12&lt;C12,"* El número de Beneficiarias NO DEBE ser mayor que el Total. ","")</f>
        <v/>
      </c>
      <c r="CG12" s="4">
        <f>IF(B12&lt;D12,1,0)</f>
        <v>0</v>
      </c>
      <c r="CH12" s="4">
        <f>IF(B12&lt;E12,1,0)</f>
        <v>0</v>
      </c>
      <c r="CI12" s="4">
        <f>IF(B12&lt;C12,1,0)</f>
        <v>0</v>
      </c>
      <c r="CJ12" s="4">
        <f>IF(B12=0,"",IF(C12="",IF(B11="","",1),0))</f>
        <v>0</v>
      </c>
      <c r="CK12" s="4">
        <v>0</v>
      </c>
      <c r="CL12" s="4"/>
    </row>
    <row r="13" spans="1:90" ht="15" customHeight="1" x14ac:dyDescent="0.2">
      <c r="A13" s="46" t="s">
        <v>28</v>
      </c>
      <c r="B13" s="47"/>
      <c r="C13" s="48"/>
      <c r="D13" s="49"/>
      <c r="E13" s="48"/>
      <c r="F13" s="50">
        <f>SUM(G13:J13)</f>
        <v>0</v>
      </c>
      <c r="G13" s="51"/>
      <c r="H13" s="51"/>
      <c r="I13" s="51"/>
      <c r="J13" s="48"/>
      <c r="K13" s="52">
        <f>SUM(L13:M13)</f>
        <v>0</v>
      </c>
      <c r="L13" s="42"/>
      <c r="M13" s="40"/>
      <c r="N13" s="37"/>
      <c r="O13" s="44"/>
      <c r="P13" s="37"/>
      <c r="Q13" s="44"/>
      <c r="R13" s="8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CA13" s="3" t="str">
        <f>IF($B13&lt;$D13,"* El número de partos prematuros &lt;32 semanas NO DEBE ser mayor que el Total. ","")</f>
        <v/>
      </c>
      <c r="CB13" s="3" t="str">
        <f>IF(B13&lt;E13,"* El número de partos prematuros de 32 a 36 semanas NO DEBE ser mayor que el Total. ","")</f>
        <v/>
      </c>
      <c r="CC13" s="3" t="str">
        <f>IF(B13=0,"",IF(C13="",IF(B13="","","* No olvide digitar la columna Beneficiarios. "),""))</f>
        <v/>
      </c>
      <c r="CD13" s="3" t="str">
        <f>IF(B13&lt;C13,"* El número de Beneficiarias NO DEBE ser mayor que el Total. ","")</f>
        <v/>
      </c>
      <c r="CG13" s="4">
        <f>IF(B13&lt;D13,1,0)</f>
        <v>0</v>
      </c>
      <c r="CH13" s="4">
        <f>IF(B13&lt;E13,1,0)</f>
        <v>0</v>
      </c>
      <c r="CI13" s="4">
        <f>IF(B13&lt;C13,1,0)</f>
        <v>0</v>
      </c>
      <c r="CJ13" s="4" t="str">
        <f>IF(B13=0,"",IF(C13="",IF(B11="","",1),0))</f>
        <v/>
      </c>
      <c r="CK13" s="4">
        <v>0</v>
      </c>
      <c r="CL13" s="4"/>
    </row>
    <row r="14" spans="1:90" ht="15" customHeight="1" x14ac:dyDescent="0.2">
      <c r="A14" s="46" t="s">
        <v>29</v>
      </c>
      <c r="B14" s="47">
        <v>56</v>
      </c>
      <c r="C14" s="48">
        <v>8</v>
      </c>
      <c r="D14" s="49"/>
      <c r="E14" s="48">
        <v>1</v>
      </c>
      <c r="F14" s="50">
        <f>SUM(G14:J14)</f>
        <v>56</v>
      </c>
      <c r="G14" s="51"/>
      <c r="H14" s="51">
        <v>56</v>
      </c>
      <c r="I14" s="51"/>
      <c r="J14" s="48"/>
      <c r="K14" s="52">
        <f>SUM(L14:M14)</f>
        <v>0</v>
      </c>
      <c r="L14" s="42"/>
      <c r="M14" s="40"/>
      <c r="N14" s="37">
        <v>3</v>
      </c>
      <c r="O14" s="44">
        <v>55</v>
      </c>
      <c r="P14" s="37">
        <v>0</v>
      </c>
      <c r="Q14" s="44">
        <v>1</v>
      </c>
      <c r="R14" s="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CA14" s="3" t="str">
        <f>IF($B14&lt;$D14,"* El número de partos prematuros &lt;32 semanas NO DEBE ser mayor que el Total. ","")</f>
        <v/>
      </c>
      <c r="CB14" s="3" t="str">
        <f>IF(B14&lt;E14,"* El número de partos prematuros de 32 a 36 semanas NO DEBE ser mayor que el Total. ","")</f>
        <v/>
      </c>
      <c r="CC14" s="3" t="str">
        <f>IF(B14=0,"",IF(C14="",IF(B14="","","* No olvide digitar la columna Beneficiarios. "),""))</f>
        <v/>
      </c>
      <c r="CD14" s="3" t="str">
        <f>IF(B14&lt;C14,"* El número de Beneficiarias NO DEBE ser mayor que el Total. ","")</f>
        <v/>
      </c>
      <c r="CG14" s="4">
        <f>IF(B14&lt;D14,1,0)</f>
        <v>0</v>
      </c>
      <c r="CH14" s="4">
        <f>IF(B14&lt;E14,1,0)</f>
        <v>0</v>
      </c>
      <c r="CI14" s="4">
        <f>IF(B14&lt;C14,1,0)</f>
        <v>0</v>
      </c>
      <c r="CJ14" s="4">
        <f>IF(B14=0,"",IF(C14="",IF(B11="","",1),0))</f>
        <v>0</v>
      </c>
      <c r="CK14" s="4">
        <v>0</v>
      </c>
      <c r="CL14" s="4"/>
    </row>
    <row r="15" spans="1:90" ht="15" customHeight="1" thickBot="1" x14ac:dyDescent="0.25">
      <c r="A15" s="53" t="s">
        <v>30</v>
      </c>
      <c r="B15" s="54">
        <v>40</v>
      </c>
      <c r="C15" s="55">
        <v>22</v>
      </c>
      <c r="D15" s="56">
        <v>2</v>
      </c>
      <c r="E15" s="55">
        <v>5</v>
      </c>
      <c r="F15" s="57">
        <f>SUM(G15:J15)</f>
        <v>40</v>
      </c>
      <c r="G15" s="58"/>
      <c r="H15" s="58">
        <v>40</v>
      </c>
      <c r="I15" s="58"/>
      <c r="J15" s="55"/>
      <c r="K15" s="59">
        <f>SUM(L15:M15)</f>
        <v>0</v>
      </c>
      <c r="L15" s="42"/>
      <c r="M15" s="40"/>
      <c r="N15" s="37">
        <v>1</v>
      </c>
      <c r="O15" s="44">
        <v>31</v>
      </c>
      <c r="P15" s="37">
        <v>0</v>
      </c>
      <c r="Q15" s="44">
        <v>4</v>
      </c>
      <c r="R15" s="8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CA15" s="3" t="str">
        <f>IF($B15&lt;$D15,"* El número de partos prematuros &lt;32 semanas NO DEBE ser mayor que el Total. ","")</f>
        <v/>
      </c>
      <c r="CB15" s="3" t="str">
        <f>IF(B15&lt;E15,"* El número de partos prematuros de 32 a 36 semanas NO DEBE ser mayor que el Total. ","")</f>
        <v/>
      </c>
      <c r="CC15" s="3" t="str">
        <f>IF(B15=0,"",IF(C15="",IF(B15="","","* No olvide digitar la columna Beneficiarios. "),""))</f>
        <v/>
      </c>
      <c r="CD15" s="3" t="str">
        <f>IF(B15&lt;C15,"* El número de Beneficiarias NO DEBE ser mayor que el Total. ","")</f>
        <v/>
      </c>
      <c r="CG15" s="4">
        <f>IF(B15&lt;D15,1,0)</f>
        <v>0</v>
      </c>
      <c r="CH15" s="4">
        <f>IF(B15&lt;E15,1,0)</f>
        <v>0</v>
      </c>
      <c r="CI15" s="4">
        <f>IF(B15&lt;C15,1,0)</f>
        <v>0</v>
      </c>
      <c r="CJ15" s="4">
        <f>IF(B15=0,"",IF(C15="",IF(B11="","",1),0))</f>
        <v>0</v>
      </c>
      <c r="CK15" s="4">
        <v>0</v>
      </c>
      <c r="CL15" s="4"/>
    </row>
    <row r="16" spans="1:90" ht="15" customHeight="1" thickTop="1" thickBot="1" x14ac:dyDescent="0.25">
      <c r="A16" s="60" t="s">
        <v>31</v>
      </c>
      <c r="B16" s="61">
        <v>36</v>
      </c>
      <c r="C16" s="62">
        <v>34</v>
      </c>
      <c r="D16" s="63"/>
      <c r="E16" s="64"/>
      <c r="F16" s="65">
        <f>SUM(G16:J16)</f>
        <v>36</v>
      </c>
      <c r="G16" s="66"/>
      <c r="H16" s="66"/>
      <c r="I16" s="66"/>
      <c r="J16" s="62">
        <v>36</v>
      </c>
      <c r="K16" s="67">
        <f>SUM(L16:M16)</f>
        <v>0</v>
      </c>
      <c r="L16" s="68"/>
      <c r="M16" s="69"/>
      <c r="N16" s="70"/>
      <c r="O16" s="64"/>
      <c r="P16" s="71"/>
      <c r="Q16" s="6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CC16" s="3" t="str">
        <f>IF(B16=0,"",IF(C16="",IF(B16="","","* No olvide digitar la columna Beneficiarios. "),""))</f>
        <v/>
      </c>
      <c r="CD16" s="3" t="str">
        <f>IF(B16&lt;C16,"* El número de Beneficiarias NO DEBE ser mayor que el Total. ","")</f>
        <v/>
      </c>
      <c r="CG16" s="4">
        <f>IF(B16&lt;D16,1,0)</f>
        <v>0</v>
      </c>
      <c r="CH16" s="4"/>
      <c r="CI16" s="4">
        <f>IF(B16&lt;C16,1,0)</f>
        <v>0</v>
      </c>
      <c r="CJ16" s="4">
        <f>IF(B16=0,"",IF(C16="",IF(B11="","",1),0))</f>
        <v>0</v>
      </c>
      <c r="CK16" s="4"/>
      <c r="CL16" s="4"/>
    </row>
    <row r="17" spans="1:90" ht="15" customHeight="1" thickTop="1" x14ac:dyDescent="0.2">
      <c r="A17" s="72" t="s">
        <v>32</v>
      </c>
      <c r="B17" s="73">
        <v>7</v>
      </c>
      <c r="C17" s="74"/>
      <c r="D17" s="75"/>
      <c r="E17" s="76"/>
      <c r="F17" s="75"/>
      <c r="G17" s="77"/>
      <c r="H17" s="77"/>
      <c r="I17" s="77"/>
      <c r="J17" s="74"/>
      <c r="K17" s="78"/>
      <c r="L17" s="77"/>
      <c r="M17" s="74"/>
      <c r="N17" s="78"/>
      <c r="O17" s="76"/>
      <c r="P17" s="78"/>
      <c r="Q17" s="7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CA17" s="3" t="str">
        <f>IF(B17&lt;=B12,"","* El parto Normal Vertical DEBE estar incluido en el parto Normal. ")</f>
        <v/>
      </c>
      <c r="CG17" s="4"/>
      <c r="CH17" s="4"/>
      <c r="CI17" s="4"/>
      <c r="CJ17" s="4"/>
      <c r="CK17" s="4"/>
      <c r="CL17" s="4"/>
    </row>
    <row r="18" spans="1:90" ht="15" customHeight="1" x14ac:dyDescent="0.2">
      <c r="A18" s="79" t="s">
        <v>33</v>
      </c>
      <c r="B18" s="49"/>
      <c r="C18" s="80"/>
      <c r="D18" s="81"/>
      <c r="E18" s="82"/>
      <c r="F18" s="81"/>
      <c r="G18" s="83"/>
      <c r="H18" s="83"/>
      <c r="I18" s="83"/>
      <c r="J18" s="80"/>
      <c r="K18" s="84"/>
      <c r="L18" s="83"/>
      <c r="M18" s="80"/>
      <c r="N18" s="84"/>
      <c r="O18" s="82"/>
      <c r="P18" s="47"/>
      <c r="Q18" s="85"/>
      <c r="R18" s="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CG18" s="4"/>
      <c r="CH18" s="4"/>
      <c r="CI18" s="4"/>
      <c r="CJ18" s="4"/>
      <c r="CK18" s="4">
        <v>0</v>
      </c>
      <c r="CL18" s="4"/>
    </row>
    <row r="19" spans="1:90" ht="15" customHeight="1" x14ac:dyDescent="0.2">
      <c r="A19" s="86" t="s">
        <v>34</v>
      </c>
      <c r="B19" s="49"/>
      <c r="C19" s="80"/>
      <c r="D19" s="81"/>
      <c r="E19" s="82"/>
      <c r="F19" s="81"/>
      <c r="G19" s="81"/>
      <c r="H19" s="83"/>
      <c r="I19" s="83"/>
      <c r="J19" s="80"/>
      <c r="K19" s="84"/>
      <c r="L19" s="83"/>
      <c r="M19" s="80"/>
      <c r="N19" s="84"/>
      <c r="O19" s="82"/>
      <c r="P19" s="84"/>
      <c r="Q19" s="8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CG19" s="4"/>
      <c r="CH19" s="4"/>
      <c r="CI19" s="4"/>
      <c r="CJ19" s="4"/>
      <c r="CK19" s="4"/>
      <c r="CL19" s="4"/>
    </row>
    <row r="20" spans="1:90" ht="15" customHeight="1" x14ac:dyDescent="0.2">
      <c r="A20" s="87" t="s">
        <v>35</v>
      </c>
      <c r="B20" s="88"/>
      <c r="C20" s="89"/>
      <c r="D20" s="90"/>
      <c r="E20" s="91"/>
      <c r="F20" s="90"/>
      <c r="G20" s="92"/>
      <c r="H20" s="92"/>
      <c r="I20" s="92"/>
      <c r="J20" s="89"/>
      <c r="K20" s="93"/>
      <c r="L20" s="92"/>
      <c r="M20" s="89"/>
      <c r="N20" s="93"/>
      <c r="O20" s="91"/>
      <c r="P20" s="93"/>
      <c r="Q20" s="9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CG20" s="4"/>
      <c r="CH20" s="4"/>
      <c r="CI20" s="4"/>
      <c r="CJ20" s="4"/>
      <c r="CK20" s="4"/>
      <c r="CL20" s="4"/>
    </row>
    <row r="21" spans="1:90" ht="15" customHeight="1" x14ac:dyDescent="0.2">
      <c r="A21" s="94" t="s">
        <v>36</v>
      </c>
      <c r="B21" s="94" t="s">
        <v>37</v>
      </c>
      <c r="C21" s="95"/>
      <c r="D21" s="95"/>
      <c r="E21" s="96"/>
      <c r="F21" s="95"/>
      <c r="G21" s="95"/>
      <c r="H21" s="95"/>
      <c r="I21" s="95"/>
      <c r="J21" s="96"/>
      <c r="K21" s="95"/>
      <c r="L21" s="95"/>
      <c r="M21" s="97"/>
      <c r="N21" s="98"/>
      <c r="O21" s="98"/>
      <c r="P21" s="99"/>
      <c r="Q21" s="9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CG21" s="4"/>
      <c r="CH21" s="4"/>
      <c r="CI21" s="4"/>
      <c r="CJ21" s="4"/>
      <c r="CK21" s="4"/>
      <c r="CL21" s="4"/>
    </row>
    <row r="22" spans="1:90" ht="36" customHeight="1" x14ac:dyDescent="0.2">
      <c r="A22" s="100" t="s">
        <v>38</v>
      </c>
      <c r="B22" s="101"/>
      <c r="C22" s="102"/>
      <c r="D22" s="102"/>
      <c r="E22" s="103"/>
      <c r="F22" s="102"/>
      <c r="G22" s="102"/>
      <c r="H22" s="102"/>
      <c r="I22" s="102"/>
      <c r="J22" s="103"/>
      <c r="K22" s="102"/>
      <c r="L22" s="102"/>
      <c r="M22" s="104"/>
      <c r="N22" s="105"/>
      <c r="O22" s="105"/>
      <c r="P22" s="105"/>
      <c r="Q22" s="98"/>
      <c r="R22" s="5"/>
      <c r="S22" s="5"/>
      <c r="T22" s="5"/>
      <c r="U22" s="9"/>
      <c r="V22" s="9"/>
      <c r="W22" s="9"/>
      <c r="X22" s="9"/>
      <c r="Y22" s="9"/>
      <c r="Z22" s="9"/>
      <c r="AA22" s="9"/>
      <c r="AB22" s="9"/>
      <c r="AC22" s="9"/>
      <c r="CG22" s="4"/>
      <c r="CH22" s="4"/>
      <c r="CI22" s="4"/>
      <c r="CJ22" s="4"/>
      <c r="CK22" s="4"/>
      <c r="CL22" s="4"/>
    </row>
    <row r="23" spans="1:90" ht="34.15" customHeight="1" x14ac:dyDescent="0.2">
      <c r="A23" s="320" t="s">
        <v>39</v>
      </c>
      <c r="B23" s="320" t="s">
        <v>40</v>
      </c>
      <c r="C23" s="323" t="s">
        <v>41</v>
      </c>
      <c r="D23" s="324"/>
      <c r="E23" s="324"/>
      <c r="F23" s="324"/>
      <c r="G23" s="324"/>
      <c r="H23" s="324"/>
      <c r="I23" s="324"/>
      <c r="J23" s="324"/>
      <c r="K23" s="324"/>
      <c r="L23" s="325"/>
      <c r="M23" s="326" t="s">
        <v>42</v>
      </c>
      <c r="N23" s="327"/>
      <c r="O23" s="328"/>
      <c r="P23" s="326" t="s">
        <v>43</v>
      </c>
      <c r="Q23" s="328"/>
      <c r="R23" s="308" t="s">
        <v>44</v>
      </c>
      <c r="S23" s="308" t="s">
        <v>45</v>
      </c>
      <c r="T23" s="310" t="s">
        <v>46</v>
      </c>
      <c r="U23" s="106"/>
      <c r="BY23" s="7"/>
      <c r="BZ23" s="7"/>
      <c r="CG23" s="4"/>
      <c r="CH23" s="4"/>
      <c r="CI23" s="4"/>
      <c r="CJ23" s="4"/>
      <c r="CK23" s="4"/>
      <c r="CL23" s="4"/>
    </row>
    <row r="24" spans="1:90" ht="49.9" customHeight="1" x14ac:dyDescent="0.2">
      <c r="A24" s="321"/>
      <c r="B24" s="322"/>
      <c r="C24" s="107" t="s">
        <v>47</v>
      </c>
      <c r="D24" s="108" t="s">
        <v>48</v>
      </c>
      <c r="E24" s="108" t="s">
        <v>49</v>
      </c>
      <c r="F24" s="109" t="s">
        <v>50</v>
      </c>
      <c r="G24" s="108" t="s">
        <v>51</v>
      </c>
      <c r="H24" s="108" t="s">
        <v>52</v>
      </c>
      <c r="I24" s="109" t="s">
        <v>53</v>
      </c>
      <c r="J24" s="108" t="s">
        <v>54</v>
      </c>
      <c r="K24" s="109" t="s">
        <v>55</v>
      </c>
      <c r="L24" s="110" t="s">
        <v>56</v>
      </c>
      <c r="M24" s="26" t="s">
        <v>57</v>
      </c>
      <c r="N24" s="24" t="s">
        <v>58</v>
      </c>
      <c r="O24" s="25" t="s">
        <v>59</v>
      </c>
      <c r="P24" s="111" t="s">
        <v>60</v>
      </c>
      <c r="Q24" s="112" t="s">
        <v>61</v>
      </c>
      <c r="R24" s="309"/>
      <c r="S24" s="309"/>
      <c r="T24" s="311"/>
      <c r="U24" s="106"/>
      <c r="BY24" s="7"/>
      <c r="BZ24" s="7"/>
      <c r="CG24" s="4"/>
      <c r="CH24" s="4"/>
      <c r="CI24" s="4"/>
      <c r="CJ24" s="4"/>
      <c r="CK24" s="4"/>
      <c r="CL24" s="4"/>
    </row>
    <row r="25" spans="1:90" ht="15" customHeight="1" x14ac:dyDescent="0.2">
      <c r="A25" s="322"/>
      <c r="B25" s="113">
        <f>SUM(B26:B28)</f>
        <v>0</v>
      </c>
      <c r="C25" s="114">
        <f>SUM(C26:C28)</f>
        <v>0</v>
      </c>
      <c r="D25" s="115">
        <f>SUM(D26:D28)</f>
        <v>0</v>
      </c>
      <c r="E25" s="115">
        <f>SUM(E26:E28)</f>
        <v>0</v>
      </c>
      <c r="F25" s="115">
        <f t="shared" ref="F25:O25" si="1">SUM(F26:F28)</f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6">
        <f t="shared" si="1"/>
        <v>0</v>
      </c>
      <c r="M25" s="114">
        <f t="shared" si="1"/>
        <v>0</v>
      </c>
      <c r="N25" s="115">
        <f t="shared" si="1"/>
        <v>0</v>
      </c>
      <c r="O25" s="116">
        <f t="shared" si="1"/>
        <v>0</v>
      </c>
      <c r="P25" s="117">
        <f>SUM(P26:P27)</f>
        <v>0</v>
      </c>
      <c r="Q25" s="118">
        <f>SUM(Q26:Q27)</f>
        <v>0</v>
      </c>
      <c r="R25" s="119">
        <f>SUM(R26:R28)</f>
        <v>0</v>
      </c>
      <c r="S25" s="119">
        <f>SUM(S26:S28)</f>
        <v>0</v>
      </c>
      <c r="T25" s="118">
        <f>SUM(T26:T28)</f>
        <v>0</v>
      </c>
      <c r="U25" s="106"/>
      <c r="BY25" s="7"/>
      <c r="BZ25" s="7"/>
      <c r="CG25" s="4"/>
      <c r="CH25" s="4"/>
      <c r="CI25" s="4"/>
      <c r="CJ25" s="4"/>
      <c r="CK25" s="4"/>
      <c r="CL25" s="4"/>
    </row>
    <row r="26" spans="1:90" ht="15" customHeight="1" x14ac:dyDescent="0.2">
      <c r="A26" s="120" t="s">
        <v>62</v>
      </c>
      <c r="B26" s="121">
        <f>SUM(C26:L26)</f>
        <v>0</v>
      </c>
      <c r="C26" s="122"/>
      <c r="D26" s="123"/>
      <c r="E26" s="124"/>
      <c r="F26" s="123"/>
      <c r="G26" s="124"/>
      <c r="H26" s="124"/>
      <c r="I26" s="123"/>
      <c r="J26" s="124"/>
      <c r="K26" s="123"/>
      <c r="L26" s="125"/>
      <c r="M26" s="126"/>
      <c r="N26" s="127"/>
      <c r="O26" s="38"/>
      <c r="P26" s="128"/>
      <c r="Q26" s="38"/>
      <c r="R26" s="129"/>
      <c r="S26" s="129"/>
      <c r="T26" s="130"/>
      <c r="U26" s="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BY26" s="7"/>
      <c r="BZ26" s="7"/>
      <c r="CG26" s="4"/>
      <c r="CH26" s="4"/>
      <c r="CI26" s="4"/>
      <c r="CJ26" s="4">
        <v>0</v>
      </c>
      <c r="CK26" s="4">
        <v>0</v>
      </c>
      <c r="CL26" s="4"/>
    </row>
    <row r="27" spans="1:90" ht="15" customHeight="1" x14ac:dyDescent="0.2">
      <c r="A27" s="131" t="s">
        <v>63</v>
      </c>
      <c r="B27" s="132">
        <f>SUM(C27:L27)</f>
        <v>0</v>
      </c>
      <c r="C27" s="133"/>
      <c r="D27" s="134"/>
      <c r="E27" s="135"/>
      <c r="F27" s="134"/>
      <c r="G27" s="135"/>
      <c r="H27" s="135"/>
      <c r="I27" s="134"/>
      <c r="J27" s="135"/>
      <c r="K27" s="134"/>
      <c r="L27" s="136"/>
      <c r="M27" s="47"/>
      <c r="N27" s="51"/>
      <c r="O27" s="48"/>
      <c r="P27" s="49"/>
      <c r="Q27" s="48"/>
      <c r="R27" s="137"/>
      <c r="S27" s="137"/>
      <c r="T27" s="85"/>
      <c r="U27" s="8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BY27" s="7"/>
      <c r="BZ27" s="7"/>
      <c r="CG27" s="4"/>
      <c r="CH27" s="4"/>
      <c r="CI27" s="4"/>
      <c r="CJ27" s="4">
        <v>0</v>
      </c>
      <c r="CK27" s="4">
        <v>0</v>
      </c>
      <c r="CL27" s="4"/>
    </row>
    <row r="28" spans="1:90" ht="15" customHeight="1" x14ac:dyDescent="0.2">
      <c r="A28" s="138" t="s">
        <v>64</v>
      </c>
      <c r="B28" s="139">
        <f>SUM(C28:L28)</f>
        <v>0</v>
      </c>
      <c r="C28" s="140"/>
      <c r="D28" s="141"/>
      <c r="E28" s="142"/>
      <c r="F28" s="141"/>
      <c r="G28" s="142"/>
      <c r="H28" s="142"/>
      <c r="I28" s="141"/>
      <c r="J28" s="142"/>
      <c r="K28" s="141"/>
      <c r="L28" s="143"/>
      <c r="M28" s="144"/>
      <c r="N28" s="145"/>
      <c r="O28" s="146"/>
      <c r="P28" s="147"/>
      <c r="Q28" s="148"/>
      <c r="R28" s="149"/>
      <c r="S28" s="149"/>
      <c r="T28" s="150"/>
      <c r="U28" s="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BY28" s="7"/>
      <c r="BZ28" s="7"/>
      <c r="CG28" s="4"/>
      <c r="CH28" s="4"/>
      <c r="CI28" s="4"/>
      <c r="CJ28" s="4">
        <v>0</v>
      </c>
      <c r="CK28" s="4">
        <v>0</v>
      </c>
      <c r="CL28" s="4"/>
    </row>
    <row r="29" spans="1:90" ht="36" customHeight="1" x14ac:dyDescent="0.2">
      <c r="A29" s="151" t="s">
        <v>65</v>
      </c>
      <c r="D29" s="152"/>
      <c r="E29" s="152"/>
      <c r="F29" s="153"/>
      <c r="G29" s="153"/>
      <c r="H29" s="153"/>
      <c r="I29" s="153"/>
      <c r="J29" s="153"/>
      <c r="K29" s="153"/>
      <c r="L29" s="153"/>
      <c r="M29" s="154"/>
      <c r="N29" s="154"/>
      <c r="O29" s="154"/>
      <c r="P29" s="155"/>
      <c r="Q29" s="14"/>
      <c r="R29" s="5"/>
      <c r="S29" s="5"/>
      <c r="T29" s="5"/>
      <c r="CG29" s="4"/>
      <c r="CH29" s="4"/>
      <c r="CI29" s="4"/>
      <c r="CJ29" s="4"/>
      <c r="CK29" s="4"/>
      <c r="CL29" s="4"/>
    </row>
    <row r="30" spans="1:90" ht="21" x14ac:dyDescent="0.2">
      <c r="A30" s="156" t="s">
        <v>66</v>
      </c>
      <c r="B30" s="157" t="s">
        <v>1</v>
      </c>
      <c r="C30" s="157" t="s">
        <v>67</v>
      </c>
      <c r="D30" s="158" t="s">
        <v>68</v>
      </c>
      <c r="E30" s="159"/>
      <c r="F30" s="153"/>
      <c r="G30" s="160"/>
      <c r="H30" s="160"/>
      <c r="I30" s="106"/>
      <c r="J30" s="153"/>
      <c r="K30" s="153"/>
      <c r="L30" s="153"/>
      <c r="M30" s="154"/>
      <c r="N30" s="154"/>
      <c r="O30" s="154"/>
      <c r="P30" s="155"/>
      <c r="Q30" s="14"/>
      <c r="R30" s="5"/>
      <c r="S30" s="5"/>
      <c r="T30" s="5"/>
      <c r="CG30" s="4"/>
      <c r="CH30" s="4"/>
      <c r="CI30" s="4"/>
      <c r="CJ30" s="4"/>
      <c r="CK30" s="4"/>
      <c r="CL30" s="4"/>
    </row>
    <row r="31" spans="1:90" ht="15" customHeight="1" x14ac:dyDescent="0.2">
      <c r="A31" s="161" t="s">
        <v>69</v>
      </c>
      <c r="B31" s="162">
        <v>75</v>
      </c>
      <c r="C31" s="162">
        <v>18</v>
      </c>
      <c r="D31" s="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5"/>
      <c r="Q31" s="14"/>
      <c r="R31" s="5"/>
      <c r="S31" s="5"/>
      <c r="T31" s="5"/>
      <c r="CA31" s="3" t="str">
        <f>IF(B31=0,"",IF(C31="",IF(B31="","","* No olvide digitar la columna Benefiiarios. "),""))</f>
        <v/>
      </c>
      <c r="CB31" s="3" t="str">
        <f>IF(B31&lt;C31,"* El número de Beneficiarios NO DEBE ser mayor que el Total. ","")</f>
        <v/>
      </c>
      <c r="CG31" s="4">
        <f>IF(B31=0,"",IF(C31="",IF(B23="","",1),0))</f>
        <v>0</v>
      </c>
      <c r="CH31" s="4">
        <f>IF(B31&lt;C31,1,0)</f>
        <v>0</v>
      </c>
      <c r="CI31" s="4"/>
      <c r="CJ31" s="4"/>
      <c r="CK31" s="4"/>
      <c r="CL31" s="4"/>
    </row>
    <row r="32" spans="1:90" ht="15" customHeight="1" x14ac:dyDescent="0.2">
      <c r="A32" s="163" t="s">
        <v>70</v>
      </c>
      <c r="B32" s="164">
        <v>72</v>
      </c>
      <c r="C32" s="164">
        <v>50</v>
      </c>
      <c r="D32" s="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55"/>
      <c r="Q32" s="14"/>
      <c r="R32" s="5"/>
      <c r="S32" s="5"/>
      <c r="T32" s="5"/>
      <c r="CA32" s="3" t="str">
        <f>IF(B32=0,"",IF(C32="",IF(B32="","","* No olvide digitar la columna Benefiiarios. "),""))</f>
        <v/>
      </c>
      <c r="CB32" s="3" t="str">
        <f>IF(B32&lt;C32,"* El número de Beneficiarios NO DEBE ser mayor que el Total. ","")</f>
        <v/>
      </c>
      <c r="CG32" s="4"/>
      <c r="CH32" s="4"/>
      <c r="CI32" s="4"/>
      <c r="CJ32" s="4"/>
      <c r="CK32" s="4"/>
      <c r="CL32" s="4"/>
    </row>
    <row r="33" spans="1:90" ht="36" customHeight="1" x14ac:dyDescent="0.2">
      <c r="A33" s="312" t="s">
        <v>71</v>
      </c>
      <c r="B33" s="313"/>
      <c r="C33" s="313"/>
      <c r="D33" s="313"/>
      <c r="E33" s="313"/>
      <c r="F33" s="313"/>
      <c r="G33" s="165"/>
      <c r="H33" s="165"/>
      <c r="I33" s="165"/>
      <c r="J33" s="165"/>
      <c r="K33" s="166"/>
      <c r="L33" s="167"/>
      <c r="M33" s="168"/>
      <c r="N33" s="168"/>
      <c r="O33" s="154"/>
      <c r="P33" s="155"/>
      <c r="Q33" s="14"/>
      <c r="R33" s="5"/>
      <c r="S33" s="5"/>
      <c r="T33" s="5"/>
      <c r="CG33" s="4"/>
      <c r="CH33" s="4"/>
      <c r="CI33" s="4"/>
      <c r="CJ33" s="4"/>
      <c r="CK33" s="4"/>
      <c r="CL33" s="4"/>
    </row>
    <row r="34" spans="1:90" ht="36" customHeight="1" x14ac:dyDescent="0.2">
      <c r="A34" s="314" t="s">
        <v>72</v>
      </c>
      <c r="B34" s="315"/>
      <c r="C34" s="315"/>
      <c r="D34" s="315"/>
      <c r="E34" s="315"/>
      <c r="F34" s="315"/>
      <c r="L34" s="14"/>
      <c r="M34" s="14"/>
      <c r="N34" s="14"/>
      <c r="O34" s="14"/>
      <c r="P34" s="15"/>
      <c r="Q34" s="14"/>
      <c r="R34" s="5"/>
      <c r="S34" s="5"/>
      <c r="T34" s="5"/>
      <c r="U34" s="9"/>
      <c r="V34" s="9"/>
      <c r="W34" s="9"/>
      <c r="CG34" s="4"/>
      <c r="CH34" s="4"/>
      <c r="CI34" s="4"/>
      <c r="CJ34" s="4"/>
      <c r="CK34" s="4"/>
      <c r="CL34" s="4"/>
    </row>
    <row r="35" spans="1:90" ht="40.9" customHeight="1" x14ac:dyDescent="0.2">
      <c r="A35" s="299" t="s">
        <v>73</v>
      </c>
      <c r="B35" s="301" t="s">
        <v>1</v>
      </c>
      <c r="C35" s="303" t="s">
        <v>68</v>
      </c>
      <c r="D35" s="304"/>
      <c r="E35" s="304"/>
      <c r="F35" s="304"/>
      <c r="G35" s="304"/>
      <c r="H35" s="304"/>
      <c r="I35" s="305"/>
      <c r="J35" s="306" t="s">
        <v>74</v>
      </c>
      <c r="K35" s="307"/>
      <c r="L35" s="154"/>
      <c r="M35" s="154"/>
      <c r="N35" s="154"/>
      <c r="O35" s="154"/>
      <c r="P35" s="155"/>
      <c r="Q35" s="154"/>
      <c r="R35" s="9"/>
      <c r="S35" s="9"/>
      <c r="T35" s="9"/>
      <c r="U35" s="9"/>
      <c r="V35" s="9"/>
      <c r="W35" s="9"/>
      <c r="CG35" s="4"/>
      <c r="CH35" s="4"/>
      <c r="CI35" s="4"/>
      <c r="CJ35" s="4"/>
      <c r="CK35" s="4"/>
      <c r="CL35" s="4"/>
    </row>
    <row r="36" spans="1:90" ht="31.5" customHeight="1" x14ac:dyDescent="0.2">
      <c r="A36" s="300"/>
      <c r="B36" s="302"/>
      <c r="C36" s="169" t="s">
        <v>75</v>
      </c>
      <c r="D36" s="170" t="s">
        <v>76</v>
      </c>
      <c r="E36" s="24" t="s">
        <v>77</v>
      </c>
      <c r="F36" s="24" t="s">
        <v>78</v>
      </c>
      <c r="G36" s="24" t="s">
        <v>79</v>
      </c>
      <c r="H36" s="170" t="s">
        <v>80</v>
      </c>
      <c r="I36" s="25" t="s">
        <v>81</v>
      </c>
      <c r="J36" s="170" t="s">
        <v>82</v>
      </c>
      <c r="K36" s="25" t="s">
        <v>83</v>
      </c>
      <c r="L36" s="154"/>
      <c r="M36" s="154"/>
      <c r="N36" s="154"/>
      <c r="O36" s="154"/>
      <c r="P36" s="155"/>
      <c r="Q36" s="154"/>
      <c r="R36" s="9"/>
      <c r="S36" s="9"/>
      <c r="T36" s="9"/>
      <c r="U36" s="9"/>
      <c r="V36" s="9"/>
      <c r="W36" s="9"/>
      <c r="CG36" s="4"/>
      <c r="CH36" s="4"/>
      <c r="CI36" s="4"/>
      <c r="CJ36" s="4"/>
      <c r="CK36" s="4"/>
      <c r="CL36" s="4"/>
    </row>
    <row r="37" spans="1:90" ht="15" customHeight="1" x14ac:dyDescent="0.2">
      <c r="A37" s="171" t="s">
        <v>84</v>
      </c>
      <c r="B37" s="172">
        <f>SUM(C37:I37)</f>
        <v>160</v>
      </c>
      <c r="C37" s="173"/>
      <c r="D37" s="174"/>
      <c r="E37" s="174">
        <v>1</v>
      </c>
      <c r="F37" s="174">
        <v>6</v>
      </c>
      <c r="G37" s="174">
        <v>27</v>
      </c>
      <c r="H37" s="174">
        <v>117</v>
      </c>
      <c r="I37" s="175">
        <v>9</v>
      </c>
      <c r="J37" s="174">
        <v>159</v>
      </c>
      <c r="K37" s="175">
        <v>6</v>
      </c>
      <c r="L37" s="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CA37" s="3" t="str">
        <f>IF(SUM(G37:I37)&gt;=O11,"","* Los RN de 2.500 y más gramos NO DEBE ser menor al Total de partos con Apego Precoz de RN del mismo peso Seccion A. ")</f>
        <v/>
      </c>
      <c r="CB37" s="3" t="str">
        <f>IF(SUM(C37:F37)&gt;=N11,"","* Los RN de menor o igual a 2.499 gramos NO DEBE ser menor al Total de partos con Apego Precoz de RN del mismo peso. ")</f>
        <v/>
      </c>
      <c r="CG37" s="4">
        <f>IF(SUM(G37:I37)&gt;=O11,0,1)</f>
        <v>0</v>
      </c>
      <c r="CH37" s="4">
        <f>IF(SUM(C37:F37)&gt;=N11,0,1)</f>
        <v>0</v>
      </c>
      <c r="CI37" s="4"/>
      <c r="CJ37" s="4"/>
      <c r="CK37" s="4"/>
      <c r="CL37" s="4"/>
    </row>
    <row r="38" spans="1:90" ht="15" customHeight="1" x14ac:dyDescent="0.2">
      <c r="A38" s="171" t="s">
        <v>85</v>
      </c>
      <c r="B38" s="172">
        <f>SUM(C38:I38)</f>
        <v>2</v>
      </c>
      <c r="C38" s="173"/>
      <c r="D38" s="174"/>
      <c r="E38" s="174"/>
      <c r="F38" s="174">
        <v>1</v>
      </c>
      <c r="G38" s="174">
        <v>1</v>
      </c>
      <c r="H38" s="174"/>
      <c r="I38" s="175"/>
      <c r="J38" s="176"/>
      <c r="K38" s="17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CG38" s="4"/>
      <c r="CH38" s="4"/>
      <c r="CI38" s="4"/>
      <c r="CJ38" s="4"/>
      <c r="CK38" s="4"/>
      <c r="CL38" s="4"/>
    </row>
    <row r="39" spans="1:90" ht="36" customHeight="1" x14ac:dyDescent="0.2">
      <c r="A39" s="178" t="s">
        <v>86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54"/>
      <c r="M39" s="154"/>
      <c r="N39" s="154"/>
      <c r="O39" s="154"/>
      <c r="P39" s="155"/>
      <c r="Q39" s="154"/>
      <c r="R39" s="9"/>
      <c r="S39" s="9"/>
      <c r="T39" s="9"/>
      <c r="U39" s="9"/>
      <c r="V39" s="9"/>
      <c r="W39" s="9"/>
      <c r="CG39" s="4"/>
      <c r="CH39" s="4"/>
      <c r="CI39" s="4"/>
      <c r="CJ39" s="4"/>
      <c r="CK39" s="4"/>
      <c r="CL39" s="4"/>
    </row>
    <row r="40" spans="1:90" x14ac:dyDescent="0.2">
      <c r="A40" s="299" t="s">
        <v>73</v>
      </c>
      <c r="B40" s="301" t="s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5"/>
      <c r="S40" s="5"/>
      <c r="T40" s="5"/>
      <c r="U40" s="9"/>
      <c r="V40" s="9"/>
      <c r="W40" s="9"/>
      <c r="CG40" s="4"/>
      <c r="CH40" s="4"/>
      <c r="CI40" s="4"/>
      <c r="CJ40" s="4"/>
      <c r="CK40" s="4"/>
      <c r="CL40" s="4"/>
    </row>
    <row r="41" spans="1:90" x14ac:dyDescent="0.2">
      <c r="A41" s="300"/>
      <c r="B41" s="302"/>
      <c r="C41" s="155" t="s">
        <v>68</v>
      </c>
      <c r="D41" s="154"/>
      <c r="E41" s="154"/>
      <c r="F41" s="154"/>
      <c r="G41" s="154"/>
      <c r="H41" s="154"/>
      <c r="I41" s="154"/>
      <c r="J41" s="155"/>
      <c r="K41" s="154"/>
      <c r="L41" s="9"/>
      <c r="M41" s="9"/>
      <c r="N41" s="9"/>
      <c r="O41" s="154"/>
      <c r="P41" s="15"/>
      <c r="Q41" s="14"/>
      <c r="R41" s="5"/>
      <c r="S41" s="5"/>
      <c r="T41" s="5"/>
      <c r="U41" s="9"/>
      <c r="V41" s="9"/>
      <c r="W41" s="9"/>
      <c r="CG41" s="4"/>
      <c r="CH41" s="4"/>
      <c r="CI41" s="4"/>
      <c r="CJ41" s="4"/>
      <c r="CK41" s="4"/>
      <c r="CL41" s="4"/>
    </row>
    <row r="42" spans="1:90" ht="15" customHeight="1" x14ac:dyDescent="0.2">
      <c r="A42" s="180" t="s">
        <v>84</v>
      </c>
      <c r="B42" s="162">
        <v>2</v>
      </c>
      <c r="C42" s="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7"/>
      <c r="CA42" s="3" t="str">
        <f>IF(B42&lt;=B37,"","* Total Nacidos Vivos con malformación congénita no debe ser MAYOR a Nacidos Vivos Según Peso Al Nacer. ")</f>
        <v/>
      </c>
      <c r="CB42" s="3" t="str">
        <f>IF(B43&lt;=B38,"","* Total Nacidos fallecidos con malformación congénita no debe ser MAYOR a Nacidos fallecidos Según Peso Al Nacer. ")</f>
        <v/>
      </c>
      <c r="CG42" s="4"/>
      <c r="CH42" s="4"/>
      <c r="CI42" s="4"/>
      <c r="CJ42" s="4"/>
      <c r="CK42" s="4"/>
      <c r="CL42" s="4"/>
    </row>
    <row r="43" spans="1:90" ht="15" customHeight="1" x14ac:dyDescent="0.2">
      <c r="A43" s="181" t="s">
        <v>85</v>
      </c>
      <c r="B43" s="182"/>
      <c r="C43" s="166"/>
      <c r="D43" s="166"/>
      <c r="E43" s="166"/>
      <c r="F43" s="183"/>
      <c r="G43" s="166"/>
      <c r="H43" s="166"/>
      <c r="I43" s="166"/>
      <c r="J43" s="166"/>
      <c r="K43" s="184"/>
      <c r="L43" s="167"/>
      <c r="M43" s="168"/>
      <c r="N43" s="168"/>
      <c r="O43" s="154"/>
      <c r="P43" s="15"/>
      <c r="Q43" s="14"/>
      <c r="CG43" s="4"/>
      <c r="CH43" s="4"/>
      <c r="CI43" s="4"/>
      <c r="CJ43" s="4"/>
      <c r="CK43" s="4"/>
      <c r="CL43" s="4"/>
    </row>
    <row r="44" spans="1:90" ht="36" customHeight="1" x14ac:dyDescent="0.2">
      <c r="A44" s="18" t="s">
        <v>87</v>
      </c>
      <c r="D44" s="185"/>
      <c r="E44" s="185"/>
      <c r="F44" s="186"/>
      <c r="G44" s="185"/>
      <c r="H44" s="185"/>
      <c r="I44" s="185"/>
      <c r="J44" s="185"/>
      <c r="K44" s="187"/>
      <c r="L44" s="14"/>
      <c r="M44" s="14"/>
      <c r="N44" s="14"/>
      <c r="O44" s="14"/>
      <c r="P44" s="15"/>
      <c r="Q44" s="14"/>
      <c r="CG44" s="4"/>
      <c r="CH44" s="4"/>
      <c r="CI44" s="4"/>
      <c r="CJ44" s="4"/>
      <c r="CK44" s="4"/>
      <c r="CL44" s="4"/>
    </row>
    <row r="45" spans="1:90" ht="37.15" customHeight="1" x14ac:dyDescent="0.2">
      <c r="A45" s="30" t="s">
        <v>73</v>
      </c>
      <c r="B45" s="271" t="s">
        <v>88</v>
      </c>
      <c r="C45" s="272" t="s">
        <v>89</v>
      </c>
      <c r="D45" s="190"/>
      <c r="E45" s="185"/>
      <c r="F45" s="186"/>
      <c r="G45" s="185"/>
      <c r="H45" s="185"/>
      <c r="I45" s="185"/>
      <c r="J45" s="185"/>
      <c r="K45" s="187"/>
      <c r="L45" s="14"/>
      <c r="M45" s="14"/>
      <c r="N45" s="14"/>
      <c r="O45" s="14"/>
      <c r="P45" s="15"/>
      <c r="Q45" s="14"/>
      <c r="CG45" s="4"/>
      <c r="CH45" s="4"/>
      <c r="CI45" s="4"/>
      <c r="CJ45" s="4"/>
      <c r="CK45" s="4"/>
      <c r="CL45" s="4"/>
    </row>
    <row r="46" spans="1:90" ht="15" customHeight="1" x14ac:dyDescent="0.2">
      <c r="A46" s="171" t="s">
        <v>84</v>
      </c>
      <c r="B46" s="191"/>
      <c r="C46" s="192"/>
      <c r="D46" s="193"/>
      <c r="E46" s="193"/>
      <c r="F46" s="193"/>
      <c r="G46" s="193"/>
      <c r="H46" s="193"/>
      <c r="I46" s="193"/>
      <c r="J46" s="193"/>
      <c r="K46" s="193"/>
      <c r="L46" s="193"/>
      <c r="M46" s="194" t="s">
        <v>90</v>
      </c>
      <c r="N46" s="194"/>
      <c r="O46" s="14"/>
      <c r="P46" s="15"/>
      <c r="Q46" s="14"/>
      <c r="CG46" s="4"/>
      <c r="CH46" s="4"/>
      <c r="CI46" s="4"/>
      <c r="CJ46" s="4"/>
      <c r="CK46" s="4"/>
      <c r="CL46" s="4"/>
    </row>
    <row r="47" spans="1:90" ht="36" customHeight="1" x14ac:dyDescent="0.2">
      <c r="A47" s="18" t="s">
        <v>91</v>
      </c>
      <c r="E47" s="195"/>
      <c r="F47" s="336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CG47" s="4"/>
      <c r="CH47" s="4"/>
      <c r="CI47" s="4"/>
      <c r="CJ47" s="4"/>
      <c r="CK47" s="4"/>
      <c r="CL47" s="4"/>
    </row>
    <row r="48" spans="1:90" ht="21" customHeight="1" x14ac:dyDescent="0.2">
      <c r="A48" s="308" t="s">
        <v>92</v>
      </c>
      <c r="B48" s="299" t="s">
        <v>40</v>
      </c>
      <c r="C48" s="326" t="s">
        <v>93</v>
      </c>
      <c r="D48" s="327"/>
      <c r="E48" s="328"/>
      <c r="F48" s="337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CG48" s="4"/>
      <c r="CH48" s="4"/>
      <c r="CI48" s="4"/>
      <c r="CJ48" s="4"/>
      <c r="CK48" s="4"/>
      <c r="CL48" s="4"/>
    </row>
    <row r="49" spans="1:90" ht="21" x14ac:dyDescent="0.2">
      <c r="A49" s="309"/>
      <c r="B49" s="300"/>
      <c r="C49" s="26" t="s">
        <v>94</v>
      </c>
      <c r="D49" s="196" t="s">
        <v>95</v>
      </c>
      <c r="E49" s="197" t="s">
        <v>96</v>
      </c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5"/>
      <c r="Q49" s="14"/>
      <c r="CG49" s="4"/>
      <c r="CH49" s="4"/>
      <c r="CI49" s="4"/>
      <c r="CJ49" s="4"/>
      <c r="CK49" s="4"/>
      <c r="CL49" s="4"/>
    </row>
    <row r="50" spans="1:90" ht="15" customHeight="1" x14ac:dyDescent="0.2">
      <c r="A50" s="161" t="s">
        <v>97</v>
      </c>
      <c r="B50" s="200">
        <f>SUM(C50:E50)</f>
        <v>3</v>
      </c>
      <c r="C50" s="126"/>
      <c r="D50" s="127">
        <v>2</v>
      </c>
      <c r="E50" s="38">
        <v>1</v>
      </c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5"/>
      <c r="Q50" s="14"/>
      <c r="CG50" s="4"/>
      <c r="CH50" s="4"/>
      <c r="CI50" s="4"/>
      <c r="CJ50" s="4"/>
      <c r="CK50" s="4"/>
      <c r="CL50" s="4"/>
    </row>
    <row r="51" spans="1:90" ht="15" customHeight="1" x14ac:dyDescent="0.2">
      <c r="A51" s="201" t="s">
        <v>98</v>
      </c>
      <c r="B51" s="202">
        <f>SUM(C51:E51)</f>
        <v>0</v>
      </c>
      <c r="C51" s="203"/>
      <c r="D51" s="204"/>
      <c r="E51" s="20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CG51" s="4"/>
      <c r="CH51" s="4"/>
      <c r="CI51" s="4"/>
      <c r="CJ51" s="4"/>
      <c r="CK51" s="4"/>
      <c r="CL51" s="4"/>
    </row>
    <row r="52" spans="1:90" ht="36" customHeight="1" x14ac:dyDescent="0.2">
      <c r="A52" s="206" t="s">
        <v>99</v>
      </c>
      <c r="D52" s="207"/>
      <c r="E52" s="20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CG52" s="4"/>
      <c r="CH52" s="4"/>
      <c r="CI52" s="4"/>
      <c r="CJ52" s="4"/>
      <c r="CK52" s="4"/>
      <c r="CL52" s="4"/>
    </row>
    <row r="53" spans="1:90" ht="37.15" customHeight="1" x14ac:dyDescent="0.2">
      <c r="A53" s="208" t="s">
        <v>100</v>
      </c>
      <c r="B53" s="209" t="s">
        <v>101</v>
      </c>
      <c r="C53" s="209" t="s">
        <v>102</v>
      </c>
      <c r="D53" s="210"/>
      <c r="E53" s="21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CG53" s="4"/>
      <c r="CH53" s="4"/>
      <c r="CI53" s="4"/>
      <c r="CJ53" s="4"/>
      <c r="CK53" s="4"/>
      <c r="CL53" s="4"/>
    </row>
    <row r="54" spans="1:90" ht="15" customHeight="1" x14ac:dyDescent="0.2">
      <c r="A54" s="212" t="s">
        <v>103</v>
      </c>
      <c r="B54" s="213">
        <v>63</v>
      </c>
      <c r="C54" s="214">
        <v>36</v>
      </c>
      <c r="D54" s="215"/>
      <c r="E54" s="211"/>
      <c r="F54" s="211"/>
      <c r="G54" s="211"/>
      <c r="H54" s="211"/>
      <c r="I54" s="211"/>
      <c r="J54" s="211"/>
      <c r="K54" s="211"/>
      <c r="L54" s="211"/>
      <c r="M54" s="14"/>
      <c r="N54" s="14"/>
      <c r="O54" s="14"/>
      <c r="P54" s="15"/>
      <c r="Q54" s="14"/>
      <c r="CA54" s="3" t="str">
        <f>IF(B55&gt;B54,"* Egresos con LME NO DEBE ser mayor que Total de Egresos Maternidad. ","")</f>
        <v/>
      </c>
      <c r="CG54" s="4"/>
      <c r="CH54" s="4"/>
      <c r="CI54" s="4"/>
      <c r="CJ54" s="4"/>
      <c r="CK54" s="4"/>
      <c r="CL54" s="4"/>
    </row>
    <row r="55" spans="1:90" ht="15" customHeight="1" x14ac:dyDescent="0.2">
      <c r="A55" s="216" t="s">
        <v>104</v>
      </c>
      <c r="B55" s="149">
        <v>61</v>
      </c>
      <c r="C55" s="150">
        <v>24</v>
      </c>
      <c r="D55" s="5"/>
      <c r="E55" s="5"/>
      <c r="F55" s="217"/>
      <c r="G55" s="217"/>
      <c r="H55" s="217"/>
      <c r="I55" s="217"/>
      <c r="J55" s="217"/>
      <c r="K55" s="218"/>
      <c r="L55" s="218"/>
      <c r="M55" s="218"/>
      <c r="N55" s="218"/>
      <c r="O55" s="14"/>
      <c r="P55" s="15"/>
      <c r="Q55" s="14"/>
      <c r="CB55" s="3" t="str">
        <f>IF(C55&gt;C54,"* Egresos con LME NO DEBE ser mayor que Total de Egresos Neonatología. ","")</f>
        <v/>
      </c>
      <c r="CG55" s="4">
        <f>IF(B55&gt;B54,1,0)</f>
        <v>0</v>
      </c>
      <c r="CH55" s="4">
        <f>IF(C55&gt;C54,1,0)</f>
        <v>0</v>
      </c>
      <c r="CI55" s="4"/>
      <c r="CJ55" s="4"/>
      <c r="CK55" s="4"/>
      <c r="CL55" s="4"/>
    </row>
    <row r="56" spans="1:90" ht="11.25" hidden="1" customHeight="1" x14ac:dyDescent="0.2">
      <c r="A56" s="219"/>
      <c r="B56" s="220"/>
      <c r="C56" s="153"/>
      <c r="D56" s="7"/>
      <c r="E56" s="7"/>
      <c r="F56" s="218"/>
      <c r="G56" s="218"/>
      <c r="H56" s="218"/>
      <c r="I56" s="218"/>
      <c r="J56" s="218"/>
      <c r="K56" s="218"/>
      <c r="L56" s="218"/>
      <c r="M56" s="218"/>
      <c r="N56" s="218"/>
      <c r="O56" s="14"/>
      <c r="P56" s="15"/>
      <c r="Q56" s="14"/>
      <c r="CG56" s="4"/>
      <c r="CH56" s="4"/>
      <c r="CI56" s="4"/>
      <c r="CJ56" s="4"/>
      <c r="CK56" s="4"/>
      <c r="CL56" s="4"/>
    </row>
    <row r="57" spans="1:90" ht="36" customHeight="1" x14ac:dyDescent="0.2">
      <c r="A57" s="221" t="s">
        <v>105</v>
      </c>
      <c r="B57" s="220"/>
      <c r="C57" s="153"/>
      <c r="D57" s="7"/>
      <c r="E57" s="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5"/>
      <c r="Q57" s="5"/>
      <c r="R57" s="5"/>
      <c r="S57" s="5"/>
      <c r="CG57" s="4"/>
      <c r="CH57" s="4"/>
      <c r="CI57" s="4"/>
      <c r="CJ57" s="4"/>
      <c r="CK57" s="4"/>
      <c r="CL57" s="4"/>
    </row>
    <row r="58" spans="1:90" ht="14.25" customHeight="1" x14ac:dyDescent="0.2">
      <c r="A58" s="338" t="s">
        <v>100</v>
      </c>
      <c r="B58" s="339"/>
      <c r="C58" s="338" t="s">
        <v>1</v>
      </c>
      <c r="D58" s="339"/>
      <c r="E58" s="318"/>
      <c r="F58" s="342" t="s">
        <v>106</v>
      </c>
      <c r="G58" s="343"/>
      <c r="H58" s="343"/>
      <c r="I58" s="343"/>
      <c r="J58" s="343"/>
      <c r="K58" s="343"/>
      <c r="L58" s="343"/>
      <c r="M58" s="343"/>
      <c r="N58" s="343"/>
      <c r="O58" s="344"/>
      <c r="P58" s="5"/>
      <c r="Q58" s="5"/>
      <c r="R58" s="5"/>
      <c r="S58" s="5"/>
      <c r="CG58" s="4"/>
      <c r="CH58" s="4"/>
      <c r="CI58" s="4"/>
      <c r="CJ58" s="4"/>
      <c r="CK58" s="4"/>
      <c r="CL58" s="4"/>
    </row>
    <row r="59" spans="1:90" ht="14.25" customHeight="1" x14ac:dyDescent="0.2">
      <c r="A59" s="340"/>
      <c r="B59" s="341"/>
      <c r="C59" s="342"/>
      <c r="D59" s="343"/>
      <c r="E59" s="344"/>
      <c r="F59" s="345" t="s">
        <v>107</v>
      </c>
      <c r="G59" s="346"/>
      <c r="H59" s="345" t="s">
        <v>108</v>
      </c>
      <c r="I59" s="346"/>
      <c r="J59" s="345" t="s">
        <v>109</v>
      </c>
      <c r="K59" s="346"/>
      <c r="L59" s="345" t="s">
        <v>110</v>
      </c>
      <c r="M59" s="346"/>
      <c r="N59" s="345" t="s">
        <v>111</v>
      </c>
      <c r="O59" s="346"/>
      <c r="P59" s="5"/>
      <c r="Q59" s="5"/>
      <c r="R59" s="5"/>
      <c r="S59" s="5"/>
      <c r="CG59" s="4"/>
      <c r="CH59" s="4"/>
      <c r="CI59" s="4"/>
      <c r="CJ59" s="4"/>
      <c r="CK59" s="4"/>
      <c r="CL59" s="4"/>
    </row>
    <row r="60" spans="1:90" x14ac:dyDescent="0.2">
      <c r="A60" s="342"/>
      <c r="B60" s="343"/>
      <c r="C60" s="209" t="s">
        <v>112</v>
      </c>
      <c r="D60" s="269" t="s">
        <v>113</v>
      </c>
      <c r="E60" s="209" t="s">
        <v>114</v>
      </c>
      <c r="F60" s="169" t="s">
        <v>113</v>
      </c>
      <c r="G60" s="270" t="s">
        <v>114</v>
      </c>
      <c r="H60" s="169" t="s">
        <v>113</v>
      </c>
      <c r="I60" s="270" t="s">
        <v>114</v>
      </c>
      <c r="J60" s="169" t="s">
        <v>113</v>
      </c>
      <c r="K60" s="270" t="s">
        <v>114</v>
      </c>
      <c r="L60" s="169" t="s">
        <v>113</v>
      </c>
      <c r="M60" s="270" t="s">
        <v>114</v>
      </c>
      <c r="N60" s="169" t="s">
        <v>113</v>
      </c>
      <c r="O60" s="270" t="s">
        <v>114</v>
      </c>
      <c r="P60" s="5"/>
      <c r="Q60" s="5"/>
      <c r="R60" s="5"/>
      <c r="S60" s="5"/>
      <c r="CG60" s="4"/>
      <c r="CH60" s="4"/>
      <c r="CI60" s="4"/>
      <c r="CJ60" s="4"/>
      <c r="CK60" s="4"/>
      <c r="CL60" s="4"/>
    </row>
    <row r="61" spans="1:90" ht="15" customHeight="1" x14ac:dyDescent="0.2">
      <c r="A61" s="294" t="s">
        <v>115</v>
      </c>
      <c r="B61" s="295"/>
      <c r="C61" s="224">
        <f>SUM(D61+E61)</f>
        <v>33</v>
      </c>
      <c r="D61" s="224">
        <f t="shared" ref="D61:E63" si="2">SUM(F61+H61+J61+L61+N61)</f>
        <v>22</v>
      </c>
      <c r="E61" s="225">
        <f t="shared" si="2"/>
        <v>11</v>
      </c>
      <c r="F61" s="39">
        <v>16</v>
      </c>
      <c r="G61" s="40">
        <v>9</v>
      </c>
      <c r="H61" s="37">
        <v>4</v>
      </c>
      <c r="I61" s="40">
        <v>2</v>
      </c>
      <c r="J61" s="37">
        <v>2</v>
      </c>
      <c r="K61" s="40"/>
      <c r="L61" s="37"/>
      <c r="M61" s="40"/>
      <c r="N61" s="37"/>
      <c r="O61" s="40"/>
      <c r="P61" s="5"/>
      <c r="Q61" s="5"/>
      <c r="R61" s="5"/>
      <c r="S61" s="5"/>
      <c r="CG61" s="4"/>
      <c r="CH61" s="4"/>
      <c r="CI61" s="4"/>
      <c r="CJ61" s="4"/>
      <c r="CK61" s="4"/>
      <c r="CL61" s="4"/>
    </row>
    <row r="62" spans="1:90" ht="15" customHeight="1" x14ac:dyDescent="0.2">
      <c r="A62" s="296" t="s">
        <v>116</v>
      </c>
      <c r="B62" s="297"/>
      <c r="C62" s="226">
        <f>SUM(D62+E62)</f>
        <v>31</v>
      </c>
      <c r="D62" s="226">
        <f t="shared" si="2"/>
        <v>16</v>
      </c>
      <c r="E62" s="227">
        <f t="shared" si="2"/>
        <v>15</v>
      </c>
      <c r="F62" s="228">
        <v>2</v>
      </c>
      <c r="G62" s="48">
        <v>4</v>
      </c>
      <c r="H62" s="229">
        <v>4</v>
      </c>
      <c r="I62" s="230">
        <v>5</v>
      </c>
      <c r="J62" s="229">
        <v>4</v>
      </c>
      <c r="K62" s="230">
        <v>2</v>
      </c>
      <c r="L62" s="47">
        <v>3</v>
      </c>
      <c r="M62" s="48">
        <v>3</v>
      </c>
      <c r="N62" s="47">
        <v>3</v>
      </c>
      <c r="O62" s="48">
        <v>1</v>
      </c>
      <c r="P62" s="5"/>
      <c r="Q62" s="5"/>
      <c r="R62" s="5"/>
      <c r="S62" s="5"/>
      <c r="CG62" s="4"/>
      <c r="CH62" s="4"/>
      <c r="CI62" s="4"/>
      <c r="CJ62" s="4"/>
      <c r="CK62" s="4"/>
      <c r="CL62" s="4"/>
    </row>
    <row r="63" spans="1:90" ht="15" customHeight="1" x14ac:dyDescent="0.2">
      <c r="A63" s="294" t="s">
        <v>117</v>
      </c>
      <c r="B63" s="294"/>
      <c r="C63" s="231">
        <f>SUM(D63+E63)</f>
        <v>16</v>
      </c>
      <c r="D63" s="231">
        <f t="shared" si="2"/>
        <v>7</v>
      </c>
      <c r="E63" s="232">
        <f t="shared" si="2"/>
        <v>9</v>
      </c>
      <c r="F63" s="233"/>
      <c r="G63" s="234">
        <v>2</v>
      </c>
      <c r="H63" s="235"/>
      <c r="I63" s="236"/>
      <c r="J63" s="237"/>
      <c r="K63" s="238"/>
      <c r="L63" s="47">
        <v>3</v>
      </c>
      <c r="M63" s="48">
        <v>5</v>
      </c>
      <c r="N63" s="47">
        <v>4</v>
      </c>
      <c r="O63" s="48">
        <v>2</v>
      </c>
      <c r="P63" s="5"/>
      <c r="Q63" s="5"/>
      <c r="R63" s="5"/>
      <c r="S63" s="5"/>
      <c r="CG63" s="4"/>
      <c r="CH63" s="4"/>
      <c r="CI63" s="4"/>
      <c r="CJ63" s="4"/>
      <c r="CK63" s="4"/>
      <c r="CL63" s="4"/>
    </row>
    <row r="64" spans="1:90" ht="15" customHeight="1" x14ac:dyDescent="0.2">
      <c r="A64" s="298" t="s">
        <v>118</v>
      </c>
      <c r="B64" s="298"/>
      <c r="C64" s="239">
        <f>SUM(D64+E64)</f>
        <v>2</v>
      </c>
      <c r="D64" s="239">
        <f>SUM(J64+L64+N64)</f>
        <v>2</v>
      </c>
      <c r="E64" s="240">
        <f>SUM(K64+M64+O64)</f>
        <v>0</v>
      </c>
      <c r="F64" s="93"/>
      <c r="G64" s="241"/>
      <c r="H64" s="93"/>
      <c r="I64" s="89"/>
      <c r="J64" s="242"/>
      <c r="K64" s="243"/>
      <c r="L64" s="203">
        <v>1</v>
      </c>
      <c r="M64" s="205"/>
      <c r="N64" s="203">
        <v>1</v>
      </c>
      <c r="O64" s="205"/>
      <c r="P64" s="5"/>
      <c r="Q64" s="5"/>
      <c r="R64" s="5"/>
      <c r="S64" s="5"/>
      <c r="CG64" s="4"/>
      <c r="CH64" s="4"/>
      <c r="CI64" s="4"/>
      <c r="CJ64" s="4"/>
      <c r="CK64" s="4"/>
      <c r="CL64" s="4"/>
    </row>
    <row r="65" spans="16:90" x14ac:dyDescent="0.2">
      <c r="P65" s="5"/>
      <c r="Q65" s="5"/>
      <c r="R65" s="5"/>
      <c r="S65" s="5"/>
      <c r="CG65" s="4"/>
      <c r="CH65" s="4"/>
      <c r="CI65" s="4"/>
      <c r="CJ65" s="4"/>
      <c r="CK65" s="4"/>
      <c r="CL65" s="4"/>
    </row>
    <row r="66" spans="16:90" x14ac:dyDescent="0.2">
      <c r="P66" s="5"/>
      <c r="Q66" s="5"/>
      <c r="R66" s="5"/>
      <c r="S66" s="5"/>
      <c r="CG66" s="4"/>
      <c r="CH66" s="4"/>
      <c r="CI66" s="4"/>
      <c r="CJ66" s="4"/>
      <c r="CK66" s="4"/>
      <c r="CL66" s="4"/>
    </row>
    <row r="201" spans="1:104" ht="12" customHeight="1" x14ac:dyDescent="0.2"/>
    <row r="202" spans="1:104" s="10" customFormat="1" hidden="1" x14ac:dyDescent="0.2">
      <c r="A202" s="10">
        <f>SUM(B11:Q11,B37:B38,C61:C64,B26:B28,B54:B55,B50:B51,B31:B32,B42:B43,B46:C46,B16:B20)</f>
        <v>1301</v>
      </c>
      <c r="B202" s="10">
        <f>SUM(CG10:CL66)</f>
        <v>0</v>
      </c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</sheetData>
  <mergeCells count="41">
    <mergeCell ref="F47:F48"/>
    <mergeCell ref="A48:A49"/>
    <mergeCell ref="B48:B49"/>
    <mergeCell ref="C48:E48"/>
    <mergeCell ref="A58:B60"/>
    <mergeCell ref="C58:E59"/>
    <mergeCell ref="F58:O58"/>
    <mergeCell ref="F59:G59"/>
    <mergeCell ref="H59:I59"/>
    <mergeCell ref="J59:K59"/>
    <mergeCell ref="L59:M59"/>
    <mergeCell ref="N59:O59"/>
    <mergeCell ref="A6:L6"/>
    <mergeCell ref="A9:A10"/>
    <mergeCell ref="B9:C9"/>
    <mergeCell ref="D9:E9"/>
    <mergeCell ref="F9:J9"/>
    <mergeCell ref="K9:M9"/>
    <mergeCell ref="S23:S24"/>
    <mergeCell ref="T23:T24"/>
    <mergeCell ref="A33:F33"/>
    <mergeCell ref="A34:F34"/>
    <mergeCell ref="P9:P10"/>
    <mergeCell ref="Q9:Q10"/>
    <mergeCell ref="A23:A25"/>
    <mergeCell ref="B23:B24"/>
    <mergeCell ref="C23:L23"/>
    <mergeCell ref="M23:O23"/>
    <mergeCell ref="P23:Q23"/>
    <mergeCell ref="N9:O9"/>
    <mergeCell ref="C35:I35"/>
    <mergeCell ref="J35:K35"/>
    <mergeCell ref="A40:A41"/>
    <mergeCell ref="B40:B41"/>
    <mergeCell ref="R23:R24"/>
    <mergeCell ref="A61:B61"/>
    <mergeCell ref="A62:B62"/>
    <mergeCell ref="A63:B63"/>
    <mergeCell ref="A64:B64"/>
    <mergeCell ref="A35:A36"/>
    <mergeCell ref="B35:B36"/>
  </mergeCells>
  <dataValidations count="5">
    <dataValidation allowBlank="1" showErrorMessage="1" errorTitle="ERRROR" error="Por favor ingrese números enteros" sqref="A1:A5" xr:uid="{A7664D39-D533-4426-8411-CB525A5AE42E}"/>
    <dataValidation allowBlank="1" showInputMessage="1" showErrorMessage="1" errorTitle="ERROR" error="Por Favor ingrese solo Números." sqref="L37 D31:D32 R18 R12:R15 C42 U26:U28" xr:uid="{F3978FC7-A90F-4DB2-85AF-6E054515A37C}"/>
    <dataValidation type="whole" allowBlank="1" showInputMessage="1" showErrorMessage="1" errorTitle="ERROR" error="Por favor ingrese solo Números." sqref="F58:O58" xr:uid="{EBBC1733-3F25-4F80-BCD2-DC15A550F012}">
      <formula1>0</formula1>
      <formula2>1000000000000</formula2>
    </dataValidation>
    <dataValidation type="whole" allowBlank="1" showInputMessage="1" showErrorMessage="1" errorTitle="ERROR" error="Por favor ingrese solo Números." sqref="F57:O57 A57:E64 F59:O60 A35:B38 C35:K36" xr:uid="{DB3B4BCD-7EEC-444D-8DE9-B8A100F6ED77}">
      <formula1>0</formula1>
      <formula2>1000000000</formula2>
    </dataValidation>
    <dataValidation type="whole" allowBlank="1" showInputMessage="1" showErrorMessage="1" errorTitle="Error de ingreso" error="Debe ingresar sólo números enteros positivos." sqref="B12:E20 G12:J20 F17:F20 K17:K20 L12:Q20 C26:T28 B31:C32 C37:K38 B42:B43 B46:C46 C50:E51 B54:C55 F61:O64" xr:uid="{1AF3D102-2D2A-455A-92DD-E10D60FB8041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2019-01-16T15:34:01Z</dcterms:modified>
</cp:coreProperties>
</file>