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Z:\NATALIA\CONSOLIDADOS REM 2018\SERIE A\"/>
    </mc:Choice>
  </mc:AlternateContent>
  <xr:revisionPtr revIDLastSave="0" documentId="13_ncr:1_{492915D9-FA62-493D-846B-85F718E2B417}" xr6:coauthVersionLast="36" xr6:coauthVersionMax="36" xr10:uidLastSave="{00000000-0000-0000-0000-000000000000}"/>
  <bookViews>
    <workbookView xWindow="0" yWindow="0" windowWidth="24000" windowHeight="9675" tabRatio="880" activeTab="12" xr2:uid="{00000000-000D-0000-FFFF-FFFF00000000}"/>
  </bookViews>
  <sheets>
    <sheet name="CONSOLIDADO" sheetId="3" r:id="rId1"/>
    <sheet name="ENERO" sheetId="1" r:id="rId2"/>
    <sheet name="FEBRERO" sheetId="2" r:id="rId3"/>
    <sheet name="MARZO" sheetId="4" r:id="rId4"/>
    <sheet name="ABRIL" sheetId="5" r:id="rId5"/>
    <sheet name="MAYO" sheetId="6" r:id="rId6"/>
    <sheet name="JUNIO" sheetId="7" r:id="rId7"/>
    <sheet name="JULIO" sheetId="9" r:id="rId8"/>
    <sheet name="AGOSTO" sheetId="8" r:id="rId9"/>
    <sheet name="SEPTIEMBRE" sheetId="10" r:id="rId10"/>
    <sheet name="OCTUBRE" sheetId="14" r:id="rId11"/>
    <sheet name="NOVIEMBRE" sheetId="11" r:id="rId12"/>
    <sheet name="DICIEMBRE" sheetId="12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55" i="12" l="1"/>
  <c r="B154" i="12"/>
  <c r="B153" i="12"/>
  <c r="B152" i="12"/>
  <c r="B151" i="12"/>
  <c r="B150" i="12"/>
  <c r="B147" i="12"/>
  <c r="B146" i="12"/>
  <c r="B145" i="12"/>
  <c r="B144" i="12"/>
  <c r="C141" i="12"/>
  <c r="C140" i="12"/>
  <c r="C139" i="12"/>
  <c r="C138" i="12"/>
  <c r="C137" i="12"/>
  <c r="C136" i="12"/>
  <c r="C135" i="12"/>
  <c r="C134" i="12"/>
  <c r="C133" i="12"/>
  <c r="C132" i="12"/>
  <c r="C131" i="12"/>
  <c r="C130" i="12"/>
  <c r="C129" i="12"/>
  <c r="C128" i="12"/>
  <c r="C127" i="12"/>
  <c r="C126" i="12"/>
  <c r="CG121" i="12"/>
  <c r="CA121" i="12"/>
  <c r="CG120" i="12"/>
  <c r="CA120" i="12"/>
  <c r="CG119" i="12"/>
  <c r="CA119" i="12"/>
  <c r="CG116" i="12"/>
  <c r="CA116" i="12"/>
  <c r="CG115" i="12"/>
  <c r="CA115" i="12"/>
  <c r="CG114" i="12"/>
  <c r="CA114" i="12"/>
  <c r="E111" i="12"/>
  <c r="D111" i="12"/>
  <c r="C111" i="12" s="1"/>
  <c r="E110" i="12"/>
  <c r="D110" i="12"/>
  <c r="C110" i="12"/>
  <c r="E109" i="12"/>
  <c r="D109" i="12"/>
  <c r="C109" i="12"/>
  <c r="E108" i="12"/>
  <c r="C108" i="12" s="1"/>
  <c r="D108" i="12"/>
  <c r="E107" i="12"/>
  <c r="D107" i="12"/>
  <c r="C107" i="12" s="1"/>
  <c r="E106" i="12"/>
  <c r="D106" i="12"/>
  <c r="C106" i="12"/>
  <c r="E105" i="12"/>
  <c r="D105" i="12"/>
  <c r="C105" i="12"/>
  <c r="E104" i="12"/>
  <c r="C104" i="12" s="1"/>
  <c r="D104" i="12"/>
  <c r="E103" i="12"/>
  <c r="D103" i="12"/>
  <c r="C103" i="12" s="1"/>
  <c r="E102" i="12"/>
  <c r="D102" i="12"/>
  <c r="C102" i="12"/>
  <c r="E101" i="12"/>
  <c r="D101" i="12"/>
  <c r="C101" i="12"/>
  <c r="E100" i="12"/>
  <c r="C100" i="12" s="1"/>
  <c r="D100" i="12"/>
  <c r="CJ95" i="12"/>
  <c r="CD95" i="12"/>
  <c r="E95" i="12"/>
  <c r="D95" i="12"/>
  <c r="C95" i="12"/>
  <c r="CJ94" i="12"/>
  <c r="CD94" i="12"/>
  <c r="E94" i="12"/>
  <c r="D94" i="12"/>
  <c r="C94" i="12"/>
  <c r="CJ93" i="12"/>
  <c r="CD93" i="12"/>
  <c r="E93" i="12"/>
  <c r="D93" i="12"/>
  <c r="C93" i="12" s="1"/>
  <c r="CJ92" i="12"/>
  <c r="CD92" i="12"/>
  <c r="E92" i="12"/>
  <c r="C92" i="12" s="1"/>
  <c r="D92" i="12"/>
  <c r="CJ91" i="12"/>
  <c r="CD91" i="12"/>
  <c r="E91" i="12"/>
  <c r="D91" i="12"/>
  <c r="C91" i="12"/>
  <c r="CJ90" i="12"/>
  <c r="CD90" i="12"/>
  <c r="E90" i="12"/>
  <c r="D90" i="12"/>
  <c r="C90" i="12"/>
  <c r="CJ89" i="12"/>
  <c r="CD89" i="12"/>
  <c r="E89" i="12"/>
  <c r="D89" i="12"/>
  <c r="C89" i="12" s="1"/>
  <c r="CJ88" i="12"/>
  <c r="CD88" i="12"/>
  <c r="E88" i="12"/>
  <c r="C88" i="12" s="1"/>
  <c r="D88" i="12"/>
  <c r="CJ87" i="12"/>
  <c r="CD87" i="12"/>
  <c r="E87" i="12"/>
  <c r="D87" i="12"/>
  <c r="C87" i="12"/>
  <c r="CJ86" i="12"/>
  <c r="CD86" i="12"/>
  <c r="E86" i="12"/>
  <c r="D86" i="12"/>
  <c r="C86" i="12"/>
  <c r="CJ85" i="12"/>
  <c r="CD85" i="12"/>
  <c r="E85" i="12"/>
  <c r="D85" i="12"/>
  <c r="C85" i="12" s="1"/>
  <c r="CJ84" i="12"/>
  <c r="CD84" i="12"/>
  <c r="E84" i="12"/>
  <c r="C84" i="12" s="1"/>
  <c r="D84" i="12"/>
  <c r="CJ83" i="12"/>
  <c r="CD83" i="12"/>
  <c r="E83" i="12"/>
  <c r="D83" i="12"/>
  <c r="C83" i="12"/>
  <c r="CJ82" i="12"/>
  <c r="CD82" i="12"/>
  <c r="E82" i="12"/>
  <c r="D82" i="12"/>
  <c r="C82" i="12"/>
  <c r="CJ81" i="12"/>
  <c r="CD81" i="12"/>
  <c r="E81" i="12"/>
  <c r="D81" i="12"/>
  <c r="C81" i="12" s="1"/>
  <c r="CJ80" i="12"/>
  <c r="CD80" i="12"/>
  <c r="E80" i="12"/>
  <c r="C80" i="12" s="1"/>
  <c r="D80" i="12"/>
  <c r="CJ79" i="12"/>
  <c r="CD79" i="12"/>
  <c r="E79" i="12"/>
  <c r="D79" i="12"/>
  <c r="C79" i="12"/>
  <c r="CJ78" i="12"/>
  <c r="CD78" i="12"/>
  <c r="E78" i="12"/>
  <c r="D78" i="12"/>
  <c r="C78" i="12"/>
  <c r="CJ77" i="12"/>
  <c r="CD77" i="12"/>
  <c r="E77" i="12"/>
  <c r="D77" i="12"/>
  <c r="C77" i="12" s="1"/>
  <c r="CJ76" i="12"/>
  <c r="CD76" i="12"/>
  <c r="E76" i="12"/>
  <c r="C76" i="12" s="1"/>
  <c r="D76" i="12"/>
  <c r="CJ75" i="12"/>
  <c r="CD75" i="12"/>
  <c r="E75" i="12"/>
  <c r="D75" i="12"/>
  <c r="C75" i="12"/>
  <c r="CJ74" i="12"/>
  <c r="CD74" i="12"/>
  <c r="E74" i="12"/>
  <c r="D74" i="12"/>
  <c r="C74" i="12"/>
  <c r="CJ73" i="12"/>
  <c r="CD73" i="12"/>
  <c r="E73" i="12"/>
  <c r="D73" i="12"/>
  <c r="C73" i="12" s="1"/>
  <c r="CJ72" i="12"/>
  <c r="CD72" i="12"/>
  <c r="E72" i="12"/>
  <c r="C72" i="12" s="1"/>
  <c r="D72" i="12"/>
  <c r="CJ71" i="12"/>
  <c r="CD71" i="12"/>
  <c r="E71" i="12"/>
  <c r="D71" i="12"/>
  <c r="C71" i="12"/>
  <c r="CJ70" i="12"/>
  <c r="CD70" i="12"/>
  <c r="E70" i="12"/>
  <c r="D70" i="12"/>
  <c r="C70" i="12"/>
  <c r="CJ69" i="12"/>
  <c r="CD69" i="12"/>
  <c r="E69" i="12"/>
  <c r="D69" i="12"/>
  <c r="C69" i="12" s="1"/>
  <c r="CJ68" i="12"/>
  <c r="CD68" i="12"/>
  <c r="E68" i="12"/>
  <c r="C68" i="12" s="1"/>
  <c r="D68" i="12"/>
  <c r="CJ67" i="12"/>
  <c r="CD67" i="12"/>
  <c r="E67" i="12"/>
  <c r="D67" i="12"/>
  <c r="C67" i="12"/>
  <c r="CJ66" i="12"/>
  <c r="CD66" i="12"/>
  <c r="E66" i="12"/>
  <c r="D66" i="12"/>
  <c r="C66" i="12"/>
  <c r="CJ65" i="12"/>
  <c r="CD65" i="12"/>
  <c r="E65" i="12"/>
  <c r="D65" i="12"/>
  <c r="C65" i="12" s="1"/>
  <c r="CJ64" i="12"/>
  <c r="CD64" i="12"/>
  <c r="E64" i="12"/>
  <c r="C64" i="12" s="1"/>
  <c r="D64" i="12"/>
  <c r="CJ63" i="12"/>
  <c r="CD63" i="12"/>
  <c r="E63" i="12"/>
  <c r="D63" i="12"/>
  <c r="C63" i="12"/>
  <c r="CJ62" i="12"/>
  <c r="CD62" i="12"/>
  <c r="E62" i="12"/>
  <c r="D62" i="12"/>
  <c r="C62" i="12"/>
  <c r="CJ61" i="12"/>
  <c r="CD61" i="12"/>
  <c r="E61" i="12"/>
  <c r="D61" i="12"/>
  <c r="C61" i="12" s="1"/>
  <c r="CJ60" i="12"/>
  <c r="CD60" i="12"/>
  <c r="E60" i="12"/>
  <c r="C60" i="12" s="1"/>
  <c r="D60" i="12"/>
  <c r="CJ59" i="12"/>
  <c r="CD59" i="12"/>
  <c r="E59" i="12"/>
  <c r="D59" i="12"/>
  <c r="C59" i="12"/>
  <c r="CJ58" i="12"/>
  <c r="CD58" i="12"/>
  <c r="E58" i="12"/>
  <c r="D58" i="12"/>
  <c r="C58" i="12"/>
  <c r="CJ57" i="12"/>
  <c r="CD57" i="12"/>
  <c r="E57" i="12"/>
  <c r="D57" i="12"/>
  <c r="C57" i="12" s="1"/>
  <c r="CJ56" i="12"/>
  <c r="CD56" i="12"/>
  <c r="E56" i="12"/>
  <c r="C56" i="12" s="1"/>
  <c r="D56" i="12"/>
  <c r="CJ55" i="12"/>
  <c r="CD55" i="12"/>
  <c r="E55" i="12"/>
  <c r="D55" i="12"/>
  <c r="C55" i="12"/>
  <c r="CJ54" i="12"/>
  <c r="CD54" i="12"/>
  <c r="E54" i="12"/>
  <c r="D54" i="12"/>
  <c r="C54" i="12"/>
  <c r="CJ53" i="12"/>
  <c r="CD53" i="12"/>
  <c r="E53" i="12"/>
  <c r="D53" i="12"/>
  <c r="C53" i="12" s="1"/>
  <c r="CJ52" i="12"/>
  <c r="CD52" i="12"/>
  <c r="E52" i="12"/>
  <c r="C52" i="12" s="1"/>
  <c r="D52" i="12"/>
  <c r="CJ51" i="12"/>
  <c r="CD51" i="12"/>
  <c r="E51" i="12"/>
  <c r="D51" i="12"/>
  <c r="C51" i="12"/>
  <c r="CJ50" i="12"/>
  <c r="CD50" i="12"/>
  <c r="E50" i="12"/>
  <c r="D50" i="12"/>
  <c r="C50" i="12"/>
  <c r="CJ49" i="12"/>
  <c r="CD49" i="12"/>
  <c r="E49" i="12"/>
  <c r="D49" i="12"/>
  <c r="C49" i="12" s="1"/>
  <c r="CJ48" i="12"/>
  <c r="CD48" i="12"/>
  <c r="E48" i="12"/>
  <c r="C48" i="12" s="1"/>
  <c r="D48" i="12"/>
  <c r="CJ47" i="12"/>
  <c r="CD47" i="12"/>
  <c r="E47" i="12"/>
  <c r="D47" i="12"/>
  <c r="C47" i="12"/>
  <c r="CJ46" i="12"/>
  <c r="CD46" i="12"/>
  <c r="E46" i="12"/>
  <c r="D46" i="12"/>
  <c r="C46" i="12"/>
  <c r="CJ45" i="12"/>
  <c r="CD45" i="12"/>
  <c r="E45" i="12"/>
  <c r="D45" i="12"/>
  <c r="C45" i="12" s="1"/>
  <c r="CJ44" i="12"/>
  <c r="CD44" i="12"/>
  <c r="E44" i="12"/>
  <c r="C44" i="12" s="1"/>
  <c r="D44" i="12"/>
  <c r="CJ43" i="12"/>
  <c r="CD43" i="12"/>
  <c r="E43" i="12"/>
  <c r="D43" i="12"/>
  <c r="C43" i="12"/>
  <c r="CJ42" i="12"/>
  <c r="CD42" i="12"/>
  <c r="E42" i="12"/>
  <c r="D42" i="12"/>
  <c r="C42" i="12"/>
  <c r="CJ41" i="12"/>
  <c r="CD41" i="12"/>
  <c r="E41" i="12"/>
  <c r="D41" i="12"/>
  <c r="C41" i="12" s="1"/>
  <c r="CJ40" i="12"/>
  <c r="CD40" i="12"/>
  <c r="E40" i="12"/>
  <c r="C40" i="12" s="1"/>
  <c r="D40" i="12"/>
  <c r="CJ39" i="12"/>
  <c r="CD39" i="12"/>
  <c r="E39" i="12"/>
  <c r="D39" i="12"/>
  <c r="C39" i="12"/>
  <c r="CJ38" i="12"/>
  <c r="CD38" i="12"/>
  <c r="E38" i="12"/>
  <c r="D38" i="12"/>
  <c r="C38" i="12"/>
  <c r="CJ37" i="12"/>
  <c r="CD37" i="12"/>
  <c r="E37" i="12"/>
  <c r="D37" i="12"/>
  <c r="C37" i="12" s="1"/>
  <c r="CJ36" i="12"/>
  <c r="CD36" i="12"/>
  <c r="E36" i="12"/>
  <c r="C36" i="12" s="1"/>
  <c r="D36" i="12"/>
  <c r="CJ35" i="12"/>
  <c r="CD35" i="12"/>
  <c r="E35" i="12"/>
  <c r="D35" i="12"/>
  <c r="C35" i="12"/>
  <c r="CJ34" i="12"/>
  <c r="CD34" i="12"/>
  <c r="E34" i="12"/>
  <c r="D34" i="12"/>
  <c r="C34" i="12"/>
  <c r="CJ33" i="12"/>
  <c r="CD33" i="12"/>
  <c r="E33" i="12"/>
  <c r="D33" i="12"/>
  <c r="C33" i="12" s="1"/>
  <c r="CJ32" i="12"/>
  <c r="CD32" i="12"/>
  <c r="E32" i="12"/>
  <c r="C32" i="12" s="1"/>
  <c r="D32" i="12"/>
  <c r="CJ31" i="12"/>
  <c r="CD31" i="12"/>
  <c r="E31" i="12"/>
  <c r="D31" i="12"/>
  <c r="C31" i="12"/>
  <c r="CJ30" i="12"/>
  <c r="CD30" i="12"/>
  <c r="E30" i="12"/>
  <c r="D30" i="12"/>
  <c r="C30" i="12"/>
  <c r="CJ29" i="12"/>
  <c r="CD29" i="12"/>
  <c r="E29" i="12"/>
  <c r="D29" i="12"/>
  <c r="C29" i="12" s="1"/>
  <c r="CJ28" i="12"/>
  <c r="CD28" i="12"/>
  <c r="E28" i="12"/>
  <c r="C28" i="12" s="1"/>
  <c r="D28" i="12"/>
  <c r="CJ27" i="12"/>
  <c r="CD27" i="12"/>
  <c r="E27" i="12"/>
  <c r="D27" i="12"/>
  <c r="C27" i="12"/>
  <c r="CJ26" i="12"/>
  <c r="CD26" i="12"/>
  <c r="E26" i="12"/>
  <c r="D26" i="12"/>
  <c r="C26" i="12"/>
  <c r="CJ25" i="12"/>
  <c r="CD25" i="12"/>
  <c r="E25" i="12"/>
  <c r="D25" i="12"/>
  <c r="C25" i="12" s="1"/>
  <c r="CJ24" i="12"/>
  <c r="CD24" i="12"/>
  <c r="E24" i="12"/>
  <c r="C24" i="12" s="1"/>
  <c r="D24" i="12"/>
  <c r="CJ23" i="12"/>
  <c r="CD23" i="12"/>
  <c r="E23" i="12"/>
  <c r="D23" i="12"/>
  <c r="C23" i="12"/>
  <c r="CJ22" i="12"/>
  <c r="CD22" i="12"/>
  <c r="E22" i="12"/>
  <c r="D22" i="12"/>
  <c r="C22" i="12"/>
  <c r="CJ21" i="12"/>
  <c r="CD21" i="12"/>
  <c r="E21" i="12"/>
  <c r="D21" i="12"/>
  <c r="C21" i="12" s="1"/>
  <c r="CJ20" i="12"/>
  <c r="CD20" i="12"/>
  <c r="E20" i="12"/>
  <c r="C20" i="12" s="1"/>
  <c r="D20" i="12"/>
  <c r="CJ19" i="12"/>
  <c r="CD19" i="12"/>
  <c r="E19" i="12"/>
  <c r="D19" i="12"/>
  <c r="C19" i="12"/>
  <c r="CJ18" i="12"/>
  <c r="CD18" i="12"/>
  <c r="E18" i="12"/>
  <c r="D18" i="12"/>
  <c r="C18" i="12"/>
  <c r="CJ17" i="12"/>
  <c r="CD17" i="12"/>
  <c r="E17" i="12"/>
  <c r="D17" i="12"/>
  <c r="C17" i="12" s="1"/>
  <c r="CJ16" i="12"/>
  <c r="CD16" i="12"/>
  <c r="E16" i="12"/>
  <c r="C16" i="12" s="1"/>
  <c r="D16" i="12"/>
  <c r="CJ15" i="12"/>
  <c r="CD15" i="12"/>
  <c r="E15" i="12"/>
  <c r="D15" i="12"/>
  <c r="C15" i="12"/>
  <c r="CJ14" i="12"/>
  <c r="B195" i="12" s="1"/>
  <c r="CD14" i="12"/>
  <c r="E14" i="12"/>
  <c r="D14" i="12"/>
  <c r="C14" i="12"/>
  <c r="A5" i="12"/>
  <c r="A4" i="12"/>
  <c r="A3" i="12"/>
  <c r="A2" i="12"/>
  <c r="A195" i="12" l="1"/>
  <c r="B155" i="11"/>
  <c r="B154" i="11"/>
  <c r="B153" i="11"/>
  <c r="B152" i="11"/>
  <c r="B151" i="11"/>
  <c r="B150" i="11"/>
  <c r="B147" i="11"/>
  <c r="B146" i="11"/>
  <c r="B145" i="11"/>
  <c r="B144" i="11"/>
  <c r="C141" i="11"/>
  <c r="C140" i="11"/>
  <c r="C139" i="11"/>
  <c r="C138" i="11"/>
  <c r="C137" i="11"/>
  <c r="C136" i="11"/>
  <c r="C135" i="11"/>
  <c r="C134" i="11"/>
  <c r="C133" i="11"/>
  <c r="C132" i="11"/>
  <c r="C131" i="11"/>
  <c r="C130" i="11"/>
  <c r="C129" i="11"/>
  <c r="C128" i="11"/>
  <c r="C127" i="11"/>
  <c r="C126" i="11"/>
  <c r="CG121" i="11"/>
  <c r="CA121" i="11"/>
  <c r="CG120" i="11"/>
  <c r="CA120" i="11"/>
  <c r="CG119" i="11"/>
  <c r="CA119" i="11"/>
  <c r="CG116" i="11"/>
  <c r="CA116" i="11"/>
  <c r="CG115" i="11"/>
  <c r="CA115" i="11"/>
  <c r="CG114" i="11"/>
  <c r="CA114" i="11"/>
  <c r="E111" i="11"/>
  <c r="D111" i="11"/>
  <c r="C111" i="11" s="1"/>
  <c r="E110" i="11"/>
  <c r="D110" i="11"/>
  <c r="C110" i="11" s="1"/>
  <c r="E109" i="11"/>
  <c r="D109" i="11"/>
  <c r="C109" i="11" s="1"/>
  <c r="E108" i="11"/>
  <c r="D108" i="11"/>
  <c r="E107" i="11"/>
  <c r="D107" i="11"/>
  <c r="C107" i="11" s="1"/>
  <c r="E106" i="11"/>
  <c r="D106" i="11"/>
  <c r="C106" i="11"/>
  <c r="E105" i="11"/>
  <c r="D105" i="11"/>
  <c r="E104" i="11"/>
  <c r="D104" i="11"/>
  <c r="C104" i="11" s="1"/>
  <c r="E103" i="11"/>
  <c r="D103" i="11"/>
  <c r="C103" i="11" s="1"/>
  <c r="E102" i="11"/>
  <c r="D102" i="11"/>
  <c r="E101" i="11"/>
  <c r="C101" i="11" s="1"/>
  <c r="D101" i="11"/>
  <c r="E100" i="11"/>
  <c r="D100" i="11"/>
  <c r="CJ95" i="11"/>
  <c r="CD95" i="11"/>
  <c r="E95" i="11"/>
  <c r="C95" i="11" s="1"/>
  <c r="D95" i="11"/>
  <c r="CJ94" i="11"/>
  <c r="CD94" i="11"/>
  <c r="E94" i="11"/>
  <c r="D94" i="11"/>
  <c r="C94" i="11" s="1"/>
  <c r="CJ93" i="11"/>
  <c r="CD93" i="11"/>
  <c r="E93" i="11"/>
  <c r="D93" i="11"/>
  <c r="C93" i="11" s="1"/>
  <c r="CJ92" i="11"/>
  <c r="CD92" i="11"/>
  <c r="E92" i="11"/>
  <c r="D92" i="11"/>
  <c r="CJ91" i="11"/>
  <c r="CD91" i="11"/>
  <c r="E91" i="11"/>
  <c r="C91" i="11" s="1"/>
  <c r="D91" i="11"/>
  <c r="CJ90" i="11"/>
  <c r="CD90" i="11"/>
  <c r="E90" i="11"/>
  <c r="D90" i="11"/>
  <c r="C90" i="11"/>
  <c r="CJ89" i="11"/>
  <c r="CD89" i="11"/>
  <c r="E89" i="11"/>
  <c r="D89" i="11"/>
  <c r="C89" i="11" s="1"/>
  <c r="CJ88" i="11"/>
  <c r="CD88" i="11"/>
  <c r="E88" i="11"/>
  <c r="D88" i="11"/>
  <c r="CJ87" i="11"/>
  <c r="CD87" i="11"/>
  <c r="E87" i="11"/>
  <c r="C87" i="11" s="1"/>
  <c r="D87" i="11"/>
  <c r="CJ86" i="11"/>
  <c r="CD86" i="11"/>
  <c r="E86" i="11"/>
  <c r="D86" i="11"/>
  <c r="C86" i="11" s="1"/>
  <c r="CJ85" i="11"/>
  <c r="CD85" i="11"/>
  <c r="E85" i="11"/>
  <c r="D85" i="11"/>
  <c r="C85" i="11" s="1"/>
  <c r="CJ84" i="11"/>
  <c r="CD84" i="11"/>
  <c r="E84" i="11"/>
  <c r="D84" i="11"/>
  <c r="C84" i="11" s="1"/>
  <c r="CJ83" i="11"/>
  <c r="CD83" i="11"/>
  <c r="E83" i="11"/>
  <c r="C83" i="11" s="1"/>
  <c r="D83" i="11"/>
  <c r="CJ82" i="11"/>
  <c r="CD82" i="11"/>
  <c r="E82" i="11"/>
  <c r="D82" i="11"/>
  <c r="C82" i="11"/>
  <c r="CJ81" i="11"/>
  <c r="CD81" i="11"/>
  <c r="E81" i="11"/>
  <c r="D81" i="11"/>
  <c r="C81" i="11" s="1"/>
  <c r="CJ80" i="11"/>
  <c r="CD80" i="11"/>
  <c r="E80" i="11"/>
  <c r="D80" i="11"/>
  <c r="CJ79" i="11"/>
  <c r="CD79" i="11"/>
  <c r="E79" i="11"/>
  <c r="C79" i="11" s="1"/>
  <c r="D79" i="11"/>
  <c r="CJ78" i="11"/>
  <c r="CD78" i="11"/>
  <c r="E78" i="11"/>
  <c r="D78" i="11"/>
  <c r="C78" i="11" s="1"/>
  <c r="CJ77" i="11"/>
  <c r="CD77" i="11"/>
  <c r="E77" i="11"/>
  <c r="D77" i="11"/>
  <c r="C77" i="11" s="1"/>
  <c r="CJ76" i="11"/>
  <c r="CD76" i="11"/>
  <c r="E76" i="11"/>
  <c r="D76" i="11"/>
  <c r="C76" i="11" s="1"/>
  <c r="CJ75" i="11"/>
  <c r="CD75" i="11"/>
  <c r="E75" i="11"/>
  <c r="C75" i="11" s="1"/>
  <c r="D75" i="11"/>
  <c r="CJ74" i="11"/>
  <c r="CD74" i="11"/>
  <c r="E74" i="11"/>
  <c r="D74" i="11"/>
  <c r="C74" i="11"/>
  <c r="CJ73" i="11"/>
  <c r="CD73" i="11"/>
  <c r="E73" i="11"/>
  <c r="D73" i="11"/>
  <c r="C73" i="11" s="1"/>
  <c r="CJ72" i="11"/>
  <c r="CD72" i="11"/>
  <c r="E72" i="11"/>
  <c r="D72" i="11"/>
  <c r="CJ71" i="11"/>
  <c r="CD71" i="11"/>
  <c r="E71" i="11"/>
  <c r="C71" i="11" s="1"/>
  <c r="D71" i="11"/>
  <c r="CJ70" i="11"/>
  <c r="CD70" i="11"/>
  <c r="E70" i="11"/>
  <c r="D70" i="11"/>
  <c r="C70" i="11" s="1"/>
  <c r="CJ69" i="11"/>
  <c r="CD69" i="11"/>
  <c r="E69" i="11"/>
  <c r="D69" i="11"/>
  <c r="C69" i="11" s="1"/>
  <c r="CJ68" i="11"/>
  <c r="CD68" i="11"/>
  <c r="E68" i="11"/>
  <c r="D68" i="11"/>
  <c r="C68" i="11" s="1"/>
  <c r="CJ67" i="11"/>
  <c r="CD67" i="11"/>
  <c r="E67" i="11"/>
  <c r="C67" i="11" s="1"/>
  <c r="D67" i="11"/>
  <c r="CJ66" i="11"/>
  <c r="CD66" i="11"/>
  <c r="E66" i="11"/>
  <c r="D66" i="11"/>
  <c r="C66" i="11"/>
  <c r="CJ65" i="11"/>
  <c r="CD65" i="11"/>
  <c r="E65" i="11"/>
  <c r="D65" i="11"/>
  <c r="C65" i="11" s="1"/>
  <c r="CJ64" i="11"/>
  <c r="CD64" i="11"/>
  <c r="E64" i="11"/>
  <c r="D64" i="11"/>
  <c r="CJ63" i="11"/>
  <c r="CD63" i="11"/>
  <c r="E63" i="11"/>
  <c r="C63" i="11" s="1"/>
  <c r="D63" i="11"/>
  <c r="CJ62" i="11"/>
  <c r="CD62" i="11"/>
  <c r="E62" i="11"/>
  <c r="D62" i="11"/>
  <c r="C62" i="11" s="1"/>
  <c r="CJ61" i="11"/>
  <c r="CD61" i="11"/>
  <c r="E61" i="11"/>
  <c r="C61" i="11" s="1"/>
  <c r="D61" i="11"/>
  <c r="CJ60" i="11"/>
  <c r="CD60" i="11"/>
  <c r="E60" i="11"/>
  <c r="D60" i="11"/>
  <c r="C60" i="11" s="1"/>
  <c r="CJ59" i="11"/>
  <c r="CD59" i="11"/>
  <c r="E59" i="11"/>
  <c r="C59" i="11" s="1"/>
  <c r="D59" i="11"/>
  <c r="CJ58" i="11"/>
  <c r="CD58" i="11"/>
  <c r="E58" i="11"/>
  <c r="D58" i="11"/>
  <c r="C58" i="11"/>
  <c r="CJ57" i="11"/>
  <c r="CD57" i="11"/>
  <c r="E57" i="11"/>
  <c r="D57" i="11"/>
  <c r="C57" i="11" s="1"/>
  <c r="CJ56" i="11"/>
  <c r="CD56" i="11"/>
  <c r="E56" i="11"/>
  <c r="D56" i="11"/>
  <c r="CJ55" i="11"/>
  <c r="CD55" i="11"/>
  <c r="E55" i="11"/>
  <c r="C55" i="11" s="1"/>
  <c r="D55" i="11"/>
  <c r="CJ54" i="11"/>
  <c r="CD54" i="11"/>
  <c r="E54" i="11"/>
  <c r="D54" i="11"/>
  <c r="C54" i="11" s="1"/>
  <c r="CJ53" i="11"/>
  <c r="CD53" i="11"/>
  <c r="E53" i="11"/>
  <c r="D53" i="11"/>
  <c r="C53" i="11" s="1"/>
  <c r="CJ52" i="11"/>
  <c r="CD52" i="11"/>
  <c r="E52" i="11"/>
  <c r="D52" i="11"/>
  <c r="C52" i="11" s="1"/>
  <c r="CJ51" i="11"/>
  <c r="CD51" i="11"/>
  <c r="E51" i="11"/>
  <c r="C51" i="11" s="1"/>
  <c r="D51" i="11"/>
  <c r="CJ50" i="11"/>
  <c r="CD50" i="11"/>
  <c r="E50" i="11"/>
  <c r="D50" i="11"/>
  <c r="C50" i="11"/>
  <c r="CJ49" i="11"/>
  <c r="CD49" i="11"/>
  <c r="E49" i="11"/>
  <c r="D49" i="11"/>
  <c r="C49" i="11" s="1"/>
  <c r="CJ48" i="11"/>
  <c r="CD48" i="11"/>
  <c r="E48" i="11"/>
  <c r="D48" i="11"/>
  <c r="CJ47" i="11"/>
  <c r="CD47" i="11"/>
  <c r="E47" i="11"/>
  <c r="C47" i="11" s="1"/>
  <c r="D47" i="11"/>
  <c r="CJ46" i="11"/>
  <c r="CD46" i="11"/>
  <c r="E46" i="11"/>
  <c r="D46" i="11"/>
  <c r="C46" i="11" s="1"/>
  <c r="CJ45" i="11"/>
  <c r="CD45" i="11"/>
  <c r="E45" i="11"/>
  <c r="D45" i="11"/>
  <c r="C45" i="11" s="1"/>
  <c r="CJ44" i="11"/>
  <c r="CD44" i="11"/>
  <c r="E44" i="11"/>
  <c r="D44" i="11"/>
  <c r="C44" i="11" s="1"/>
  <c r="CJ43" i="11"/>
  <c r="CD43" i="11"/>
  <c r="E43" i="11"/>
  <c r="C43" i="11" s="1"/>
  <c r="D43" i="11"/>
  <c r="CJ42" i="11"/>
  <c r="CD42" i="11"/>
  <c r="E42" i="11"/>
  <c r="D42" i="11"/>
  <c r="C42" i="11"/>
  <c r="CJ41" i="11"/>
  <c r="CD41" i="11"/>
  <c r="E41" i="11"/>
  <c r="D41" i="11"/>
  <c r="C41" i="11" s="1"/>
  <c r="CJ40" i="11"/>
  <c r="CD40" i="11"/>
  <c r="E40" i="11"/>
  <c r="D40" i="11"/>
  <c r="CJ39" i="11"/>
  <c r="CD39" i="11"/>
  <c r="E39" i="11"/>
  <c r="C39" i="11" s="1"/>
  <c r="D39" i="11"/>
  <c r="CJ38" i="11"/>
  <c r="CD38" i="11"/>
  <c r="E38" i="11"/>
  <c r="D38" i="11"/>
  <c r="C38" i="11" s="1"/>
  <c r="CJ37" i="11"/>
  <c r="CD37" i="11"/>
  <c r="E37" i="11"/>
  <c r="C37" i="11" s="1"/>
  <c r="D37" i="11"/>
  <c r="CJ36" i="11"/>
  <c r="CD36" i="11"/>
  <c r="E36" i="11"/>
  <c r="D36" i="11"/>
  <c r="C36" i="11" s="1"/>
  <c r="CJ35" i="11"/>
  <c r="CD35" i="11"/>
  <c r="E35" i="11"/>
  <c r="C35" i="11" s="1"/>
  <c r="D35" i="11"/>
  <c r="CJ34" i="11"/>
  <c r="CD34" i="11"/>
  <c r="E34" i="11"/>
  <c r="D34" i="11"/>
  <c r="C34" i="11"/>
  <c r="CJ33" i="11"/>
  <c r="CD33" i="11"/>
  <c r="E33" i="11"/>
  <c r="D33" i="11"/>
  <c r="C33" i="11" s="1"/>
  <c r="CJ32" i="11"/>
  <c r="CD32" i="11"/>
  <c r="E32" i="11"/>
  <c r="D32" i="11"/>
  <c r="CJ31" i="11"/>
  <c r="CD31" i="11"/>
  <c r="E31" i="11"/>
  <c r="C31" i="11" s="1"/>
  <c r="D31" i="11"/>
  <c r="CJ30" i="11"/>
  <c r="CD30" i="11"/>
  <c r="E30" i="11"/>
  <c r="D30" i="11"/>
  <c r="C30" i="11" s="1"/>
  <c r="CJ29" i="11"/>
  <c r="CD29" i="11"/>
  <c r="E29" i="11"/>
  <c r="C29" i="11" s="1"/>
  <c r="D29" i="11"/>
  <c r="CJ28" i="11"/>
  <c r="CD28" i="11"/>
  <c r="E28" i="11"/>
  <c r="D28" i="11"/>
  <c r="C28" i="11" s="1"/>
  <c r="CJ27" i="11"/>
  <c r="CD27" i="11"/>
  <c r="E27" i="11"/>
  <c r="D27" i="11"/>
  <c r="CJ26" i="11"/>
  <c r="CD26" i="11"/>
  <c r="E26" i="11"/>
  <c r="D26" i="11"/>
  <c r="C26" i="11"/>
  <c r="CJ25" i="11"/>
  <c r="CD25" i="11"/>
  <c r="E25" i="11"/>
  <c r="D25" i="11"/>
  <c r="C25" i="11" s="1"/>
  <c r="CJ24" i="11"/>
  <c r="CD24" i="11"/>
  <c r="E24" i="11"/>
  <c r="D24" i="11"/>
  <c r="CJ23" i="11"/>
  <c r="CD23" i="11"/>
  <c r="E23" i="11"/>
  <c r="C23" i="11" s="1"/>
  <c r="D23" i="11"/>
  <c r="CJ22" i="11"/>
  <c r="CD22" i="11"/>
  <c r="E22" i="11"/>
  <c r="D22" i="11"/>
  <c r="C22" i="11" s="1"/>
  <c r="CJ21" i="11"/>
  <c r="CD21" i="11"/>
  <c r="E21" i="11"/>
  <c r="C21" i="11" s="1"/>
  <c r="D21" i="11"/>
  <c r="CJ20" i="11"/>
  <c r="CD20" i="11"/>
  <c r="E20" i="11"/>
  <c r="D20" i="11"/>
  <c r="C20" i="11" s="1"/>
  <c r="CJ19" i="11"/>
  <c r="CD19" i="11"/>
  <c r="E19" i="11"/>
  <c r="C19" i="11" s="1"/>
  <c r="D19" i="11"/>
  <c r="CJ18" i="11"/>
  <c r="CD18" i="11"/>
  <c r="E18" i="11"/>
  <c r="D18" i="11"/>
  <c r="C18" i="11"/>
  <c r="CJ17" i="11"/>
  <c r="CD17" i="11"/>
  <c r="E17" i="11"/>
  <c r="D17" i="11"/>
  <c r="C17" i="11" s="1"/>
  <c r="CJ16" i="11"/>
  <c r="CD16" i="11"/>
  <c r="E16" i="11"/>
  <c r="D16" i="11"/>
  <c r="CJ15" i="11"/>
  <c r="CD15" i="11"/>
  <c r="E15" i="11"/>
  <c r="C15" i="11" s="1"/>
  <c r="D15" i="11"/>
  <c r="CJ14" i="11"/>
  <c r="CD14" i="11"/>
  <c r="E14" i="11"/>
  <c r="D14" i="11"/>
  <c r="C14" i="11" s="1"/>
  <c r="A5" i="11"/>
  <c r="A4" i="11"/>
  <c r="A3" i="11"/>
  <c r="A2" i="11"/>
  <c r="B195" i="11" l="1"/>
  <c r="C27" i="11"/>
  <c r="C105" i="11"/>
  <c r="C108" i="11"/>
  <c r="C16" i="11"/>
  <c r="A195" i="11" s="1"/>
  <c r="C24" i="11"/>
  <c r="C32" i="11"/>
  <c r="C40" i="11"/>
  <c r="C48" i="11"/>
  <c r="C56" i="11"/>
  <c r="C64" i="11"/>
  <c r="C72" i="11"/>
  <c r="C80" i="11"/>
  <c r="C88" i="11"/>
  <c r="C100" i="11"/>
  <c r="C102" i="11"/>
  <c r="C92" i="11"/>
  <c r="B155" i="14"/>
  <c r="B154" i="14"/>
  <c r="B153" i="14"/>
  <c r="B152" i="14"/>
  <c r="B151" i="14"/>
  <c r="B150" i="14"/>
  <c r="B147" i="14"/>
  <c r="B146" i="14"/>
  <c r="B145" i="14"/>
  <c r="B144" i="14"/>
  <c r="C141" i="14"/>
  <c r="C140" i="14"/>
  <c r="C139" i="14"/>
  <c r="C138" i="14"/>
  <c r="C137" i="14"/>
  <c r="C136" i="14"/>
  <c r="C135" i="14"/>
  <c r="C134" i="14"/>
  <c r="C133" i="14"/>
  <c r="C132" i="14"/>
  <c r="C131" i="14"/>
  <c r="C130" i="14"/>
  <c r="C129" i="14"/>
  <c r="C128" i="14"/>
  <c r="C127" i="14"/>
  <c r="C126" i="14"/>
  <c r="CG121" i="14"/>
  <c r="CA121" i="14"/>
  <c r="CG120" i="14"/>
  <c r="CA120" i="14"/>
  <c r="CG119" i="14"/>
  <c r="CA119" i="14"/>
  <c r="CG116" i="14"/>
  <c r="CA116" i="14"/>
  <c r="CG115" i="14"/>
  <c r="CA115" i="14"/>
  <c r="CG114" i="14"/>
  <c r="CA114" i="14"/>
  <c r="E111" i="14"/>
  <c r="D111" i="14"/>
  <c r="C111" i="14"/>
  <c r="E110" i="14"/>
  <c r="D110" i="14"/>
  <c r="E109" i="14"/>
  <c r="D109" i="14"/>
  <c r="C109" i="14" s="1"/>
  <c r="E108" i="14"/>
  <c r="D108" i="14"/>
  <c r="C108" i="14" s="1"/>
  <c r="E107" i="14"/>
  <c r="C107" i="14" s="1"/>
  <c r="D107" i="14"/>
  <c r="E106" i="14"/>
  <c r="D106" i="14"/>
  <c r="E105" i="14"/>
  <c r="D105" i="14"/>
  <c r="C105" i="14" s="1"/>
  <c r="E104" i="14"/>
  <c r="D104" i="14"/>
  <c r="C104" i="14" s="1"/>
  <c r="E103" i="14"/>
  <c r="D103" i="14"/>
  <c r="C103" i="14"/>
  <c r="E102" i="14"/>
  <c r="D102" i="14"/>
  <c r="E101" i="14"/>
  <c r="D101" i="14"/>
  <c r="C101" i="14" s="1"/>
  <c r="E100" i="14"/>
  <c r="D100" i="14"/>
  <c r="C100" i="14" s="1"/>
  <c r="CJ95" i="14"/>
  <c r="CD95" i="14"/>
  <c r="E95" i="14"/>
  <c r="D95" i="14"/>
  <c r="CJ94" i="14"/>
  <c r="CD94" i="14"/>
  <c r="E94" i="14"/>
  <c r="C94" i="14" s="1"/>
  <c r="D94" i="14"/>
  <c r="CJ93" i="14"/>
  <c r="CD93" i="14"/>
  <c r="E93" i="14"/>
  <c r="D93" i="14"/>
  <c r="C93" i="14"/>
  <c r="CJ92" i="14"/>
  <c r="CD92" i="14"/>
  <c r="E92" i="14"/>
  <c r="D92" i="14"/>
  <c r="C92" i="14" s="1"/>
  <c r="CJ91" i="14"/>
  <c r="CD91" i="14"/>
  <c r="E91" i="14"/>
  <c r="D91" i="14"/>
  <c r="CJ90" i="14"/>
  <c r="CD90" i="14"/>
  <c r="E90" i="14"/>
  <c r="C90" i="14" s="1"/>
  <c r="D90" i="14"/>
  <c r="CJ89" i="14"/>
  <c r="CD89" i="14"/>
  <c r="E89" i="14"/>
  <c r="C89" i="14" s="1"/>
  <c r="D89" i="14"/>
  <c r="CJ88" i="14"/>
  <c r="CD88" i="14"/>
  <c r="E88" i="14"/>
  <c r="D88" i="14"/>
  <c r="C88" i="14" s="1"/>
  <c r="CJ87" i="14"/>
  <c r="CD87" i="14"/>
  <c r="E87" i="14"/>
  <c r="D87" i="14"/>
  <c r="CJ86" i="14"/>
  <c r="CD86" i="14"/>
  <c r="E86" i="14"/>
  <c r="C86" i="14" s="1"/>
  <c r="D86" i="14"/>
  <c r="CJ85" i="14"/>
  <c r="CD85" i="14"/>
  <c r="E85" i="14"/>
  <c r="D85" i="14"/>
  <c r="C85" i="14"/>
  <c r="CJ84" i="14"/>
  <c r="CD84" i="14"/>
  <c r="E84" i="14"/>
  <c r="D84" i="14"/>
  <c r="C84" i="14" s="1"/>
  <c r="CJ83" i="14"/>
  <c r="CD83" i="14"/>
  <c r="E83" i="14"/>
  <c r="D83" i="14"/>
  <c r="CJ82" i="14"/>
  <c r="CD82" i="14"/>
  <c r="E82" i="14"/>
  <c r="C82" i="14" s="1"/>
  <c r="D82" i="14"/>
  <c r="CJ81" i="14"/>
  <c r="CD81" i="14"/>
  <c r="E81" i="14"/>
  <c r="C81" i="14" s="1"/>
  <c r="D81" i="14"/>
  <c r="CJ80" i="14"/>
  <c r="CD80" i="14"/>
  <c r="E80" i="14"/>
  <c r="D80" i="14"/>
  <c r="C80" i="14" s="1"/>
  <c r="CJ79" i="14"/>
  <c r="CD79" i="14"/>
  <c r="E79" i="14"/>
  <c r="D79" i="14"/>
  <c r="CJ78" i="14"/>
  <c r="CD78" i="14"/>
  <c r="E78" i="14"/>
  <c r="C78" i="14" s="1"/>
  <c r="D78" i="14"/>
  <c r="CJ77" i="14"/>
  <c r="CD77" i="14"/>
  <c r="E77" i="14"/>
  <c r="D77" i="14"/>
  <c r="C77" i="14"/>
  <c r="CJ76" i="14"/>
  <c r="CD76" i="14"/>
  <c r="E76" i="14"/>
  <c r="D76" i="14"/>
  <c r="C76" i="14" s="1"/>
  <c r="CJ75" i="14"/>
  <c r="CD75" i="14"/>
  <c r="E75" i="14"/>
  <c r="D75" i="14"/>
  <c r="CJ74" i="14"/>
  <c r="CD74" i="14"/>
  <c r="E74" i="14"/>
  <c r="C74" i="14" s="1"/>
  <c r="D74" i="14"/>
  <c r="CJ73" i="14"/>
  <c r="CD73" i="14"/>
  <c r="E73" i="14"/>
  <c r="C73" i="14" s="1"/>
  <c r="D73" i="14"/>
  <c r="CJ72" i="14"/>
  <c r="CD72" i="14"/>
  <c r="E72" i="14"/>
  <c r="D72" i="14"/>
  <c r="C72" i="14" s="1"/>
  <c r="CJ71" i="14"/>
  <c r="CD71" i="14"/>
  <c r="E71" i="14"/>
  <c r="D71" i="14"/>
  <c r="CJ70" i="14"/>
  <c r="CD70" i="14"/>
  <c r="E70" i="14"/>
  <c r="C70" i="14" s="1"/>
  <c r="D70" i="14"/>
  <c r="CJ69" i="14"/>
  <c r="CD69" i="14"/>
  <c r="E69" i="14"/>
  <c r="D69" i="14"/>
  <c r="C69" i="14"/>
  <c r="CJ68" i="14"/>
  <c r="CD68" i="14"/>
  <c r="E68" i="14"/>
  <c r="D68" i="14"/>
  <c r="C68" i="14" s="1"/>
  <c r="CJ67" i="14"/>
  <c r="CD67" i="14"/>
  <c r="E67" i="14"/>
  <c r="D67" i="14"/>
  <c r="CJ66" i="14"/>
  <c r="CD66" i="14"/>
  <c r="E66" i="14"/>
  <c r="C66" i="14" s="1"/>
  <c r="D66" i="14"/>
  <c r="CJ65" i="14"/>
  <c r="CD65" i="14"/>
  <c r="E65" i="14"/>
  <c r="C65" i="14" s="1"/>
  <c r="D65" i="14"/>
  <c r="CJ64" i="14"/>
  <c r="CD64" i="14"/>
  <c r="E64" i="14"/>
  <c r="D64" i="14"/>
  <c r="C64" i="14" s="1"/>
  <c r="CJ63" i="14"/>
  <c r="CD63" i="14"/>
  <c r="E63" i="14"/>
  <c r="D63" i="14"/>
  <c r="CJ62" i="14"/>
  <c r="CD62" i="14"/>
  <c r="E62" i="14"/>
  <c r="C62" i="14" s="1"/>
  <c r="D62" i="14"/>
  <c r="CJ61" i="14"/>
  <c r="CD61" i="14"/>
  <c r="E61" i="14"/>
  <c r="D61" i="14"/>
  <c r="C61" i="14"/>
  <c r="CJ60" i="14"/>
  <c r="CD60" i="14"/>
  <c r="E60" i="14"/>
  <c r="D60" i="14"/>
  <c r="C60" i="14" s="1"/>
  <c r="CJ59" i="14"/>
  <c r="CD59" i="14"/>
  <c r="E59" i="14"/>
  <c r="D59" i="14"/>
  <c r="CJ58" i="14"/>
  <c r="CD58" i="14"/>
  <c r="E58" i="14"/>
  <c r="C58" i="14" s="1"/>
  <c r="D58" i="14"/>
  <c r="CJ57" i="14"/>
  <c r="CD57" i="14"/>
  <c r="E57" i="14"/>
  <c r="C57" i="14" s="1"/>
  <c r="D57" i="14"/>
  <c r="CJ56" i="14"/>
  <c r="CD56" i="14"/>
  <c r="E56" i="14"/>
  <c r="D56" i="14"/>
  <c r="C56" i="14" s="1"/>
  <c r="CJ55" i="14"/>
  <c r="CD55" i="14"/>
  <c r="E55" i="14"/>
  <c r="D55" i="14"/>
  <c r="CJ54" i="14"/>
  <c r="CD54" i="14"/>
  <c r="E54" i="14"/>
  <c r="C54" i="14" s="1"/>
  <c r="D54" i="14"/>
  <c r="CJ53" i="14"/>
  <c r="CD53" i="14"/>
  <c r="E53" i="14"/>
  <c r="D53" i="14"/>
  <c r="C53" i="14"/>
  <c r="CJ52" i="14"/>
  <c r="CD52" i="14"/>
  <c r="E52" i="14"/>
  <c r="D52" i="14"/>
  <c r="C52" i="14" s="1"/>
  <c r="CJ51" i="14"/>
  <c r="CD51" i="14"/>
  <c r="E51" i="14"/>
  <c r="D51" i="14"/>
  <c r="CJ50" i="14"/>
  <c r="CD50" i="14"/>
  <c r="E50" i="14"/>
  <c r="C50" i="14" s="1"/>
  <c r="D50" i="14"/>
  <c r="CJ49" i="14"/>
  <c r="CD49" i="14"/>
  <c r="E49" i="14"/>
  <c r="C49" i="14" s="1"/>
  <c r="D49" i="14"/>
  <c r="CJ48" i="14"/>
  <c r="CD48" i="14"/>
  <c r="E48" i="14"/>
  <c r="D48" i="14"/>
  <c r="C48" i="14" s="1"/>
  <c r="CJ47" i="14"/>
  <c r="CD47" i="14"/>
  <c r="E47" i="14"/>
  <c r="D47" i="14"/>
  <c r="CJ46" i="14"/>
  <c r="CD46" i="14"/>
  <c r="E46" i="14"/>
  <c r="C46" i="14" s="1"/>
  <c r="D46" i="14"/>
  <c r="CJ45" i="14"/>
  <c r="CD45" i="14"/>
  <c r="E45" i="14"/>
  <c r="D45" i="14"/>
  <c r="C45" i="14"/>
  <c r="CJ44" i="14"/>
  <c r="CD44" i="14"/>
  <c r="E44" i="14"/>
  <c r="D44" i="14"/>
  <c r="C44" i="14" s="1"/>
  <c r="CJ43" i="14"/>
  <c r="CD43" i="14"/>
  <c r="E43" i="14"/>
  <c r="D43" i="14"/>
  <c r="CJ42" i="14"/>
  <c r="CD42" i="14"/>
  <c r="E42" i="14"/>
  <c r="C42" i="14" s="1"/>
  <c r="D42" i="14"/>
  <c r="CJ41" i="14"/>
  <c r="CD41" i="14"/>
  <c r="E41" i="14"/>
  <c r="C41" i="14" s="1"/>
  <c r="D41" i="14"/>
  <c r="CJ40" i="14"/>
  <c r="CD40" i="14"/>
  <c r="E40" i="14"/>
  <c r="D40" i="14"/>
  <c r="C40" i="14" s="1"/>
  <c r="CJ39" i="14"/>
  <c r="CD39" i="14"/>
  <c r="E39" i="14"/>
  <c r="D39" i="14"/>
  <c r="CJ38" i="14"/>
  <c r="CD38" i="14"/>
  <c r="E38" i="14"/>
  <c r="C38" i="14" s="1"/>
  <c r="D38" i="14"/>
  <c r="CJ37" i="14"/>
  <c r="CD37" i="14"/>
  <c r="E37" i="14"/>
  <c r="D37" i="14"/>
  <c r="C37" i="14"/>
  <c r="CJ36" i="14"/>
  <c r="CD36" i="14"/>
  <c r="E36" i="14"/>
  <c r="D36" i="14"/>
  <c r="C36" i="14" s="1"/>
  <c r="CJ35" i="14"/>
  <c r="CD35" i="14"/>
  <c r="E35" i="14"/>
  <c r="D35" i="14"/>
  <c r="CJ34" i="14"/>
  <c r="CD34" i="14"/>
  <c r="E34" i="14"/>
  <c r="C34" i="14" s="1"/>
  <c r="D34" i="14"/>
  <c r="CJ33" i="14"/>
  <c r="CD33" i="14"/>
  <c r="E33" i="14"/>
  <c r="C33" i="14" s="1"/>
  <c r="D33" i="14"/>
  <c r="CJ32" i="14"/>
  <c r="CD32" i="14"/>
  <c r="E32" i="14"/>
  <c r="D32" i="14"/>
  <c r="C32" i="14" s="1"/>
  <c r="CJ31" i="14"/>
  <c r="CD31" i="14"/>
  <c r="E31" i="14"/>
  <c r="D31" i="14"/>
  <c r="CJ30" i="14"/>
  <c r="CD30" i="14"/>
  <c r="E30" i="14"/>
  <c r="C30" i="14" s="1"/>
  <c r="D30" i="14"/>
  <c r="CJ29" i="14"/>
  <c r="CD29" i="14"/>
  <c r="E29" i="14"/>
  <c r="D29" i="14"/>
  <c r="C29" i="14"/>
  <c r="CJ28" i="14"/>
  <c r="CD28" i="14"/>
  <c r="E28" i="14"/>
  <c r="D28" i="14"/>
  <c r="C28" i="14" s="1"/>
  <c r="CJ27" i="14"/>
  <c r="CD27" i="14"/>
  <c r="E27" i="14"/>
  <c r="D27" i="14"/>
  <c r="CJ26" i="14"/>
  <c r="CD26" i="14"/>
  <c r="E26" i="14"/>
  <c r="C26" i="14" s="1"/>
  <c r="D26" i="14"/>
  <c r="CJ25" i="14"/>
  <c r="CD25" i="14"/>
  <c r="E25" i="14"/>
  <c r="C25" i="14" s="1"/>
  <c r="D25" i="14"/>
  <c r="CJ24" i="14"/>
  <c r="CD24" i="14"/>
  <c r="E24" i="14"/>
  <c r="D24" i="14"/>
  <c r="C24" i="14" s="1"/>
  <c r="CJ23" i="14"/>
  <c r="CD23" i="14"/>
  <c r="E23" i="14"/>
  <c r="D23" i="14"/>
  <c r="CJ22" i="14"/>
  <c r="CD22" i="14"/>
  <c r="E22" i="14"/>
  <c r="C22" i="14" s="1"/>
  <c r="D22" i="14"/>
  <c r="CJ21" i="14"/>
  <c r="CD21" i="14"/>
  <c r="E21" i="14"/>
  <c r="D21" i="14"/>
  <c r="C21" i="14"/>
  <c r="CJ20" i="14"/>
  <c r="CD20" i="14"/>
  <c r="E20" i="14"/>
  <c r="D20" i="14"/>
  <c r="C20" i="14" s="1"/>
  <c r="CJ19" i="14"/>
  <c r="CD19" i="14"/>
  <c r="E19" i="14"/>
  <c r="D19" i="14"/>
  <c r="CJ18" i="14"/>
  <c r="CD18" i="14"/>
  <c r="E18" i="14"/>
  <c r="C18" i="14" s="1"/>
  <c r="D18" i="14"/>
  <c r="CJ17" i="14"/>
  <c r="CD17" i="14"/>
  <c r="E17" i="14"/>
  <c r="C17" i="14" s="1"/>
  <c r="D17" i="14"/>
  <c r="CJ16" i="14"/>
  <c r="CD16" i="14"/>
  <c r="E16" i="14"/>
  <c r="D16" i="14"/>
  <c r="C16" i="14" s="1"/>
  <c r="CJ15" i="14"/>
  <c r="CD15" i="14"/>
  <c r="E15" i="14"/>
  <c r="D15" i="14"/>
  <c r="CJ14" i="14"/>
  <c r="B195" i="14" s="1"/>
  <c r="CD14" i="14"/>
  <c r="E14" i="14"/>
  <c r="C14" i="14" s="1"/>
  <c r="D14" i="14"/>
  <c r="A5" i="14"/>
  <c r="A4" i="14"/>
  <c r="A3" i="14"/>
  <c r="A2" i="14"/>
  <c r="C19" i="14" l="1"/>
  <c r="C27" i="14"/>
  <c r="C35" i="14"/>
  <c r="C43" i="14"/>
  <c r="C51" i="14"/>
  <c r="C59" i="14"/>
  <c r="C67" i="14"/>
  <c r="C75" i="14"/>
  <c r="C83" i="14"/>
  <c r="C91" i="14"/>
  <c r="C102" i="14"/>
  <c r="C110" i="14"/>
  <c r="C15" i="14"/>
  <c r="C23" i="14"/>
  <c r="C31" i="14"/>
  <c r="A195" i="14" s="1"/>
  <c r="C39" i="14"/>
  <c r="C47" i="14"/>
  <c r="C55" i="14"/>
  <c r="C63" i="14"/>
  <c r="C71" i="14"/>
  <c r="C79" i="14"/>
  <c r="C87" i="14"/>
  <c r="C95" i="14"/>
  <c r="C106" i="14"/>
  <c r="B155" i="10"/>
  <c r="B154" i="10"/>
  <c r="B153" i="10"/>
  <c r="B152" i="10"/>
  <c r="B151" i="10"/>
  <c r="B150" i="10"/>
  <c r="B147" i="10"/>
  <c r="B146" i="10"/>
  <c r="B145" i="10"/>
  <c r="B144" i="10"/>
  <c r="C141" i="10"/>
  <c r="C140" i="10"/>
  <c r="C139" i="10"/>
  <c r="C138" i="10"/>
  <c r="C137" i="10"/>
  <c r="C136" i="10"/>
  <c r="C135" i="10"/>
  <c r="C134" i="10"/>
  <c r="C133" i="10"/>
  <c r="C132" i="10"/>
  <c r="C131" i="10"/>
  <c r="C130" i="10"/>
  <c r="C129" i="10"/>
  <c r="C128" i="10"/>
  <c r="C127" i="10"/>
  <c r="C126" i="10"/>
  <c r="CG121" i="10"/>
  <c r="CA121" i="10"/>
  <c r="CG120" i="10"/>
  <c r="CA120" i="10"/>
  <c r="CG119" i="10"/>
  <c r="CA119" i="10"/>
  <c r="CG116" i="10"/>
  <c r="CA116" i="10"/>
  <c r="CG115" i="10"/>
  <c r="CA115" i="10"/>
  <c r="CG114" i="10"/>
  <c r="CA114" i="10"/>
  <c r="E111" i="10"/>
  <c r="D111" i="10"/>
  <c r="E110" i="10"/>
  <c r="D110" i="10"/>
  <c r="C110" i="10" s="1"/>
  <c r="E109" i="10"/>
  <c r="D109" i="10"/>
  <c r="C109" i="10" s="1"/>
  <c r="E108" i="10"/>
  <c r="D108" i="10"/>
  <c r="C108" i="10" s="1"/>
  <c r="E107" i="10"/>
  <c r="D107" i="10"/>
  <c r="C107" i="10" s="1"/>
  <c r="E106" i="10"/>
  <c r="D106" i="10"/>
  <c r="E105" i="10"/>
  <c r="D105" i="10"/>
  <c r="C105" i="10"/>
  <c r="E104" i="10"/>
  <c r="D104" i="10"/>
  <c r="C104" i="10"/>
  <c r="E103" i="10"/>
  <c r="D103" i="10"/>
  <c r="E102" i="10"/>
  <c r="D102" i="10"/>
  <c r="C102" i="10" s="1"/>
  <c r="E101" i="10"/>
  <c r="D101" i="10"/>
  <c r="C101" i="10" s="1"/>
  <c r="E100" i="10"/>
  <c r="D100" i="10"/>
  <c r="C100" i="10" s="1"/>
  <c r="CJ95" i="10"/>
  <c r="CD95" i="10"/>
  <c r="E95" i="10"/>
  <c r="D95" i="10"/>
  <c r="C95" i="10" s="1"/>
  <c r="CJ94" i="10"/>
  <c r="CD94" i="10"/>
  <c r="E94" i="10"/>
  <c r="D94" i="10"/>
  <c r="CJ93" i="10"/>
  <c r="CD93" i="10"/>
  <c r="E93" i="10"/>
  <c r="D93" i="10"/>
  <c r="CJ92" i="10"/>
  <c r="CD92" i="10"/>
  <c r="E92" i="10"/>
  <c r="C92" i="10" s="1"/>
  <c r="D92" i="10"/>
  <c r="CJ91" i="10"/>
  <c r="CD91" i="10"/>
  <c r="E91" i="10"/>
  <c r="D91" i="10"/>
  <c r="C91" i="10"/>
  <c r="CJ90" i="10"/>
  <c r="CD90" i="10"/>
  <c r="E90" i="10"/>
  <c r="D90" i="10"/>
  <c r="C90" i="10" s="1"/>
  <c r="CJ89" i="10"/>
  <c r="CD89" i="10"/>
  <c r="E89" i="10"/>
  <c r="D89" i="10"/>
  <c r="C89" i="10" s="1"/>
  <c r="CJ88" i="10"/>
  <c r="CD88" i="10"/>
  <c r="E88" i="10"/>
  <c r="D88" i="10"/>
  <c r="C88" i="10" s="1"/>
  <c r="CJ87" i="10"/>
  <c r="CD87" i="10"/>
  <c r="E87" i="10"/>
  <c r="D87" i="10"/>
  <c r="C87" i="10" s="1"/>
  <c r="CJ86" i="10"/>
  <c r="CD86" i="10"/>
  <c r="E86" i="10"/>
  <c r="D86" i="10"/>
  <c r="CJ85" i="10"/>
  <c r="CD85" i="10"/>
  <c r="E85" i="10"/>
  <c r="D85" i="10"/>
  <c r="CJ84" i="10"/>
  <c r="CD84" i="10"/>
  <c r="E84" i="10"/>
  <c r="C84" i="10" s="1"/>
  <c r="D84" i="10"/>
  <c r="CJ83" i="10"/>
  <c r="CD83" i="10"/>
  <c r="E83" i="10"/>
  <c r="D83" i="10"/>
  <c r="C83" i="10"/>
  <c r="CJ82" i="10"/>
  <c r="CD82" i="10"/>
  <c r="E82" i="10"/>
  <c r="D82" i="10"/>
  <c r="C82" i="10" s="1"/>
  <c r="CJ81" i="10"/>
  <c r="CD81" i="10"/>
  <c r="E81" i="10"/>
  <c r="D81" i="10"/>
  <c r="C81" i="10" s="1"/>
  <c r="CJ80" i="10"/>
  <c r="CD80" i="10"/>
  <c r="E80" i="10"/>
  <c r="D80" i="10"/>
  <c r="C80" i="10" s="1"/>
  <c r="CJ79" i="10"/>
  <c r="CD79" i="10"/>
  <c r="E79" i="10"/>
  <c r="D79" i="10"/>
  <c r="C79" i="10" s="1"/>
  <c r="CJ78" i="10"/>
  <c r="CD78" i="10"/>
  <c r="E78" i="10"/>
  <c r="D78" i="10"/>
  <c r="CJ77" i="10"/>
  <c r="CD77" i="10"/>
  <c r="E77" i="10"/>
  <c r="D77" i="10"/>
  <c r="CJ76" i="10"/>
  <c r="CD76" i="10"/>
  <c r="E76" i="10"/>
  <c r="C76" i="10" s="1"/>
  <c r="D76" i="10"/>
  <c r="CJ75" i="10"/>
  <c r="CD75" i="10"/>
  <c r="E75" i="10"/>
  <c r="D75" i="10"/>
  <c r="C75" i="10"/>
  <c r="CJ74" i="10"/>
  <c r="CD74" i="10"/>
  <c r="E74" i="10"/>
  <c r="D74" i="10"/>
  <c r="C74" i="10" s="1"/>
  <c r="CJ73" i="10"/>
  <c r="CD73" i="10"/>
  <c r="E73" i="10"/>
  <c r="D73" i="10"/>
  <c r="C73" i="10" s="1"/>
  <c r="CJ72" i="10"/>
  <c r="CD72" i="10"/>
  <c r="E72" i="10"/>
  <c r="D72" i="10"/>
  <c r="C72" i="10" s="1"/>
  <c r="CJ71" i="10"/>
  <c r="CD71" i="10"/>
  <c r="E71" i="10"/>
  <c r="D71" i="10"/>
  <c r="C71" i="10" s="1"/>
  <c r="CJ70" i="10"/>
  <c r="CD70" i="10"/>
  <c r="E70" i="10"/>
  <c r="D70" i="10"/>
  <c r="CJ69" i="10"/>
  <c r="CD69" i="10"/>
  <c r="E69" i="10"/>
  <c r="D69" i="10"/>
  <c r="CJ68" i="10"/>
  <c r="CD68" i="10"/>
  <c r="E68" i="10"/>
  <c r="C68" i="10" s="1"/>
  <c r="D68" i="10"/>
  <c r="CJ67" i="10"/>
  <c r="CD67" i="10"/>
  <c r="E67" i="10"/>
  <c r="D67" i="10"/>
  <c r="C67" i="10"/>
  <c r="CJ66" i="10"/>
  <c r="CD66" i="10"/>
  <c r="E66" i="10"/>
  <c r="D66" i="10"/>
  <c r="C66" i="10" s="1"/>
  <c r="CJ65" i="10"/>
  <c r="CD65" i="10"/>
  <c r="E65" i="10"/>
  <c r="D65" i="10"/>
  <c r="C65" i="10" s="1"/>
  <c r="CJ64" i="10"/>
  <c r="CD64" i="10"/>
  <c r="E64" i="10"/>
  <c r="D64" i="10"/>
  <c r="C64" i="10" s="1"/>
  <c r="CJ63" i="10"/>
  <c r="CD63" i="10"/>
  <c r="E63" i="10"/>
  <c r="D63" i="10"/>
  <c r="C63" i="10" s="1"/>
  <c r="CJ62" i="10"/>
  <c r="CD62" i="10"/>
  <c r="E62" i="10"/>
  <c r="D62" i="10"/>
  <c r="CJ61" i="10"/>
  <c r="CD61" i="10"/>
  <c r="E61" i="10"/>
  <c r="D61" i="10"/>
  <c r="CJ60" i="10"/>
  <c r="CD60" i="10"/>
  <c r="E60" i="10"/>
  <c r="C60" i="10" s="1"/>
  <c r="D60" i="10"/>
  <c r="CJ59" i="10"/>
  <c r="CD59" i="10"/>
  <c r="E59" i="10"/>
  <c r="D59" i="10"/>
  <c r="C59" i="10"/>
  <c r="CJ58" i="10"/>
  <c r="CD58" i="10"/>
  <c r="E58" i="10"/>
  <c r="D58" i="10"/>
  <c r="C58" i="10" s="1"/>
  <c r="CJ57" i="10"/>
  <c r="CD57" i="10"/>
  <c r="E57" i="10"/>
  <c r="D57" i="10"/>
  <c r="C57" i="10" s="1"/>
  <c r="CJ56" i="10"/>
  <c r="CD56" i="10"/>
  <c r="E56" i="10"/>
  <c r="D56" i="10"/>
  <c r="C56" i="10" s="1"/>
  <c r="CJ55" i="10"/>
  <c r="CD55" i="10"/>
  <c r="E55" i="10"/>
  <c r="D55" i="10"/>
  <c r="C55" i="10" s="1"/>
  <c r="CJ54" i="10"/>
  <c r="CD54" i="10"/>
  <c r="E54" i="10"/>
  <c r="D54" i="10"/>
  <c r="CJ53" i="10"/>
  <c r="CD53" i="10"/>
  <c r="E53" i="10"/>
  <c r="D53" i="10"/>
  <c r="CJ52" i="10"/>
  <c r="CD52" i="10"/>
  <c r="E52" i="10"/>
  <c r="C52" i="10" s="1"/>
  <c r="D52" i="10"/>
  <c r="CJ51" i="10"/>
  <c r="CD51" i="10"/>
  <c r="E51" i="10"/>
  <c r="D51" i="10"/>
  <c r="C51" i="10"/>
  <c r="CJ50" i="10"/>
  <c r="CD50" i="10"/>
  <c r="E50" i="10"/>
  <c r="D50" i="10"/>
  <c r="C50" i="10" s="1"/>
  <c r="CJ49" i="10"/>
  <c r="CD49" i="10"/>
  <c r="E49" i="10"/>
  <c r="D49" i="10"/>
  <c r="C49" i="10" s="1"/>
  <c r="CJ48" i="10"/>
  <c r="CD48" i="10"/>
  <c r="E48" i="10"/>
  <c r="D48" i="10"/>
  <c r="C48" i="10" s="1"/>
  <c r="CJ47" i="10"/>
  <c r="CD47" i="10"/>
  <c r="E47" i="10"/>
  <c r="D47" i="10"/>
  <c r="C47" i="10" s="1"/>
  <c r="CJ46" i="10"/>
  <c r="CD46" i="10"/>
  <c r="E46" i="10"/>
  <c r="D46" i="10"/>
  <c r="CJ45" i="10"/>
  <c r="CD45" i="10"/>
  <c r="E45" i="10"/>
  <c r="D45" i="10"/>
  <c r="CJ44" i="10"/>
  <c r="CD44" i="10"/>
  <c r="E44" i="10"/>
  <c r="C44" i="10" s="1"/>
  <c r="D44" i="10"/>
  <c r="CJ43" i="10"/>
  <c r="CD43" i="10"/>
  <c r="E43" i="10"/>
  <c r="D43" i="10"/>
  <c r="C43" i="10"/>
  <c r="CJ42" i="10"/>
  <c r="CD42" i="10"/>
  <c r="E42" i="10"/>
  <c r="D42" i="10"/>
  <c r="C42" i="10" s="1"/>
  <c r="CJ41" i="10"/>
  <c r="CD41" i="10"/>
  <c r="E41" i="10"/>
  <c r="D41" i="10"/>
  <c r="C41" i="10" s="1"/>
  <c r="CJ40" i="10"/>
  <c r="CD40" i="10"/>
  <c r="E40" i="10"/>
  <c r="D40" i="10"/>
  <c r="C40" i="10" s="1"/>
  <c r="CJ39" i="10"/>
  <c r="CD39" i="10"/>
  <c r="E39" i="10"/>
  <c r="D39" i="10"/>
  <c r="C39" i="10" s="1"/>
  <c r="CJ38" i="10"/>
  <c r="CD38" i="10"/>
  <c r="E38" i="10"/>
  <c r="D38" i="10"/>
  <c r="CJ37" i="10"/>
  <c r="CD37" i="10"/>
  <c r="E37" i="10"/>
  <c r="D37" i="10"/>
  <c r="CJ36" i="10"/>
  <c r="CD36" i="10"/>
  <c r="E36" i="10"/>
  <c r="C36" i="10" s="1"/>
  <c r="D36" i="10"/>
  <c r="CJ35" i="10"/>
  <c r="CD35" i="10"/>
  <c r="E35" i="10"/>
  <c r="D35" i="10"/>
  <c r="C35" i="10"/>
  <c r="CJ34" i="10"/>
  <c r="CD34" i="10"/>
  <c r="E34" i="10"/>
  <c r="D34" i="10"/>
  <c r="C34" i="10" s="1"/>
  <c r="CJ33" i="10"/>
  <c r="CD33" i="10"/>
  <c r="E33" i="10"/>
  <c r="D33" i="10"/>
  <c r="C33" i="10" s="1"/>
  <c r="CJ32" i="10"/>
  <c r="CD32" i="10"/>
  <c r="E32" i="10"/>
  <c r="D32" i="10"/>
  <c r="C32" i="10" s="1"/>
  <c r="CJ31" i="10"/>
  <c r="CD31" i="10"/>
  <c r="E31" i="10"/>
  <c r="D31" i="10"/>
  <c r="C31" i="10" s="1"/>
  <c r="CJ30" i="10"/>
  <c r="CD30" i="10"/>
  <c r="E30" i="10"/>
  <c r="D30" i="10"/>
  <c r="CJ29" i="10"/>
  <c r="CD29" i="10"/>
  <c r="E29" i="10"/>
  <c r="D29" i="10"/>
  <c r="CJ28" i="10"/>
  <c r="CD28" i="10"/>
  <c r="E28" i="10"/>
  <c r="C28" i="10" s="1"/>
  <c r="D28" i="10"/>
  <c r="CJ27" i="10"/>
  <c r="CD27" i="10"/>
  <c r="E27" i="10"/>
  <c r="D27" i="10"/>
  <c r="C27" i="10"/>
  <c r="CJ26" i="10"/>
  <c r="CD26" i="10"/>
  <c r="E26" i="10"/>
  <c r="D26" i="10"/>
  <c r="C26" i="10" s="1"/>
  <c r="CJ25" i="10"/>
  <c r="CD25" i="10"/>
  <c r="E25" i="10"/>
  <c r="D25" i="10"/>
  <c r="C25" i="10" s="1"/>
  <c r="CJ24" i="10"/>
  <c r="CD24" i="10"/>
  <c r="E24" i="10"/>
  <c r="D24" i="10"/>
  <c r="C24" i="10" s="1"/>
  <c r="CJ23" i="10"/>
  <c r="CD23" i="10"/>
  <c r="E23" i="10"/>
  <c r="D23" i="10"/>
  <c r="C23" i="10" s="1"/>
  <c r="CJ22" i="10"/>
  <c r="CD22" i="10"/>
  <c r="E22" i="10"/>
  <c r="D22" i="10"/>
  <c r="CJ21" i="10"/>
  <c r="CD21" i="10"/>
  <c r="E21" i="10"/>
  <c r="D21" i="10"/>
  <c r="CJ20" i="10"/>
  <c r="CD20" i="10"/>
  <c r="E20" i="10"/>
  <c r="C20" i="10" s="1"/>
  <c r="D20" i="10"/>
  <c r="CJ19" i="10"/>
  <c r="CD19" i="10"/>
  <c r="E19" i="10"/>
  <c r="D19" i="10"/>
  <c r="C19" i="10"/>
  <c r="CJ18" i="10"/>
  <c r="CD18" i="10"/>
  <c r="E18" i="10"/>
  <c r="D18" i="10"/>
  <c r="C18" i="10" s="1"/>
  <c r="CJ17" i="10"/>
  <c r="CD17" i="10"/>
  <c r="E17" i="10"/>
  <c r="D17" i="10"/>
  <c r="C17" i="10" s="1"/>
  <c r="CJ16" i="10"/>
  <c r="CD16" i="10"/>
  <c r="E16" i="10"/>
  <c r="D16" i="10"/>
  <c r="C16" i="10" s="1"/>
  <c r="CJ15" i="10"/>
  <c r="CD15" i="10"/>
  <c r="E15" i="10"/>
  <c r="D15" i="10"/>
  <c r="C15" i="10" s="1"/>
  <c r="CJ14" i="10"/>
  <c r="CD14" i="10"/>
  <c r="E14" i="10"/>
  <c r="D14" i="10"/>
  <c r="A5" i="10"/>
  <c r="A4" i="10"/>
  <c r="A3" i="10"/>
  <c r="A2" i="10"/>
  <c r="C14" i="10" l="1"/>
  <c r="B195" i="10"/>
  <c r="C21" i="10"/>
  <c r="C22" i="10"/>
  <c r="C29" i="10"/>
  <c r="C30" i="10"/>
  <c r="C37" i="10"/>
  <c r="C38" i="10"/>
  <c r="C45" i="10"/>
  <c r="C46" i="10"/>
  <c r="C53" i="10"/>
  <c r="C54" i="10"/>
  <c r="C61" i="10"/>
  <c r="C62" i="10"/>
  <c r="C69" i="10"/>
  <c r="C70" i="10"/>
  <c r="C77" i="10"/>
  <c r="C78" i="10"/>
  <c r="C85" i="10"/>
  <c r="C86" i="10"/>
  <c r="C93" i="10"/>
  <c r="C94" i="10"/>
  <c r="C103" i="10"/>
  <c r="C106" i="10"/>
  <c r="C111" i="10"/>
  <c r="B155" i="8"/>
  <c r="B154" i="8"/>
  <c r="B153" i="8"/>
  <c r="B152" i="8"/>
  <c r="B151" i="8"/>
  <c r="B150" i="8"/>
  <c r="B147" i="8"/>
  <c r="B146" i="8"/>
  <c r="B145" i="8"/>
  <c r="B144" i="8"/>
  <c r="C141" i="8"/>
  <c r="C140" i="8"/>
  <c r="C139" i="8"/>
  <c r="C138" i="8"/>
  <c r="C137" i="8"/>
  <c r="C136" i="8"/>
  <c r="C135" i="8"/>
  <c r="C134" i="8"/>
  <c r="C133" i="8"/>
  <c r="C132" i="8"/>
  <c r="C131" i="8"/>
  <c r="C130" i="8"/>
  <c r="C129" i="8"/>
  <c r="C128" i="8"/>
  <c r="C127" i="8"/>
  <c r="C126" i="8"/>
  <c r="CG121" i="8"/>
  <c r="CA121" i="8"/>
  <c r="CG120" i="8"/>
  <c r="CA120" i="8"/>
  <c r="CG119" i="8"/>
  <c r="CA119" i="8"/>
  <c r="CG116" i="8"/>
  <c r="CA116" i="8"/>
  <c r="CG115" i="8"/>
  <c r="CA115" i="8"/>
  <c r="CG114" i="8"/>
  <c r="CA114" i="8"/>
  <c r="E111" i="8"/>
  <c r="D111" i="8"/>
  <c r="C111" i="8"/>
  <c r="E110" i="8"/>
  <c r="C110" i="8" s="1"/>
  <c r="D110" i="8"/>
  <c r="E109" i="8"/>
  <c r="D109" i="8"/>
  <c r="C109" i="8" s="1"/>
  <c r="E108" i="8"/>
  <c r="C108" i="8" s="1"/>
  <c r="D108" i="8"/>
  <c r="E107" i="8"/>
  <c r="D107" i="8"/>
  <c r="C107" i="8" s="1"/>
  <c r="E106" i="8"/>
  <c r="D106" i="8"/>
  <c r="E105" i="8"/>
  <c r="D105" i="8"/>
  <c r="E104" i="8"/>
  <c r="D104" i="8"/>
  <c r="C104" i="8"/>
  <c r="E103" i="8"/>
  <c r="D103" i="8"/>
  <c r="C103" i="8"/>
  <c r="E102" i="8"/>
  <c r="C102" i="8" s="1"/>
  <c r="D102" i="8"/>
  <c r="E101" i="8"/>
  <c r="D101" i="8"/>
  <c r="C101" i="8" s="1"/>
  <c r="E100" i="8"/>
  <c r="C100" i="8" s="1"/>
  <c r="D100" i="8"/>
  <c r="CJ95" i="8"/>
  <c r="CD95" i="8"/>
  <c r="E95" i="8"/>
  <c r="D95" i="8"/>
  <c r="C95" i="8" s="1"/>
  <c r="CJ94" i="8"/>
  <c r="CD94" i="8"/>
  <c r="E94" i="8"/>
  <c r="D94" i="8"/>
  <c r="CJ93" i="8"/>
  <c r="CD93" i="8"/>
  <c r="E93" i="8"/>
  <c r="D93" i="8"/>
  <c r="C93" i="8"/>
  <c r="CJ92" i="8"/>
  <c r="CD92" i="8"/>
  <c r="E92" i="8"/>
  <c r="D92" i="8"/>
  <c r="C92" i="8"/>
  <c r="CJ91" i="8"/>
  <c r="CD91" i="8"/>
  <c r="E91" i="8"/>
  <c r="D91" i="8"/>
  <c r="C91" i="8" s="1"/>
  <c r="CJ90" i="8"/>
  <c r="CD90" i="8"/>
  <c r="E90" i="8"/>
  <c r="D90" i="8"/>
  <c r="CJ89" i="8"/>
  <c r="CD89" i="8"/>
  <c r="E89" i="8"/>
  <c r="D89" i="8"/>
  <c r="C89" i="8" s="1"/>
  <c r="CJ88" i="8"/>
  <c r="CD88" i="8"/>
  <c r="E88" i="8"/>
  <c r="C88" i="8" s="1"/>
  <c r="D88" i="8"/>
  <c r="CJ87" i="8"/>
  <c r="CD87" i="8"/>
  <c r="E87" i="8"/>
  <c r="D87" i="8"/>
  <c r="C87" i="8" s="1"/>
  <c r="CJ86" i="8"/>
  <c r="CD86" i="8"/>
  <c r="E86" i="8"/>
  <c r="D86" i="8"/>
  <c r="CJ85" i="8"/>
  <c r="CD85" i="8"/>
  <c r="E85" i="8"/>
  <c r="D85" i="8"/>
  <c r="C85" i="8"/>
  <c r="CJ84" i="8"/>
  <c r="CD84" i="8"/>
  <c r="E84" i="8"/>
  <c r="D84" i="8"/>
  <c r="C84" i="8"/>
  <c r="CJ83" i="8"/>
  <c r="CD83" i="8"/>
  <c r="E83" i="8"/>
  <c r="D83" i="8"/>
  <c r="C83" i="8" s="1"/>
  <c r="CJ82" i="8"/>
  <c r="CD82" i="8"/>
  <c r="E82" i="8"/>
  <c r="D82" i="8"/>
  <c r="CJ81" i="8"/>
  <c r="CD81" i="8"/>
  <c r="E81" i="8"/>
  <c r="D81" i="8"/>
  <c r="C81" i="8" s="1"/>
  <c r="CJ80" i="8"/>
  <c r="CD80" i="8"/>
  <c r="E80" i="8"/>
  <c r="C80" i="8" s="1"/>
  <c r="D80" i="8"/>
  <c r="CJ79" i="8"/>
  <c r="CD79" i="8"/>
  <c r="E79" i="8"/>
  <c r="D79" i="8"/>
  <c r="C79" i="8" s="1"/>
  <c r="CJ78" i="8"/>
  <c r="CD78" i="8"/>
  <c r="E78" i="8"/>
  <c r="D78" i="8"/>
  <c r="CJ77" i="8"/>
  <c r="CD77" i="8"/>
  <c r="E77" i="8"/>
  <c r="D77" i="8"/>
  <c r="C77" i="8" s="1"/>
  <c r="CJ76" i="8"/>
  <c r="CD76" i="8"/>
  <c r="E76" i="8"/>
  <c r="D76" i="8"/>
  <c r="C76" i="8"/>
  <c r="CJ75" i="8"/>
  <c r="CD75" i="8"/>
  <c r="E75" i="8"/>
  <c r="D75" i="8"/>
  <c r="C75" i="8" s="1"/>
  <c r="CJ74" i="8"/>
  <c r="CD74" i="8"/>
  <c r="E74" i="8"/>
  <c r="D74" i="8"/>
  <c r="CJ73" i="8"/>
  <c r="CD73" i="8"/>
  <c r="E73" i="8"/>
  <c r="D73" i="8"/>
  <c r="C73" i="8" s="1"/>
  <c r="CJ72" i="8"/>
  <c r="CD72" i="8"/>
  <c r="E72" i="8"/>
  <c r="C72" i="8" s="1"/>
  <c r="D72" i="8"/>
  <c r="CJ71" i="8"/>
  <c r="CD71" i="8"/>
  <c r="E71" i="8"/>
  <c r="D71" i="8"/>
  <c r="C71" i="8" s="1"/>
  <c r="CJ70" i="8"/>
  <c r="CD70" i="8"/>
  <c r="E70" i="8"/>
  <c r="D70" i="8"/>
  <c r="CJ69" i="8"/>
  <c r="CD69" i="8"/>
  <c r="E69" i="8"/>
  <c r="D69" i="8"/>
  <c r="C69" i="8" s="1"/>
  <c r="CJ68" i="8"/>
  <c r="CD68" i="8"/>
  <c r="E68" i="8"/>
  <c r="D68" i="8"/>
  <c r="C68" i="8"/>
  <c r="CJ67" i="8"/>
  <c r="CD67" i="8"/>
  <c r="E67" i="8"/>
  <c r="D67" i="8"/>
  <c r="C67" i="8" s="1"/>
  <c r="CJ66" i="8"/>
  <c r="CD66" i="8"/>
  <c r="E66" i="8"/>
  <c r="D66" i="8"/>
  <c r="CJ65" i="8"/>
  <c r="CD65" i="8"/>
  <c r="E65" i="8"/>
  <c r="D65" i="8"/>
  <c r="C65" i="8" s="1"/>
  <c r="CJ64" i="8"/>
  <c r="CD64" i="8"/>
  <c r="E64" i="8"/>
  <c r="C64" i="8" s="1"/>
  <c r="D64" i="8"/>
  <c r="CJ63" i="8"/>
  <c r="CD63" i="8"/>
  <c r="E63" i="8"/>
  <c r="D63" i="8"/>
  <c r="C63" i="8" s="1"/>
  <c r="CJ62" i="8"/>
  <c r="CD62" i="8"/>
  <c r="E62" i="8"/>
  <c r="D62" i="8"/>
  <c r="CJ61" i="8"/>
  <c r="CD61" i="8"/>
  <c r="E61" i="8"/>
  <c r="D61" i="8"/>
  <c r="C61" i="8" s="1"/>
  <c r="CJ60" i="8"/>
  <c r="CD60" i="8"/>
  <c r="E60" i="8"/>
  <c r="D60" i="8"/>
  <c r="C60" i="8"/>
  <c r="CJ59" i="8"/>
  <c r="CD59" i="8"/>
  <c r="E59" i="8"/>
  <c r="D59" i="8"/>
  <c r="C59" i="8" s="1"/>
  <c r="CJ58" i="8"/>
  <c r="CD58" i="8"/>
  <c r="E58" i="8"/>
  <c r="D58" i="8"/>
  <c r="CJ57" i="8"/>
  <c r="CD57" i="8"/>
  <c r="E57" i="8"/>
  <c r="D57" i="8"/>
  <c r="C57" i="8" s="1"/>
  <c r="CJ56" i="8"/>
  <c r="CD56" i="8"/>
  <c r="E56" i="8"/>
  <c r="C56" i="8" s="1"/>
  <c r="D56" i="8"/>
  <c r="CJ55" i="8"/>
  <c r="CD55" i="8"/>
  <c r="E55" i="8"/>
  <c r="D55" i="8"/>
  <c r="C55" i="8" s="1"/>
  <c r="CJ54" i="8"/>
  <c r="CD54" i="8"/>
  <c r="E54" i="8"/>
  <c r="D54" i="8"/>
  <c r="CJ53" i="8"/>
  <c r="CD53" i="8"/>
  <c r="E53" i="8"/>
  <c r="D53" i="8"/>
  <c r="C53" i="8" s="1"/>
  <c r="CJ52" i="8"/>
  <c r="CD52" i="8"/>
  <c r="E52" i="8"/>
  <c r="D52" i="8"/>
  <c r="C52" i="8"/>
  <c r="CJ51" i="8"/>
  <c r="CD51" i="8"/>
  <c r="E51" i="8"/>
  <c r="D51" i="8"/>
  <c r="C51" i="8" s="1"/>
  <c r="CJ50" i="8"/>
  <c r="CD50" i="8"/>
  <c r="E50" i="8"/>
  <c r="D50" i="8"/>
  <c r="CJ49" i="8"/>
  <c r="CD49" i="8"/>
  <c r="E49" i="8"/>
  <c r="D49" i="8"/>
  <c r="C49" i="8" s="1"/>
  <c r="CJ48" i="8"/>
  <c r="CD48" i="8"/>
  <c r="E48" i="8"/>
  <c r="C48" i="8" s="1"/>
  <c r="D48" i="8"/>
  <c r="CJ47" i="8"/>
  <c r="CD47" i="8"/>
  <c r="E47" i="8"/>
  <c r="D47" i="8"/>
  <c r="C47" i="8" s="1"/>
  <c r="CJ46" i="8"/>
  <c r="CD46" i="8"/>
  <c r="E46" i="8"/>
  <c r="D46" i="8"/>
  <c r="CJ45" i="8"/>
  <c r="CD45" i="8"/>
  <c r="E45" i="8"/>
  <c r="D45" i="8"/>
  <c r="C45" i="8" s="1"/>
  <c r="CJ44" i="8"/>
  <c r="CD44" i="8"/>
  <c r="E44" i="8"/>
  <c r="D44" i="8"/>
  <c r="C44" i="8"/>
  <c r="CJ43" i="8"/>
  <c r="CD43" i="8"/>
  <c r="E43" i="8"/>
  <c r="D43" i="8"/>
  <c r="C43" i="8" s="1"/>
  <c r="CJ42" i="8"/>
  <c r="CD42" i="8"/>
  <c r="E42" i="8"/>
  <c r="D42" i="8"/>
  <c r="CJ41" i="8"/>
  <c r="CD41" i="8"/>
  <c r="E41" i="8"/>
  <c r="D41" i="8"/>
  <c r="C41" i="8" s="1"/>
  <c r="CJ40" i="8"/>
  <c r="CD40" i="8"/>
  <c r="E40" i="8"/>
  <c r="C40" i="8" s="1"/>
  <c r="D40" i="8"/>
  <c r="CJ39" i="8"/>
  <c r="CD39" i="8"/>
  <c r="E39" i="8"/>
  <c r="D39" i="8"/>
  <c r="C39" i="8" s="1"/>
  <c r="CJ38" i="8"/>
  <c r="CD38" i="8"/>
  <c r="E38" i="8"/>
  <c r="D38" i="8"/>
  <c r="CJ37" i="8"/>
  <c r="CD37" i="8"/>
  <c r="E37" i="8"/>
  <c r="D37" i="8"/>
  <c r="C37" i="8" s="1"/>
  <c r="CJ36" i="8"/>
  <c r="CD36" i="8"/>
  <c r="E36" i="8"/>
  <c r="D36" i="8"/>
  <c r="C36" i="8"/>
  <c r="CJ35" i="8"/>
  <c r="CD35" i="8"/>
  <c r="E35" i="8"/>
  <c r="D35" i="8"/>
  <c r="C35" i="8" s="1"/>
  <c r="CJ34" i="8"/>
  <c r="CD34" i="8"/>
  <c r="E34" i="8"/>
  <c r="D34" i="8"/>
  <c r="CJ33" i="8"/>
  <c r="CD33" i="8"/>
  <c r="E33" i="8"/>
  <c r="D33" i="8"/>
  <c r="C33" i="8" s="1"/>
  <c r="CJ32" i="8"/>
  <c r="CD32" i="8"/>
  <c r="E32" i="8"/>
  <c r="C32" i="8" s="1"/>
  <c r="D32" i="8"/>
  <c r="CJ31" i="8"/>
  <c r="CD31" i="8"/>
  <c r="E31" i="8"/>
  <c r="D31" i="8"/>
  <c r="C31" i="8" s="1"/>
  <c r="CJ30" i="8"/>
  <c r="CD30" i="8"/>
  <c r="E30" i="8"/>
  <c r="D30" i="8"/>
  <c r="CJ29" i="8"/>
  <c r="CD29" i="8"/>
  <c r="E29" i="8"/>
  <c r="D29" i="8"/>
  <c r="C29" i="8" s="1"/>
  <c r="CJ28" i="8"/>
  <c r="CD28" i="8"/>
  <c r="E28" i="8"/>
  <c r="D28" i="8"/>
  <c r="C28" i="8"/>
  <c r="CJ27" i="8"/>
  <c r="CD27" i="8"/>
  <c r="E27" i="8"/>
  <c r="D27" i="8"/>
  <c r="C27" i="8" s="1"/>
  <c r="CJ26" i="8"/>
  <c r="CD26" i="8"/>
  <c r="E26" i="8"/>
  <c r="D26" i="8"/>
  <c r="CJ25" i="8"/>
  <c r="CD25" i="8"/>
  <c r="E25" i="8"/>
  <c r="D25" i="8"/>
  <c r="C25" i="8" s="1"/>
  <c r="CJ24" i="8"/>
  <c r="CD24" i="8"/>
  <c r="E24" i="8"/>
  <c r="C24" i="8" s="1"/>
  <c r="D24" i="8"/>
  <c r="CJ23" i="8"/>
  <c r="CD23" i="8"/>
  <c r="E23" i="8"/>
  <c r="D23" i="8"/>
  <c r="C23" i="8" s="1"/>
  <c r="CJ22" i="8"/>
  <c r="CD22" i="8"/>
  <c r="E22" i="8"/>
  <c r="D22" i="8"/>
  <c r="CJ21" i="8"/>
  <c r="CD21" i="8"/>
  <c r="E21" i="8"/>
  <c r="D21" i="8"/>
  <c r="C21" i="8" s="1"/>
  <c r="CJ20" i="8"/>
  <c r="CD20" i="8"/>
  <c r="E20" i="8"/>
  <c r="D20" i="8"/>
  <c r="C20" i="8"/>
  <c r="CJ19" i="8"/>
  <c r="CD19" i="8"/>
  <c r="E19" i="8"/>
  <c r="D19" i="8"/>
  <c r="C19" i="8" s="1"/>
  <c r="CJ18" i="8"/>
  <c r="CD18" i="8"/>
  <c r="E18" i="8"/>
  <c r="D18" i="8"/>
  <c r="CJ17" i="8"/>
  <c r="CD17" i="8"/>
  <c r="E17" i="8"/>
  <c r="D17" i="8"/>
  <c r="C17" i="8" s="1"/>
  <c r="CJ16" i="8"/>
  <c r="CD16" i="8"/>
  <c r="E16" i="8"/>
  <c r="C16" i="8" s="1"/>
  <c r="D16" i="8"/>
  <c r="CJ15" i="8"/>
  <c r="CD15" i="8"/>
  <c r="E15" i="8"/>
  <c r="D15" i="8"/>
  <c r="C15" i="8" s="1"/>
  <c r="CJ14" i="8"/>
  <c r="CD14" i="8"/>
  <c r="E14" i="8"/>
  <c r="D14" i="8"/>
  <c r="A5" i="8"/>
  <c r="A4" i="8"/>
  <c r="A3" i="8"/>
  <c r="A2" i="8"/>
  <c r="C14" i="8" l="1"/>
  <c r="C22" i="8"/>
  <c r="C30" i="8"/>
  <c r="C38" i="8"/>
  <c r="C46" i="8"/>
  <c r="C54" i="8"/>
  <c r="C62" i="8"/>
  <c r="C70" i="8"/>
  <c r="C78" i="8"/>
  <c r="C86" i="8"/>
  <c r="C94" i="8"/>
  <c r="C105" i="8"/>
  <c r="B195" i="8"/>
  <c r="C18" i="8"/>
  <c r="C26" i="8"/>
  <c r="A195" i="8" s="1"/>
  <c r="C34" i="8"/>
  <c r="C42" i="8"/>
  <c r="C50" i="8"/>
  <c r="C58" i="8"/>
  <c r="C66" i="8"/>
  <c r="C74" i="8"/>
  <c r="C82" i="8"/>
  <c r="C90" i="8"/>
  <c r="C106" i="8"/>
  <c r="A195" i="10"/>
  <c r="B155" i="9"/>
  <c r="B154" i="9"/>
  <c r="B153" i="9"/>
  <c r="B152" i="9"/>
  <c r="B151" i="9"/>
  <c r="B150" i="9"/>
  <c r="B147" i="9"/>
  <c r="B146" i="9"/>
  <c r="B145" i="9"/>
  <c r="B144" i="9"/>
  <c r="C141" i="9"/>
  <c r="C140" i="9"/>
  <c r="C139" i="9"/>
  <c r="C138" i="9"/>
  <c r="C137" i="9"/>
  <c r="C136" i="9"/>
  <c r="C135" i="9"/>
  <c r="C134" i="9"/>
  <c r="C133" i="9"/>
  <c r="C132" i="9"/>
  <c r="C131" i="9"/>
  <c r="C130" i="9"/>
  <c r="C129" i="9"/>
  <c r="C128" i="9"/>
  <c r="C127" i="9"/>
  <c r="C126" i="9"/>
  <c r="CG121" i="9"/>
  <c r="CA121" i="9"/>
  <c r="CG120" i="9"/>
  <c r="CA120" i="9"/>
  <c r="CG119" i="9"/>
  <c r="CA119" i="9"/>
  <c r="CG116" i="9"/>
  <c r="CA116" i="9"/>
  <c r="CG115" i="9"/>
  <c r="CA115" i="9"/>
  <c r="CG114" i="9"/>
  <c r="CA114" i="9"/>
  <c r="E111" i="9"/>
  <c r="D111" i="9"/>
  <c r="E110" i="9"/>
  <c r="C110" i="9" s="1"/>
  <c r="D110" i="9"/>
  <c r="E109" i="9"/>
  <c r="D109" i="9"/>
  <c r="C109" i="9" s="1"/>
  <c r="E108" i="9"/>
  <c r="C108" i="9" s="1"/>
  <c r="D108" i="9"/>
  <c r="E107" i="9"/>
  <c r="D107" i="9"/>
  <c r="E106" i="9"/>
  <c r="D106" i="9"/>
  <c r="C106" i="9"/>
  <c r="E105" i="9"/>
  <c r="D105" i="9"/>
  <c r="C105" i="9" s="1"/>
  <c r="E104" i="9"/>
  <c r="C104" i="9" s="1"/>
  <c r="D104" i="9"/>
  <c r="E103" i="9"/>
  <c r="D103" i="9"/>
  <c r="E102" i="9"/>
  <c r="C102" i="9" s="1"/>
  <c r="D102" i="9"/>
  <c r="E101" i="9"/>
  <c r="D101" i="9"/>
  <c r="C101" i="9" s="1"/>
  <c r="E100" i="9"/>
  <c r="C100" i="9" s="1"/>
  <c r="D100" i="9"/>
  <c r="CJ95" i="9"/>
  <c r="CD95" i="9"/>
  <c r="E95" i="9"/>
  <c r="D95" i="9"/>
  <c r="C95" i="9"/>
  <c r="CJ94" i="9"/>
  <c r="CD94" i="9"/>
  <c r="E94" i="9"/>
  <c r="D94" i="9"/>
  <c r="C94" i="9" s="1"/>
  <c r="CJ93" i="9"/>
  <c r="CD93" i="9"/>
  <c r="E93" i="9"/>
  <c r="D93" i="9"/>
  <c r="CJ92" i="9"/>
  <c r="CD92" i="9"/>
  <c r="E92" i="9"/>
  <c r="C92" i="9" s="1"/>
  <c r="D92" i="9"/>
  <c r="CJ91" i="9"/>
  <c r="CD91" i="9"/>
  <c r="E91" i="9"/>
  <c r="C91" i="9" s="1"/>
  <c r="D91" i="9"/>
  <c r="CJ90" i="9"/>
  <c r="CD90" i="9"/>
  <c r="E90" i="9"/>
  <c r="D90" i="9"/>
  <c r="C90" i="9" s="1"/>
  <c r="CJ89" i="9"/>
  <c r="CD89" i="9"/>
  <c r="E89" i="9"/>
  <c r="D89" i="9"/>
  <c r="CJ88" i="9"/>
  <c r="CD88" i="9"/>
  <c r="E88" i="9"/>
  <c r="C88" i="9" s="1"/>
  <c r="D88" i="9"/>
  <c r="CJ87" i="9"/>
  <c r="CD87" i="9"/>
  <c r="E87" i="9"/>
  <c r="D87" i="9"/>
  <c r="C87" i="9"/>
  <c r="CJ86" i="9"/>
  <c r="CD86" i="9"/>
  <c r="E86" i="9"/>
  <c r="D86" i="9"/>
  <c r="C86" i="9" s="1"/>
  <c r="CJ85" i="9"/>
  <c r="CD85" i="9"/>
  <c r="E85" i="9"/>
  <c r="D85" i="9"/>
  <c r="CJ84" i="9"/>
  <c r="CD84" i="9"/>
  <c r="E84" i="9"/>
  <c r="C84" i="9" s="1"/>
  <c r="D84" i="9"/>
  <c r="CJ83" i="9"/>
  <c r="CD83" i="9"/>
  <c r="E83" i="9"/>
  <c r="C83" i="9" s="1"/>
  <c r="D83" i="9"/>
  <c r="CJ82" i="9"/>
  <c r="CD82" i="9"/>
  <c r="E82" i="9"/>
  <c r="D82" i="9"/>
  <c r="C82" i="9" s="1"/>
  <c r="CJ81" i="9"/>
  <c r="CD81" i="9"/>
  <c r="E81" i="9"/>
  <c r="D81" i="9"/>
  <c r="CJ80" i="9"/>
  <c r="CD80" i="9"/>
  <c r="E80" i="9"/>
  <c r="C80" i="9" s="1"/>
  <c r="D80" i="9"/>
  <c r="CJ79" i="9"/>
  <c r="CD79" i="9"/>
  <c r="E79" i="9"/>
  <c r="D79" i="9"/>
  <c r="C79" i="9"/>
  <c r="CJ78" i="9"/>
  <c r="CD78" i="9"/>
  <c r="E78" i="9"/>
  <c r="D78" i="9"/>
  <c r="C78" i="9" s="1"/>
  <c r="CJ77" i="9"/>
  <c r="CD77" i="9"/>
  <c r="E77" i="9"/>
  <c r="D77" i="9"/>
  <c r="CJ76" i="9"/>
  <c r="CD76" i="9"/>
  <c r="E76" i="9"/>
  <c r="C76" i="9" s="1"/>
  <c r="D76" i="9"/>
  <c r="CJ75" i="9"/>
  <c r="CD75" i="9"/>
  <c r="E75" i="9"/>
  <c r="C75" i="9" s="1"/>
  <c r="D75" i="9"/>
  <c r="CJ74" i="9"/>
  <c r="CD74" i="9"/>
  <c r="E74" i="9"/>
  <c r="D74" i="9"/>
  <c r="C74" i="9" s="1"/>
  <c r="CJ73" i="9"/>
  <c r="CD73" i="9"/>
  <c r="E73" i="9"/>
  <c r="D73" i="9"/>
  <c r="CJ72" i="9"/>
  <c r="CD72" i="9"/>
  <c r="E72" i="9"/>
  <c r="C72" i="9" s="1"/>
  <c r="D72" i="9"/>
  <c r="CJ71" i="9"/>
  <c r="CD71" i="9"/>
  <c r="E71" i="9"/>
  <c r="D71" i="9"/>
  <c r="C71" i="9"/>
  <c r="CJ70" i="9"/>
  <c r="CD70" i="9"/>
  <c r="E70" i="9"/>
  <c r="D70" i="9"/>
  <c r="C70" i="9" s="1"/>
  <c r="CJ69" i="9"/>
  <c r="CD69" i="9"/>
  <c r="E69" i="9"/>
  <c r="D69" i="9"/>
  <c r="CJ68" i="9"/>
  <c r="CD68" i="9"/>
  <c r="E68" i="9"/>
  <c r="C68" i="9" s="1"/>
  <c r="D68" i="9"/>
  <c r="CJ67" i="9"/>
  <c r="CD67" i="9"/>
  <c r="E67" i="9"/>
  <c r="C67" i="9" s="1"/>
  <c r="D67" i="9"/>
  <c r="CJ66" i="9"/>
  <c r="CD66" i="9"/>
  <c r="E66" i="9"/>
  <c r="D66" i="9"/>
  <c r="C66" i="9" s="1"/>
  <c r="CJ65" i="9"/>
  <c r="CD65" i="9"/>
  <c r="E65" i="9"/>
  <c r="D65" i="9"/>
  <c r="CJ64" i="9"/>
  <c r="CD64" i="9"/>
  <c r="E64" i="9"/>
  <c r="C64" i="9" s="1"/>
  <c r="D64" i="9"/>
  <c r="CJ63" i="9"/>
  <c r="CD63" i="9"/>
  <c r="E63" i="9"/>
  <c r="D63" i="9"/>
  <c r="C63" i="9"/>
  <c r="CJ62" i="9"/>
  <c r="CD62" i="9"/>
  <c r="E62" i="9"/>
  <c r="D62" i="9"/>
  <c r="C62" i="9" s="1"/>
  <c r="CJ61" i="9"/>
  <c r="CD61" i="9"/>
  <c r="E61" i="9"/>
  <c r="D61" i="9"/>
  <c r="CJ60" i="9"/>
  <c r="CD60" i="9"/>
  <c r="E60" i="9"/>
  <c r="C60" i="9" s="1"/>
  <c r="D60" i="9"/>
  <c r="CJ59" i="9"/>
  <c r="CD59" i="9"/>
  <c r="E59" i="9"/>
  <c r="C59" i="9" s="1"/>
  <c r="D59" i="9"/>
  <c r="CJ58" i="9"/>
  <c r="CD58" i="9"/>
  <c r="E58" i="9"/>
  <c r="D58" i="9"/>
  <c r="C58" i="9" s="1"/>
  <c r="CJ57" i="9"/>
  <c r="CD57" i="9"/>
  <c r="E57" i="9"/>
  <c r="D57" i="9"/>
  <c r="CJ56" i="9"/>
  <c r="CD56" i="9"/>
  <c r="E56" i="9"/>
  <c r="C56" i="9" s="1"/>
  <c r="D56" i="9"/>
  <c r="CJ55" i="9"/>
  <c r="CD55" i="9"/>
  <c r="E55" i="9"/>
  <c r="D55" i="9"/>
  <c r="C55" i="9"/>
  <c r="CJ54" i="9"/>
  <c r="CD54" i="9"/>
  <c r="E54" i="9"/>
  <c r="D54" i="9"/>
  <c r="C54" i="9" s="1"/>
  <c r="CJ53" i="9"/>
  <c r="CD53" i="9"/>
  <c r="E53" i="9"/>
  <c r="D53" i="9"/>
  <c r="CJ52" i="9"/>
  <c r="CD52" i="9"/>
  <c r="E52" i="9"/>
  <c r="C52" i="9" s="1"/>
  <c r="D52" i="9"/>
  <c r="CJ51" i="9"/>
  <c r="CD51" i="9"/>
  <c r="E51" i="9"/>
  <c r="C51" i="9" s="1"/>
  <c r="D51" i="9"/>
  <c r="CJ50" i="9"/>
  <c r="CD50" i="9"/>
  <c r="E50" i="9"/>
  <c r="D50" i="9"/>
  <c r="C50" i="9" s="1"/>
  <c r="CJ49" i="9"/>
  <c r="CD49" i="9"/>
  <c r="E49" i="9"/>
  <c r="D49" i="9"/>
  <c r="CJ48" i="9"/>
  <c r="CD48" i="9"/>
  <c r="E48" i="9"/>
  <c r="C48" i="9" s="1"/>
  <c r="D48" i="9"/>
  <c r="CJ47" i="9"/>
  <c r="CD47" i="9"/>
  <c r="E47" i="9"/>
  <c r="D47" i="9"/>
  <c r="C47" i="9"/>
  <c r="CJ46" i="9"/>
  <c r="CD46" i="9"/>
  <c r="E46" i="9"/>
  <c r="D46" i="9"/>
  <c r="C46" i="9" s="1"/>
  <c r="CJ45" i="9"/>
  <c r="CD45" i="9"/>
  <c r="E45" i="9"/>
  <c r="D45" i="9"/>
  <c r="CJ44" i="9"/>
  <c r="CD44" i="9"/>
  <c r="E44" i="9"/>
  <c r="C44" i="9" s="1"/>
  <c r="D44" i="9"/>
  <c r="CJ43" i="9"/>
  <c r="CD43" i="9"/>
  <c r="E43" i="9"/>
  <c r="C43" i="9" s="1"/>
  <c r="D43" i="9"/>
  <c r="CJ42" i="9"/>
  <c r="CD42" i="9"/>
  <c r="E42" i="9"/>
  <c r="D42" i="9"/>
  <c r="C42" i="9" s="1"/>
  <c r="CJ41" i="9"/>
  <c r="CD41" i="9"/>
  <c r="E41" i="9"/>
  <c r="D41" i="9"/>
  <c r="CJ40" i="9"/>
  <c r="CD40" i="9"/>
  <c r="E40" i="9"/>
  <c r="C40" i="9" s="1"/>
  <c r="D40" i="9"/>
  <c r="CJ39" i="9"/>
  <c r="CD39" i="9"/>
  <c r="E39" i="9"/>
  <c r="D39" i="9"/>
  <c r="C39" i="9"/>
  <c r="CJ38" i="9"/>
  <c r="CD38" i="9"/>
  <c r="E38" i="9"/>
  <c r="D38" i="9"/>
  <c r="C38" i="9" s="1"/>
  <c r="CJ37" i="9"/>
  <c r="CD37" i="9"/>
  <c r="E37" i="9"/>
  <c r="D37" i="9"/>
  <c r="CJ36" i="9"/>
  <c r="CD36" i="9"/>
  <c r="E36" i="9"/>
  <c r="C36" i="9" s="1"/>
  <c r="D36" i="9"/>
  <c r="CJ35" i="9"/>
  <c r="CD35" i="9"/>
  <c r="E35" i="9"/>
  <c r="C35" i="9" s="1"/>
  <c r="D35" i="9"/>
  <c r="CJ34" i="9"/>
  <c r="CD34" i="9"/>
  <c r="E34" i="9"/>
  <c r="D34" i="9"/>
  <c r="C34" i="9" s="1"/>
  <c r="CJ33" i="9"/>
  <c r="CD33" i="9"/>
  <c r="E33" i="9"/>
  <c r="D33" i="9"/>
  <c r="CJ32" i="9"/>
  <c r="CD32" i="9"/>
  <c r="E32" i="9"/>
  <c r="C32" i="9" s="1"/>
  <c r="D32" i="9"/>
  <c r="CJ31" i="9"/>
  <c r="CD31" i="9"/>
  <c r="E31" i="9"/>
  <c r="D31" i="9"/>
  <c r="C31" i="9"/>
  <c r="CJ30" i="9"/>
  <c r="CD30" i="9"/>
  <c r="E30" i="9"/>
  <c r="D30" i="9"/>
  <c r="C30" i="9" s="1"/>
  <c r="CJ29" i="9"/>
  <c r="CD29" i="9"/>
  <c r="E29" i="9"/>
  <c r="D29" i="9"/>
  <c r="CJ28" i="9"/>
  <c r="CD28" i="9"/>
  <c r="E28" i="9"/>
  <c r="C28" i="9" s="1"/>
  <c r="D28" i="9"/>
  <c r="CJ27" i="9"/>
  <c r="CD27" i="9"/>
  <c r="E27" i="9"/>
  <c r="C27" i="9" s="1"/>
  <c r="D27" i="9"/>
  <c r="CJ26" i="9"/>
  <c r="CD26" i="9"/>
  <c r="E26" i="9"/>
  <c r="D26" i="9"/>
  <c r="C26" i="9" s="1"/>
  <c r="CJ25" i="9"/>
  <c r="CD25" i="9"/>
  <c r="E25" i="9"/>
  <c r="D25" i="9"/>
  <c r="CJ24" i="9"/>
  <c r="CD24" i="9"/>
  <c r="E24" i="9"/>
  <c r="C24" i="9" s="1"/>
  <c r="D24" i="9"/>
  <c r="CJ23" i="9"/>
  <c r="CD23" i="9"/>
  <c r="E23" i="9"/>
  <c r="D23" i="9"/>
  <c r="C23" i="9"/>
  <c r="CJ22" i="9"/>
  <c r="CD22" i="9"/>
  <c r="E22" i="9"/>
  <c r="D22" i="9"/>
  <c r="C22" i="9" s="1"/>
  <c r="CJ21" i="9"/>
  <c r="CD21" i="9"/>
  <c r="E21" i="9"/>
  <c r="D21" i="9"/>
  <c r="CJ20" i="9"/>
  <c r="CD20" i="9"/>
  <c r="E20" i="9"/>
  <c r="C20" i="9" s="1"/>
  <c r="D20" i="9"/>
  <c r="CJ19" i="9"/>
  <c r="CD19" i="9"/>
  <c r="E19" i="9"/>
  <c r="C19" i="9" s="1"/>
  <c r="D19" i="9"/>
  <c r="CJ18" i="9"/>
  <c r="CD18" i="9"/>
  <c r="E18" i="9"/>
  <c r="D18" i="9"/>
  <c r="C18" i="9" s="1"/>
  <c r="CJ17" i="9"/>
  <c r="CD17" i="9"/>
  <c r="E17" i="9"/>
  <c r="D17" i="9"/>
  <c r="CJ16" i="9"/>
  <c r="CD16" i="9"/>
  <c r="E16" i="9"/>
  <c r="C16" i="9" s="1"/>
  <c r="D16" i="9"/>
  <c r="CJ15" i="9"/>
  <c r="CD15" i="9"/>
  <c r="E15" i="9"/>
  <c r="D15" i="9"/>
  <c r="C15" i="9"/>
  <c r="CJ14" i="9"/>
  <c r="CD14" i="9"/>
  <c r="E14" i="9"/>
  <c r="D14" i="9"/>
  <c r="C14" i="9" s="1"/>
  <c r="A5" i="9"/>
  <c r="A4" i="9"/>
  <c r="A3" i="9"/>
  <c r="A2" i="9"/>
  <c r="B195" i="9" l="1"/>
  <c r="C21" i="9"/>
  <c r="C29" i="9"/>
  <c r="C37" i="9"/>
  <c r="C45" i="9"/>
  <c r="C53" i="9"/>
  <c r="C61" i="9"/>
  <c r="C69" i="9"/>
  <c r="C77" i="9"/>
  <c r="C85" i="9"/>
  <c r="C93" i="9"/>
  <c r="C107" i="9"/>
  <c r="C17" i="9"/>
  <c r="A195" i="9" s="1"/>
  <c r="C25" i="9"/>
  <c r="C33" i="9"/>
  <c r="C41" i="9"/>
  <c r="C49" i="9"/>
  <c r="C57" i="9"/>
  <c r="C65" i="9"/>
  <c r="C73" i="9"/>
  <c r="C81" i="9"/>
  <c r="C89" i="9"/>
  <c r="C103" i="9"/>
  <c r="C111" i="9"/>
  <c r="B155" i="7"/>
  <c r="B154" i="7"/>
  <c r="B153" i="7"/>
  <c r="B152" i="7"/>
  <c r="B151" i="7"/>
  <c r="B150" i="7"/>
  <c r="B147" i="7"/>
  <c r="B146" i="7"/>
  <c r="B145" i="7"/>
  <c r="B144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G121" i="7"/>
  <c r="CA121" i="7"/>
  <c r="CG120" i="7"/>
  <c r="CA120" i="7"/>
  <c r="CG119" i="7"/>
  <c r="CA119" i="7"/>
  <c r="CG116" i="7"/>
  <c r="CA116" i="7"/>
  <c r="CG115" i="7"/>
  <c r="CA115" i="7"/>
  <c r="CG114" i="7"/>
  <c r="CA114" i="7"/>
  <c r="E111" i="7"/>
  <c r="C111" i="7" s="1"/>
  <c r="D111" i="7"/>
  <c r="E110" i="7"/>
  <c r="D110" i="7"/>
  <c r="C110" i="7" s="1"/>
  <c r="E109" i="7"/>
  <c r="C109" i="7" s="1"/>
  <c r="D109" i="7"/>
  <c r="E108" i="7"/>
  <c r="D108" i="7"/>
  <c r="E107" i="7"/>
  <c r="D107" i="7"/>
  <c r="C107" i="7"/>
  <c r="E106" i="7"/>
  <c r="D106" i="7"/>
  <c r="C106" i="7" s="1"/>
  <c r="E105" i="7"/>
  <c r="C105" i="7" s="1"/>
  <c r="D105" i="7"/>
  <c r="E104" i="7"/>
  <c r="D104" i="7"/>
  <c r="E103" i="7"/>
  <c r="C103" i="7" s="1"/>
  <c r="D103" i="7"/>
  <c r="E102" i="7"/>
  <c r="D102" i="7"/>
  <c r="C102" i="7" s="1"/>
  <c r="E101" i="7"/>
  <c r="C101" i="7" s="1"/>
  <c r="D101" i="7"/>
  <c r="E100" i="7"/>
  <c r="D100" i="7"/>
  <c r="CJ95" i="7"/>
  <c r="CD95" i="7"/>
  <c r="E95" i="7"/>
  <c r="C95" i="7" s="1"/>
  <c r="D95" i="7"/>
  <c r="CJ94" i="7"/>
  <c r="CD94" i="7"/>
  <c r="E94" i="7"/>
  <c r="C94" i="7" s="1"/>
  <c r="D94" i="7"/>
  <c r="CJ93" i="7"/>
  <c r="CD93" i="7"/>
  <c r="E93" i="7"/>
  <c r="D93" i="7"/>
  <c r="C93" i="7" s="1"/>
  <c r="CJ92" i="7"/>
  <c r="CD92" i="7"/>
  <c r="E92" i="7"/>
  <c r="D92" i="7"/>
  <c r="CJ91" i="7"/>
  <c r="CD91" i="7"/>
  <c r="E91" i="7"/>
  <c r="C91" i="7" s="1"/>
  <c r="D91" i="7"/>
  <c r="CJ90" i="7"/>
  <c r="CD90" i="7"/>
  <c r="E90" i="7"/>
  <c r="D90" i="7"/>
  <c r="C90" i="7"/>
  <c r="CJ89" i="7"/>
  <c r="CD89" i="7"/>
  <c r="E89" i="7"/>
  <c r="D89" i="7"/>
  <c r="C89" i="7" s="1"/>
  <c r="CJ88" i="7"/>
  <c r="CD88" i="7"/>
  <c r="E88" i="7"/>
  <c r="D88" i="7"/>
  <c r="CJ87" i="7"/>
  <c r="CD87" i="7"/>
  <c r="E87" i="7"/>
  <c r="C87" i="7" s="1"/>
  <c r="D87" i="7"/>
  <c r="CJ86" i="7"/>
  <c r="CD86" i="7"/>
  <c r="E86" i="7"/>
  <c r="C86" i="7" s="1"/>
  <c r="D86" i="7"/>
  <c r="CJ85" i="7"/>
  <c r="CD85" i="7"/>
  <c r="E85" i="7"/>
  <c r="D85" i="7"/>
  <c r="C85" i="7" s="1"/>
  <c r="CJ84" i="7"/>
  <c r="CD84" i="7"/>
  <c r="E84" i="7"/>
  <c r="D84" i="7"/>
  <c r="CJ83" i="7"/>
  <c r="CD83" i="7"/>
  <c r="E83" i="7"/>
  <c r="C83" i="7" s="1"/>
  <c r="D83" i="7"/>
  <c r="CJ82" i="7"/>
  <c r="CD82" i="7"/>
  <c r="E82" i="7"/>
  <c r="D82" i="7"/>
  <c r="C82" i="7"/>
  <c r="CJ81" i="7"/>
  <c r="CD81" i="7"/>
  <c r="E81" i="7"/>
  <c r="D81" i="7"/>
  <c r="C81" i="7" s="1"/>
  <c r="CJ80" i="7"/>
  <c r="CD80" i="7"/>
  <c r="E80" i="7"/>
  <c r="D80" i="7"/>
  <c r="CJ79" i="7"/>
  <c r="CD79" i="7"/>
  <c r="E79" i="7"/>
  <c r="C79" i="7" s="1"/>
  <c r="D79" i="7"/>
  <c r="CJ78" i="7"/>
  <c r="CD78" i="7"/>
  <c r="E78" i="7"/>
  <c r="C78" i="7" s="1"/>
  <c r="D78" i="7"/>
  <c r="CJ77" i="7"/>
  <c r="CD77" i="7"/>
  <c r="E77" i="7"/>
  <c r="D77" i="7"/>
  <c r="C77" i="7"/>
  <c r="CJ76" i="7"/>
  <c r="CD76" i="7"/>
  <c r="E76" i="7"/>
  <c r="D76" i="7"/>
  <c r="C76" i="7" s="1"/>
  <c r="CJ75" i="7"/>
  <c r="CD75" i="7"/>
  <c r="E75" i="7"/>
  <c r="D75" i="7"/>
  <c r="CJ74" i="7"/>
  <c r="CD74" i="7"/>
  <c r="E74" i="7"/>
  <c r="D74" i="7"/>
  <c r="C74" i="7"/>
  <c r="CJ73" i="7"/>
  <c r="CD73" i="7"/>
  <c r="E73" i="7"/>
  <c r="D73" i="7"/>
  <c r="C73" i="7" s="1"/>
  <c r="CJ72" i="7"/>
  <c r="CD72" i="7"/>
  <c r="E72" i="7"/>
  <c r="D72" i="7"/>
  <c r="CJ71" i="7"/>
  <c r="CD71" i="7"/>
  <c r="E71" i="7"/>
  <c r="C71" i="7" s="1"/>
  <c r="D71" i="7"/>
  <c r="CJ70" i="7"/>
  <c r="CD70" i="7"/>
  <c r="E70" i="7"/>
  <c r="C70" i="7" s="1"/>
  <c r="D70" i="7"/>
  <c r="CJ69" i="7"/>
  <c r="CD69" i="7"/>
  <c r="E69" i="7"/>
  <c r="D69" i="7"/>
  <c r="C69" i="7"/>
  <c r="CJ68" i="7"/>
  <c r="CD68" i="7"/>
  <c r="E68" i="7"/>
  <c r="D68" i="7"/>
  <c r="C68" i="7" s="1"/>
  <c r="CJ67" i="7"/>
  <c r="CD67" i="7"/>
  <c r="E67" i="7"/>
  <c r="D67" i="7"/>
  <c r="CJ66" i="7"/>
  <c r="CD66" i="7"/>
  <c r="E66" i="7"/>
  <c r="D66" i="7"/>
  <c r="C66" i="7"/>
  <c r="CJ65" i="7"/>
  <c r="CD65" i="7"/>
  <c r="E65" i="7"/>
  <c r="D65" i="7"/>
  <c r="C65" i="7" s="1"/>
  <c r="CJ64" i="7"/>
  <c r="CD64" i="7"/>
  <c r="E64" i="7"/>
  <c r="D64" i="7"/>
  <c r="CJ63" i="7"/>
  <c r="CD63" i="7"/>
  <c r="E63" i="7"/>
  <c r="C63" i="7" s="1"/>
  <c r="D63" i="7"/>
  <c r="CJ62" i="7"/>
  <c r="CD62" i="7"/>
  <c r="E62" i="7"/>
  <c r="C62" i="7" s="1"/>
  <c r="D62" i="7"/>
  <c r="CJ61" i="7"/>
  <c r="CD61" i="7"/>
  <c r="E61" i="7"/>
  <c r="D61" i="7"/>
  <c r="C61" i="7"/>
  <c r="CJ60" i="7"/>
  <c r="CD60" i="7"/>
  <c r="E60" i="7"/>
  <c r="D60" i="7"/>
  <c r="C60" i="7" s="1"/>
  <c r="CJ59" i="7"/>
  <c r="CD59" i="7"/>
  <c r="E59" i="7"/>
  <c r="D59" i="7"/>
  <c r="CJ58" i="7"/>
  <c r="CD58" i="7"/>
  <c r="E58" i="7"/>
  <c r="D58" i="7"/>
  <c r="C58" i="7"/>
  <c r="CJ57" i="7"/>
  <c r="CD57" i="7"/>
  <c r="E57" i="7"/>
  <c r="D57" i="7"/>
  <c r="C57" i="7" s="1"/>
  <c r="CJ56" i="7"/>
  <c r="CD56" i="7"/>
  <c r="E56" i="7"/>
  <c r="D56" i="7"/>
  <c r="CJ55" i="7"/>
  <c r="CD55" i="7"/>
  <c r="E55" i="7"/>
  <c r="C55" i="7" s="1"/>
  <c r="D55" i="7"/>
  <c r="CJ54" i="7"/>
  <c r="CD54" i="7"/>
  <c r="E54" i="7"/>
  <c r="D54" i="7"/>
  <c r="C54" i="7" s="1"/>
  <c r="CJ53" i="7"/>
  <c r="CD53" i="7"/>
  <c r="E53" i="7"/>
  <c r="D53" i="7"/>
  <c r="C53" i="7"/>
  <c r="CJ52" i="7"/>
  <c r="CD52" i="7"/>
  <c r="E52" i="7"/>
  <c r="D52" i="7"/>
  <c r="C52" i="7" s="1"/>
  <c r="CJ51" i="7"/>
  <c r="CD51" i="7"/>
  <c r="E51" i="7"/>
  <c r="D51" i="7"/>
  <c r="CJ50" i="7"/>
  <c r="CD50" i="7"/>
  <c r="E50" i="7"/>
  <c r="D50" i="7"/>
  <c r="C50" i="7"/>
  <c r="CJ49" i="7"/>
  <c r="CD49" i="7"/>
  <c r="E49" i="7"/>
  <c r="D49" i="7"/>
  <c r="C49" i="7" s="1"/>
  <c r="CJ48" i="7"/>
  <c r="CD48" i="7"/>
  <c r="E48" i="7"/>
  <c r="D48" i="7"/>
  <c r="CJ47" i="7"/>
  <c r="CD47" i="7"/>
  <c r="E47" i="7"/>
  <c r="C47" i="7" s="1"/>
  <c r="D47" i="7"/>
  <c r="CJ46" i="7"/>
  <c r="CD46" i="7"/>
  <c r="E46" i="7"/>
  <c r="D46" i="7"/>
  <c r="C46" i="7" s="1"/>
  <c r="CJ45" i="7"/>
  <c r="CD45" i="7"/>
  <c r="E45" i="7"/>
  <c r="D45" i="7"/>
  <c r="C45" i="7"/>
  <c r="CJ44" i="7"/>
  <c r="CD44" i="7"/>
  <c r="E44" i="7"/>
  <c r="D44" i="7"/>
  <c r="C44" i="7" s="1"/>
  <c r="CJ43" i="7"/>
  <c r="CD43" i="7"/>
  <c r="E43" i="7"/>
  <c r="D43" i="7"/>
  <c r="CJ42" i="7"/>
  <c r="CD42" i="7"/>
  <c r="E42" i="7"/>
  <c r="D42" i="7"/>
  <c r="C42" i="7"/>
  <c r="CJ41" i="7"/>
  <c r="CD41" i="7"/>
  <c r="E41" i="7"/>
  <c r="D41" i="7"/>
  <c r="C41" i="7" s="1"/>
  <c r="CJ40" i="7"/>
  <c r="CD40" i="7"/>
  <c r="E40" i="7"/>
  <c r="D40" i="7"/>
  <c r="CJ39" i="7"/>
  <c r="CD39" i="7"/>
  <c r="E39" i="7"/>
  <c r="C39" i="7" s="1"/>
  <c r="D39" i="7"/>
  <c r="CJ38" i="7"/>
  <c r="CD38" i="7"/>
  <c r="E38" i="7"/>
  <c r="D38" i="7"/>
  <c r="C38" i="7" s="1"/>
  <c r="CJ37" i="7"/>
  <c r="CD37" i="7"/>
  <c r="E37" i="7"/>
  <c r="D37" i="7"/>
  <c r="C37" i="7" s="1"/>
  <c r="CJ36" i="7"/>
  <c r="CD36" i="7"/>
  <c r="E36" i="7"/>
  <c r="D36" i="7"/>
  <c r="C36" i="7" s="1"/>
  <c r="CJ35" i="7"/>
  <c r="CD35" i="7"/>
  <c r="E35" i="7"/>
  <c r="D35" i="7"/>
  <c r="CJ34" i="7"/>
  <c r="CD34" i="7"/>
  <c r="E34" i="7"/>
  <c r="D34" i="7"/>
  <c r="C34" i="7"/>
  <c r="CJ33" i="7"/>
  <c r="CD33" i="7"/>
  <c r="E33" i="7"/>
  <c r="D33" i="7"/>
  <c r="C33" i="7"/>
  <c r="CJ32" i="7"/>
  <c r="CD32" i="7"/>
  <c r="E32" i="7"/>
  <c r="D32" i="7"/>
  <c r="C32" i="7" s="1"/>
  <c r="CJ31" i="7"/>
  <c r="CD31" i="7"/>
  <c r="E31" i="7"/>
  <c r="D31" i="7"/>
  <c r="CJ30" i="7"/>
  <c r="CD30" i="7"/>
  <c r="E30" i="7"/>
  <c r="D30" i="7"/>
  <c r="C30" i="7" s="1"/>
  <c r="CJ29" i="7"/>
  <c r="CD29" i="7"/>
  <c r="E29" i="7"/>
  <c r="D29" i="7"/>
  <c r="C29" i="7" s="1"/>
  <c r="CJ28" i="7"/>
  <c r="CD28" i="7"/>
  <c r="E28" i="7"/>
  <c r="D28" i="7"/>
  <c r="C28" i="7" s="1"/>
  <c r="CJ27" i="7"/>
  <c r="CD27" i="7"/>
  <c r="E27" i="7"/>
  <c r="D27" i="7"/>
  <c r="CJ26" i="7"/>
  <c r="CD26" i="7"/>
  <c r="E26" i="7"/>
  <c r="D26" i="7"/>
  <c r="C26" i="7"/>
  <c r="CJ25" i="7"/>
  <c r="CD25" i="7"/>
  <c r="E25" i="7"/>
  <c r="D25" i="7"/>
  <c r="C25" i="7"/>
  <c r="CJ24" i="7"/>
  <c r="CD24" i="7"/>
  <c r="E24" i="7"/>
  <c r="D24" i="7"/>
  <c r="C24" i="7" s="1"/>
  <c r="CJ23" i="7"/>
  <c r="CD23" i="7"/>
  <c r="E23" i="7"/>
  <c r="D23" i="7"/>
  <c r="CJ22" i="7"/>
  <c r="CD22" i="7"/>
  <c r="E22" i="7"/>
  <c r="D22" i="7"/>
  <c r="C22" i="7" s="1"/>
  <c r="CJ21" i="7"/>
  <c r="CD21" i="7"/>
  <c r="E21" i="7"/>
  <c r="C21" i="7" s="1"/>
  <c r="D21" i="7"/>
  <c r="CJ20" i="7"/>
  <c r="CD20" i="7"/>
  <c r="E20" i="7"/>
  <c r="D20" i="7"/>
  <c r="C20" i="7" s="1"/>
  <c r="CJ19" i="7"/>
  <c r="CD19" i="7"/>
  <c r="E19" i="7"/>
  <c r="D19" i="7"/>
  <c r="CJ18" i="7"/>
  <c r="CD18" i="7"/>
  <c r="E18" i="7"/>
  <c r="D18" i="7"/>
  <c r="C18" i="7"/>
  <c r="CJ17" i="7"/>
  <c r="CD17" i="7"/>
  <c r="E17" i="7"/>
  <c r="D17" i="7"/>
  <c r="C17" i="7"/>
  <c r="CJ16" i="7"/>
  <c r="CD16" i="7"/>
  <c r="E16" i="7"/>
  <c r="D16" i="7"/>
  <c r="C16" i="7" s="1"/>
  <c r="CJ15" i="7"/>
  <c r="CD15" i="7"/>
  <c r="E15" i="7"/>
  <c r="D15" i="7"/>
  <c r="CJ14" i="7"/>
  <c r="CD14" i="7"/>
  <c r="E14" i="7"/>
  <c r="D14" i="7"/>
  <c r="C14" i="7" s="1"/>
  <c r="A5" i="7"/>
  <c r="A4" i="7"/>
  <c r="A3" i="7"/>
  <c r="A2" i="7"/>
  <c r="C31" i="7" l="1"/>
  <c r="C84" i="7"/>
  <c r="C92" i="7"/>
  <c r="C104" i="7"/>
  <c r="C23" i="7"/>
  <c r="C43" i="7"/>
  <c r="C51" i="7"/>
  <c r="C59" i="7"/>
  <c r="C67" i="7"/>
  <c r="C75" i="7"/>
  <c r="C15" i="7"/>
  <c r="A195" i="7" s="1"/>
  <c r="B195" i="7"/>
  <c r="C19" i="7"/>
  <c r="C27" i="7"/>
  <c r="C35" i="7"/>
  <c r="C40" i="7"/>
  <c r="C48" i="7"/>
  <c r="C56" i="7"/>
  <c r="C64" i="7"/>
  <c r="C72" i="7"/>
  <c r="C80" i="7"/>
  <c r="C88" i="7"/>
  <c r="C100" i="7"/>
  <c r="C108" i="7"/>
  <c r="B155" i="6"/>
  <c r="B154" i="6"/>
  <c r="B153" i="6"/>
  <c r="B152" i="6"/>
  <c r="B151" i="6"/>
  <c r="B150" i="6"/>
  <c r="B147" i="6"/>
  <c r="B146" i="6"/>
  <c r="B145" i="6"/>
  <c r="B144" i="6"/>
  <c r="C141" i="6"/>
  <c r="C140" i="6"/>
  <c r="C139" i="6"/>
  <c r="C138" i="6"/>
  <c r="C137" i="6"/>
  <c r="C136" i="6"/>
  <c r="C135" i="6"/>
  <c r="C134" i="6"/>
  <c r="C133" i="6"/>
  <c r="C132" i="6"/>
  <c r="C131" i="6"/>
  <c r="C130" i="6"/>
  <c r="C129" i="6"/>
  <c r="C128" i="6"/>
  <c r="C127" i="6"/>
  <c r="C126" i="6"/>
  <c r="CG121" i="6"/>
  <c r="CA121" i="6"/>
  <c r="CG120" i="6"/>
  <c r="CA120" i="6"/>
  <c r="CG119" i="6"/>
  <c r="CA119" i="6"/>
  <c r="CG116" i="6"/>
  <c r="CA116" i="6"/>
  <c r="CG115" i="6"/>
  <c r="CA115" i="6"/>
  <c r="CG114" i="6"/>
  <c r="CA114" i="6"/>
  <c r="E111" i="6"/>
  <c r="D111" i="6"/>
  <c r="E110" i="6"/>
  <c r="D110" i="6"/>
  <c r="C110" i="6" s="1"/>
  <c r="E109" i="6"/>
  <c r="D109" i="6"/>
  <c r="E108" i="6"/>
  <c r="D108" i="6"/>
  <c r="E107" i="6"/>
  <c r="D107" i="6"/>
  <c r="E106" i="6"/>
  <c r="D106" i="6"/>
  <c r="E105" i="6"/>
  <c r="D105" i="6"/>
  <c r="C105" i="6" s="1"/>
  <c r="E104" i="6"/>
  <c r="C104" i="6" s="1"/>
  <c r="D104" i="6"/>
  <c r="E103" i="6"/>
  <c r="D103" i="6"/>
  <c r="C103" i="6" s="1"/>
  <c r="E102" i="6"/>
  <c r="D102" i="6"/>
  <c r="E101" i="6"/>
  <c r="D101" i="6"/>
  <c r="C101" i="6" s="1"/>
  <c r="E100" i="6"/>
  <c r="C100" i="6" s="1"/>
  <c r="D100" i="6"/>
  <c r="CJ95" i="6"/>
  <c r="CD95" i="6"/>
  <c r="E95" i="6"/>
  <c r="D95" i="6"/>
  <c r="CJ94" i="6"/>
  <c r="CD94" i="6"/>
  <c r="E94" i="6"/>
  <c r="D94" i="6"/>
  <c r="C94" i="6" s="1"/>
  <c r="CJ93" i="6"/>
  <c r="CD93" i="6"/>
  <c r="E93" i="6"/>
  <c r="D93" i="6"/>
  <c r="CJ92" i="6"/>
  <c r="CD92" i="6"/>
  <c r="E92" i="6"/>
  <c r="D92" i="6"/>
  <c r="CJ91" i="6"/>
  <c r="CD91" i="6"/>
  <c r="E91" i="6"/>
  <c r="D91" i="6"/>
  <c r="CJ90" i="6"/>
  <c r="CD90" i="6"/>
  <c r="E90" i="6"/>
  <c r="C90" i="6" s="1"/>
  <c r="D90" i="6"/>
  <c r="CJ89" i="6"/>
  <c r="CD89" i="6"/>
  <c r="E89" i="6"/>
  <c r="D89" i="6"/>
  <c r="C89" i="6" s="1"/>
  <c r="CJ88" i="6"/>
  <c r="CD88" i="6"/>
  <c r="E88" i="6"/>
  <c r="D88" i="6"/>
  <c r="CJ87" i="6"/>
  <c r="CD87" i="6"/>
  <c r="E87" i="6"/>
  <c r="D87" i="6"/>
  <c r="C87" i="6" s="1"/>
  <c r="CJ86" i="6"/>
  <c r="CD86" i="6"/>
  <c r="E86" i="6"/>
  <c r="D86" i="6"/>
  <c r="C86" i="6" s="1"/>
  <c r="CJ85" i="6"/>
  <c r="CD85" i="6"/>
  <c r="E85" i="6"/>
  <c r="D85" i="6"/>
  <c r="CJ84" i="6"/>
  <c r="CD84" i="6"/>
  <c r="E84" i="6"/>
  <c r="D84" i="6"/>
  <c r="CJ83" i="6"/>
  <c r="CD83" i="6"/>
  <c r="E83" i="6"/>
  <c r="D83" i="6"/>
  <c r="CJ82" i="6"/>
  <c r="CD82" i="6"/>
  <c r="E82" i="6"/>
  <c r="D82" i="6"/>
  <c r="C82" i="6" s="1"/>
  <c r="CJ81" i="6"/>
  <c r="CD81" i="6"/>
  <c r="E81" i="6"/>
  <c r="D81" i="6"/>
  <c r="CJ80" i="6"/>
  <c r="CD80" i="6"/>
  <c r="E80" i="6"/>
  <c r="D80" i="6"/>
  <c r="CJ79" i="6"/>
  <c r="CD79" i="6"/>
  <c r="E79" i="6"/>
  <c r="D79" i="6"/>
  <c r="CJ78" i="6"/>
  <c r="CD78" i="6"/>
  <c r="E78" i="6"/>
  <c r="D78" i="6"/>
  <c r="C78" i="6"/>
  <c r="CJ77" i="6"/>
  <c r="CD77" i="6"/>
  <c r="E77" i="6"/>
  <c r="D77" i="6"/>
  <c r="C77" i="6" s="1"/>
  <c r="CJ76" i="6"/>
  <c r="CD76" i="6"/>
  <c r="E76" i="6"/>
  <c r="D76" i="6"/>
  <c r="CJ75" i="6"/>
  <c r="CD75" i="6"/>
  <c r="E75" i="6"/>
  <c r="D75" i="6"/>
  <c r="C75" i="6" s="1"/>
  <c r="CJ74" i="6"/>
  <c r="CD74" i="6"/>
  <c r="E74" i="6"/>
  <c r="D74" i="6"/>
  <c r="C74" i="6" s="1"/>
  <c r="CJ73" i="6"/>
  <c r="CD73" i="6"/>
  <c r="E73" i="6"/>
  <c r="D73" i="6"/>
  <c r="CJ72" i="6"/>
  <c r="CD72" i="6"/>
  <c r="E72" i="6"/>
  <c r="D72" i="6"/>
  <c r="CJ71" i="6"/>
  <c r="CD71" i="6"/>
  <c r="E71" i="6"/>
  <c r="D71" i="6"/>
  <c r="CJ70" i="6"/>
  <c r="CD70" i="6"/>
  <c r="E70" i="6"/>
  <c r="D70" i="6"/>
  <c r="CJ69" i="6"/>
  <c r="CD69" i="6"/>
  <c r="E69" i="6"/>
  <c r="D69" i="6"/>
  <c r="CJ68" i="6"/>
  <c r="CD68" i="6"/>
  <c r="E68" i="6"/>
  <c r="C68" i="6" s="1"/>
  <c r="D68" i="6"/>
  <c r="CJ67" i="6"/>
  <c r="CD67" i="6"/>
  <c r="E67" i="6"/>
  <c r="D67" i="6"/>
  <c r="CJ66" i="6"/>
  <c r="CD66" i="6"/>
  <c r="E66" i="6"/>
  <c r="D66" i="6"/>
  <c r="CJ65" i="6"/>
  <c r="CD65" i="6"/>
  <c r="E65" i="6"/>
  <c r="D65" i="6"/>
  <c r="CJ64" i="6"/>
  <c r="CD64" i="6"/>
  <c r="E64" i="6"/>
  <c r="C64" i="6" s="1"/>
  <c r="D64" i="6"/>
  <c r="CJ63" i="6"/>
  <c r="CD63" i="6"/>
  <c r="E63" i="6"/>
  <c r="D63" i="6"/>
  <c r="CJ62" i="6"/>
  <c r="CD62" i="6"/>
  <c r="E62" i="6"/>
  <c r="D62" i="6"/>
  <c r="C62" i="6" s="1"/>
  <c r="CJ61" i="6"/>
  <c r="CD61" i="6"/>
  <c r="E61" i="6"/>
  <c r="D61" i="6"/>
  <c r="CJ60" i="6"/>
  <c r="CD60" i="6"/>
  <c r="E60" i="6"/>
  <c r="D60" i="6"/>
  <c r="CJ59" i="6"/>
  <c r="CD59" i="6"/>
  <c r="E59" i="6"/>
  <c r="D59" i="6"/>
  <c r="CJ58" i="6"/>
  <c r="CD58" i="6"/>
  <c r="E58" i="6"/>
  <c r="D58" i="6"/>
  <c r="C58" i="6"/>
  <c r="CJ57" i="6"/>
  <c r="CD57" i="6"/>
  <c r="E57" i="6"/>
  <c r="D57" i="6"/>
  <c r="C57" i="6" s="1"/>
  <c r="CJ56" i="6"/>
  <c r="CD56" i="6"/>
  <c r="E56" i="6"/>
  <c r="D56" i="6"/>
  <c r="CJ55" i="6"/>
  <c r="CD55" i="6"/>
  <c r="E55" i="6"/>
  <c r="D55" i="6"/>
  <c r="C55" i="6" s="1"/>
  <c r="CJ54" i="6"/>
  <c r="CD54" i="6"/>
  <c r="E54" i="6"/>
  <c r="D54" i="6"/>
  <c r="C54" i="6" s="1"/>
  <c r="CJ53" i="6"/>
  <c r="CD53" i="6"/>
  <c r="E53" i="6"/>
  <c r="D53" i="6"/>
  <c r="CJ52" i="6"/>
  <c r="CD52" i="6"/>
  <c r="E52" i="6"/>
  <c r="D52" i="6"/>
  <c r="CJ51" i="6"/>
  <c r="CD51" i="6"/>
  <c r="E51" i="6"/>
  <c r="D51" i="6"/>
  <c r="CJ50" i="6"/>
  <c r="CD50" i="6"/>
  <c r="E50" i="6"/>
  <c r="D50" i="6"/>
  <c r="CJ49" i="6"/>
  <c r="CD49" i="6"/>
  <c r="E49" i="6"/>
  <c r="D49" i="6"/>
  <c r="C49" i="6" s="1"/>
  <c r="CJ48" i="6"/>
  <c r="CD48" i="6"/>
  <c r="E48" i="6"/>
  <c r="D48" i="6"/>
  <c r="CJ47" i="6"/>
  <c r="CD47" i="6"/>
  <c r="E47" i="6"/>
  <c r="D47" i="6"/>
  <c r="C47" i="6" s="1"/>
  <c r="CJ46" i="6"/>
  <c r="CD46" i="6"/>
  <c r="E46" i="6"/>
  <c r="D46" i="6"/>
  <c r="C46" i="6"/>
  <c r="CJ45" i="6"/>
  <c r="CD45" i="6"/>
  <c r="E45" i="6"/>
  <c r="D45" i="6"/>
  <c r="C45" i="6" s="1"/>
  <c r="CJ44" i="6"/>
  <c r="CD44" i="6"/>
  <c r="E44" i="6"/>
  <c r="D44" i="6"/>
  <c r="CJ43" i="6"/>
  <c r="CD43" i="6"/>
  <c r="E43" i="6"/>
  <c r="D43" i="6"/>
  <c r="C43" i="6" s="1"/>
  <c r="CJ42" i="6"/>
  <c r="CD42" i="6"/>
  <c r="E42" i="6"/>
  <c r="D42" i="6"/>
  <c r="C42" i="6" s="1"/>
  <c r="CJ41" i="6"/>
  <c r="CD41" i="6"/>
  <c r="E41" i="6"/>
  <c r="D41" i="6"/>
  <c r="CJ40" i="6"/>
  <c r="CD40" i="6"/>
  <c r="E40" i="6"/>
  <c r="D40" i="6"/>
  <c r="CJ39" i="6"/>
  <c r="CD39" i="6"/>
  <c r="E39" i="6"/>
  <c r="D39" i="6"/>
  <c r="CJ38" i="6"/>
  <c r="CD38" i="6"/>
  <c r="E38" i="6"/>
  <c r="D38" i="6"/>
  <c r="CJ37" i="6"/>
  <c r="CD37" i="6"/>
  <c r="E37" i="6"/>
  <c r="D37" i="6"/>
  <c r="CJ36" i="6"/>
  <c r="CD36" i="6"/>
  <c r="E36" i="6"/>
  <c r="C36" i="6" s="1"/>
  <c r="D36" i="6"/>
  <c r="CJ35" i="6"/>
  <c r="CD35" i="6"/>
  <c r="E35" i="6"/>
  <c r="D35" i="6"/>
  <c r="CJ34" i="6"/>
  <c r="CD34" i="6"/>
  <c r="E34" i="6"/>
  <c r="C34" i="6" s="1"/>
  <c r="D34" i="6"/>
  <c r="CJ33" i="6"/>
  <c r="CD33" i="6"/>
  <c r="E33" i="6"/>
  <c r="D33" i="6"/>
  <c r="CJ32" i="6"/>
  <c r="CD32" i="6"/>
  <c r="E32" i="6"/>
  <c r="D32" i="6"/>
  <c r="CJ31" i="6"/>
  <c r="CD31" i="6"/>
  <c r="E31" i="6"/>
  <c r="D31" i="6"/>
  <c r="CJ30" i="6"/>
  <c r="CD30" i="6"/>
  <c r="E30" i="6"/>
  <c r="D30" i="6"/>
  <c r="C30" i="6" s="1"/>
  <c r="CJ29" i="6"/>
  <c r="CD29" i="6"/>
  <c r="E29" i="6"/>
  <c r="D29" i="6"/>
  <c r="CJ28" i="6"/>
  <c r="CD28" i="6"/>
  <c r="E28" i="6"/>
  <c r="D28" i="6"/>
  <c r="CJ27" i="6"/>
  <c r="CD27" i="6"/>
  <c r="E27" i="6"/>
  <c r="D27" i="6"/>
  <c r="CJ26" i="6"/>
  <c r="CD26" i="6"/>
  <c r="E26" i="6"/>
  <c r="D26" i="6"/>
  <c r="C26" i="6"/>
  <c r="CJ25" i="6"/>
  <c r="CD25" i="6"/>
  <c r="E25" i="6"/>
  <c r="D25" i="6"/>
  <c r="C25" i="6" s="1"/>
  <c r="CJ24" i="6"/>
  <c r="CD24" i="6"/>
  <c r="E24" i="6"/>
  <c r="D24" i="6"/>
  <c r="CJ23" i="6"/>
  <c r="CD23" i="6"/>
  <c r="E23" i="6"/>
  <c r="D23" i="6"/>
  <c r="C23" i="6" s="1"/>
  <c r="CJ22" i="6"/>
  <c r="CD22" i="6"/>
  <c r="E22" i="6"/>
  <c r="D22" i="6"/>
  <c r="C22" i="6" s="1"/>
  <c r="CJ21" i="6"/>
  <c r="CD21" i="6"/>
  <c r="E21" i="6"/>
  <c r="D21" i="6"/>
  <c r="CJ20" i="6"/>
  <c r="CD20" i="6"/>
  <c r="E20" i="6"/>
  <c r="D20" i="6"/>
  <c r="CJ19" i="6"/>
  <c r="CD19" i="6"/>
  <c r="E19" i="6"/>
  <c r="D19" i="6"/>
  <c r="CJ18" i="6"/>
  <c r="CD18" i="6"/>
  <c r="E18" i="6"/>
  <c r="D18" i="6"/>
  <c r="CJ17" i="6"/>
  <c r="CD17" i="6"/>
  <c r="E17" i="6"/>
  <c r="D17" i="6"/>
  <c r="C17" i="6" s="1"/>
  <c r="CJ16" i="6"/>
  <c r="CD16" i="6"/>
  <c r="E16" i="6"/>
  <c r="D16" i="6"/>
  <c r="CJ15" i="6"/>
  <c r="CD15" i="6"/>
  <c r="E15" i="6"/>
  <c r="D15" i="6"/>
  <c r="C15" i="6" s="1"/>
  <c r="CJ14" i="6"/>
  <c r="CD14" i="6"/>
  <c r="E14" i="6"/>
  <c r="D14" i="6"/>
  <c r="C14" i="6"/>
  <c r="A5" i="6"/>
  <c r="A4" i="6"/>
  <c r="A3" i="6"/>
  <c r="A2" i="6"/>
  <c r="C31" i="6" l="1"/>
  <c r="C33" i="6"/>
  <c r="C38" i="6"/>
  <c r="C39" i="6"/>
  <c r="C41" i="6"/>
  <c r="C66" i="6"/>
  <c r="C70" i="6"/>
  <c r="C71" i="6"/>
  <c r="C73" i="6"/>
  <c r="C102" i="6"/>
  <c r="C106" i="6"/>
  <c r="C18" i="6"/>
  <c r="C20" i="6"/>
  <c r="C27" i="6"/>
  <c r="C29" i="6"/>
  <c r="C50" i="6"/>
  <c r="C52" i="6"/>
  <c r="C59" i="6"/>
  <c r="C61" i="6"/>
  <c r="C80" i="6"/>
  <c r="C84" i="6"/>
  <c r="C91" i="6"/>
  <c r="C93" i="6"/>
  <c r="B195" i="6"/>
  <c r="C24" i="6"/>
  <c r="C40" i="6"/>
  <c r="C56" i="6"/>
  <c r="C72" i="6"/>
  <c r="C88" i="6"/>
  <c r="C16" i="6"/>
  <c r="C19" i="6"/>
  <c r="C21" i="6"/>
  <c r="C32" i="6"/>
  <c r="C35" i="6"/>
  <c r="C37" i="6"/>
  <c r="C48" i="6"/>
  <c r="C51" i="6"/>
  <c r="C53" i="6"/>
  <c r="C67" i="6"/>
  <c r="C69" i="6"/>
  <c r="C83" i="6"/>
  <c r="C85" i="6"/>
  <c r="C111" i="6"/>
  <c r="C108" i="6"/>
  <c r="C28" i="6"/>
  <c r="C44" i="6"/>
  <c r="C60" i="6"/>
  <c r="C63" i="6"/>
  <c r="C65" i="6"/>
  <c r="C76" i="6"/>
  <c r="C79" i="6"/>
  <c r="C81" i="6"/>
  <c r="C92" i="6"/>
  <c r="C95" i="6"/>
  <c r="C107" i="6"/>
  <c r="C109" i="6"/>
  <c r="B155" i="5"/>
  <c r="B154" i="5"/>
  <c r="B153" i="5"/>
  <c r="B152" i="5"/>
  <c r="B151" i="5"/>
  <c r="B150" i="5"/>
  <c r="B147" i="5"/>
  <c r="B146" i="5"/>
  <c r="B145" i="5"/>
  <c r="B144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G121" i="5"/>
  <c r="CA121" i="5"/>
  <c r="CG120" i="5"/>
  <c r="CA120" i="5"/>
  <c r="CG119" i="5"/>
  <c r="CA119" i="5"/>
  <c r="CG116" i="5"/>
  <c r="CA116" i="5"/>
  <c r="CG115" i="5"/>
  <c r="CA115" i="5"/>
  <c r="CG114" i="5"/>
  <c r="CA114" i="5"/>
  <c r="E111" i="5"/>
  <c r="D111" i="5"/>
  <c r="E110" i="5"/>
  <c r="D110" i="5"/>
  <c r="E109" i="5"/>
  <c r="D109" i="5"/>
  <c r="E108" i="5"/>
  <c r="D108" i="5"/>
  <c r="E107" i="5"/>
  <c r="D107" i="5"/>
  <c r="E106" i="5"/>
  <c r="D106" i="5"/>
  <c r="C106" i="5"/>
  <c r="E105" i="5"/>
  <c r="D105" i="5"/>
  <c r="E104" i="5"/>
  <c r="D104" i="5"/>
  <c r="E103" i="5"/>
  <c r="D103" i="5"/>
  <c r="E102" i="5"/>
  <c r="D102" i="5"/>
  <c r="C102" i="5" s="1"/>
  <c r="E101" i="5"/>
  <c r="D101" i="5"/>
  <c r="E100" i="5"/>
  <c r="D100" i="5"/>
  <c r="CJ95" i="5"/>
  <c r="CD95" i="5"/>
  <c r="E95" i="5"/>
  <c r="D95" i="5"/>
  <c r="CJ94" i="5"/>
  <c r="CD94" i="5"/>
  <c r="E94" i="5"/>
  <c r="D94" i="5"/>
  <c r="CJ93" i="5"/>
  <c r="CD93" i="5"/>
  <c r="E93" i="5"/>
  <c r="D93" i="5"/>
  <c r="CJ92" i="5"/>
  <c r="CD92" i="5"/>
  <c r="E92" i="5"/>
  <c r="C92" i="5" s="1"/>
  <c r="D92" i="5"/>
  <c r="CJ91" i="5"/>
  <c r="CD91" i="5"/>
  <c r="E91" i="5"/>
  <c r="D91" i="5"/>
  <c r="CJ90" i="5"/>
  <c r="CD90" i="5"/>
  <c r="E90" i="5"/>
  <c r="C90" i="5" s="1"/>
  <c r="D90" i="5"/>
  <c r="CJ89" i="5"/>
  <c r="CD89" i="5"/>
  <c r="E89" i="5"/>
  <c r="D89" i="5"/>
  <c r="CJ88" i="5"/>
  <c r="CD88" i="5"/>
  <c r="E88" i="5"/>
  <c r="D88" i="5"/>
  <c r="CJ87" i="5"/>
  <c r="CD87" i="5"/>
  <c r="E87" i="5"/>
  <c r="D87" i="5"/>
  <c r="CJ86" i="5"/>
  <c r="CD86" i="5"/>
  <c r="E86" i="5"/>
  <c r="D86" i="5"/>
  <c r="C86" i="5" s="1"/>
  <c r="CJ85" i="5"/>
  <c r="CD85" i="5"/>
  <c r="E85" i="5"/>
  <c r="D85" i="5"/>
  <c r="CJ84" i="5"/>
  <c r="CD84" i="5"/>
  <c r="E84" i="5"/>
  <c r="D84" i="5"/>
  <c r="CJ83" i="5"/>
  <c r="CD83" i="5"/>
  <c r="E83" i="5"/>
  <c r="D83" i="5"/>
  <c r="CJ82" i="5"/>
  <c r="CD82" i="5"/>
  <c r="E82" i="5"/>
  <c r="D82" i="5"/>
  <c r="C82" i="5" s="1"/>
  <c r="CJ81" i="5"/>
  <c r="CD81" i="5"/>
  <c r="E81" i="5"/>
  <c r="D81" i="5"/>
  <c r="CJ80" i="5"/>
  <c r="CD80" i="5"/>
  <c r="E80" i="5"/>
  <c r="D80" i="5"/>
  <c r="CJ79" i="5"/>
  <c r="CD79" i="5"/>
  <c r="E79" i="5"/>
  <c r="D79" i="5"/>
  <c r="CJ78" i="5"/>
  <c r="CD78" i="5"/>
  <c r="E78" i="5"/>
  <c r="D78" i="5"/>
  <c r="CJ77" i="5"/>
  <c r="CD77" i="5"/>
  <c r="E77" i="5"/>
  <c r="D77" i="5"/>
  <c r="CJ76" i="5"/>
  <c r="CD76" i="5"/>
  <c r="E76" i="5"/>
  <c r="C76" i="5" s="1"/>
  <c r="D76" i="5"/>
  <c r="CJ75" i="5"/>
  <c r="CD75" i="5"/>
  <c r="E75" i="5"/>
  <c r="D75" i="5"/>
  <c r="CJ74" i="5"/>
  <c r="CD74" i="5"/>
  <c r="E74" i="5"/>
  <c r="C74" i="5" s="1"/>
  <c r="D74" i="5"/>
  <c r="CJ73" i="5"/>
  <c r="CD73" i="5"/>
  <c r="E73" i="5"/>
  <c r="D73" i="5"/>
  <c r="CJ72" i="5"/>
  <c r="CD72" i="5"/>
  <c r="E72" i="5"/>
  <c r="D72" i="5"/>
  <c r="CJ71" i="5"/>
  <c r="CD71" i="5"/>
  <c r="E71" i="5"/>
  <c r="D71" i="5"/>
  <c r="CJ70" i="5"/>
  <c r="CD70" i="5"/>
  <c r="E70" i="5"/>
  <c r="D70" i="5"/>
  <c r="C70" i="5"/>
  <c r="CJ69" i="5"/>
  <c r="CD69" i="5"/>
  <c r="E69" i="5"/>
  <c r="D69" i="5"/>
  <c r="C69" i="5" s="1"/>
  <c r="CJ68" i="5"/>
  <c r="CD68" i="5"/>
  <c r="E68" i="5"/>
  <c r="D68" i="5"/>
  <c r="CJ67" i="5"/>
  <c r="CD67" i="5"/>
  <c r="E67" i="5"/>
  <c r="D67" i="5"/>
  <c r="C67" i="5" s="1"/>
  <c r="CJ66" i="5"/>
  <c r="CD66" i="5"/>
  <c r="E66" i="5"/>
  <c r="D66" i="5"/>
  <c r="C66" i="5" s="1"/>
  <c r="CJ65" i="5"/>
  <c r="CD65" i="5"/>
  <c r="E65" i="5"/>
  <c r="D65" i="5"/>
  <c r="CJ64" i="5"/>
  <c r="CD64" i="5"/>
  <c r="E64" i="5"/>
  <c r="D64" i="5"/>
  <c r="CJ63" i="5"/>
  <c r="CD63" i="5"/>
  <c r="E63" i="5"/>
  <c r="D63" i="5"/>
  <c r="CJ62" i="5"/>
  <c r="CD62" i="5"/>
  <c r="E62" i="5"/>
  <c r="D62" i="5"/>
  <c r="CJ61" i="5"/>
  <c r="CD61" i="5"/>
  <c r="E61" i="5"/>
  <c r="D61" i="5"/>
  <c r="CJ60" i="5"/>
  <c r="CD60" i="5"/>
  <c r="E60" i="5"/>
  <c r="C60" i="5" s="1"/>
  <c r="D60" i="5"/>
  <c r="CJ59" i="5"/>
  <c r="CD59" i="5"/>
  <c r="E59" i="5"/>
  <c r="D59" i="5"/>
  <c r="CJ58" i="5"/>
  <c r="CD58" i="5"/>
  <c r="E58" i="5"/>
  <c r="C58" i="5" s="1"/>
  <c r="D58" i="5"/>
  <c r="CJ57" i="5"/>
  <c r="CD57" i="5"/>
  <c r="E57" i="5"/>
  <c r="D57" i="5"/>
  <c r="CJ56" i="5"/>
  <c r="CD56" i="5"/>
  <c r="E56" i="5"/>
  <c r="D56" i="5"/>
  <c r="CJ55" i="5"/>
  <c r="CD55" i="5"/>
  <c r="E55" i="5"/>
  <c r="D55" i="5"/>
  <c r="CJ54" i="5"/>
  <c r="CD54" i="5"/>
  <c r="E54" i="5"/>
  <c r="D54" i="5"/>
  <c r="C54" i="5" s="1"/>
  <c r="CJ53" i="5"/>
  <c r="CD53" i="5"/>
  <c r="E53" i="5"/>
  <c r="D53" i="5"/>
  <c r="CJ52" i="5"/>
  <c r="CD52" i="5"/>
  <c r="E52" i="5"/>
  <c r="D52" i="5"/>
  <c r="CJ51" i="5"/>
  <c r="CD51" i="5"/>
  <c r="E51" i="5"/>
  <c r="D51" i="5"/>
  <c r="CJ50" i="5"/>
  <c r="CD50" i="5"/>
  <c r="E50" i="5"/>
  <c r="D50" i="5"/>
  <c r="C50" i="5" s="1"/>
  <c r="CJ49" i="5"/>
  <c r="CD49" i="5"/>
  <c r="E49" i="5"/>
  <c r="D49" i="5"/>
  <c r="CJ48" i="5"/>
  <c r="CD48" i="5"/>
  <c r="E48" i="5"/>
  <c r="D48" i="5"/>
  <c r="CJ47" i="5"/>
  <c r="CD47" i="5"/>
  <c r="E47" i="5"/>
  <c r="D47" i="5"/>
  <c r="CJ46" i="5"/>
  <c r="CD46" i="5"/>
  <c r="E46" i="5"/>
  <c r="D46" i="5"/>
  <c r="CJ45" i="5"/>
  <c r="CD45" i="5"/>
  <c r="E45" i="5"/>
  <c r="D45" i="5"/>
  <c r="CJ44" i="5"/>
  <c r="CD44" i="5"/>
  <c r="E44" i="5"/>
  <c r="C44" i="5" s="1"/>
  <c r="D44" i="5"/>
  <c r="CJ43" i="5"/>
  <c r="CD43" i="5"/>
  <c r="E43" i="5"/>
  <c r="D43" i="5"/>
  <c r="CJ42" i="5"/>
  <c r="CD42" i="5"/>
  <c r="E42" i="5"/>
  <c r="C42" i="5" s="1"/>
  <c r="D42" i="5"/>
  <c r="CJ41" i="5"/>
  <c r="CD41" i="5"/>
  <c r="E41" i="5"/>
  <c r="D41" i="5"/>
  <c r="CJ40" i="5"/>
  <c r="CD40" i="5"/>
  <c r="E40" i="5"/>
  <c r="D40" i="5"/>
  <c r="CJ39" i="5"/>
  <c r="CD39" i="5"/>
  <c r="E39" i="5"/>
  <c r="D39" i="5"/>
  <c r="CJ38" i="5"/>
  <c r="CD38" i="5"/>
  <c r="E38" i="5"/>
  <c r="D38" i="5"/>
  <c r="C38" i="5"/>
  <c r="CJ37" i="5"/>
  <c r="CD37" i="5"/>
  <c r="E37" i="5"/>
  <c r="D37" i="5"/>
  <c r="C37" i="5" s="1"/>
  <c r="CJ36" i="5"/>
  <c r="CD36" i="5"/>
  <c r="E36" i="5"/>
  <c r="D36" i="5"/>
  <c r="CJ35" i="5"/>
  <c r="CD35" i="5"/>
  <c r="E35" i="5"/>
  <c r="D35" i="5"/>
  <c r="C35" i="5" s="1"/>
  <c r="CJ34" i="5"/>
  <c r="CD34" i="5"/>
  <c r="E34" i="5"/>
  <c r="D34" i="5"/>
  <c r="C34" i="5" s="1"/>
  <c r="CJ33" i="5"/>
  <c r="CD33" i="5"/>
  <c r="E33" i="5"/>
  <c r="D33" i="5"/>
  <c r="CJ32" i="5"/>
  <c r="CD32" i="5"/>
  <c r="E32" i="5"/>
  <c r="D32" i="5"/>
  <c r="CJ31" i="5"/>
  <c r="CD31" i="5"/>
  <c r="E31" i="5"/>
  <c r="D31" i="5"/>
  <c r="CJ30" i="5"/>
  <c r="CD30" i="5"/>
  <c r="E30" i="5"/>
  <c r="D30" i="5"/>
  <c r="CJ29" i="5"/>
  <c r="CD29" i="5"/>
  <c r="E29" i="5"/>
  <c r="D29" i="5"/>
  <c r="CJ28" i="5"/>
  <c r="CD28" i="5"/>
  <c r="E28" i="5"/>
  <c r="C28" i="5" s="1"/>
  <c r="D28" i="5"/>
  <c r="CJ27" i="5"/>
  <c r="CD27" i="5"/>
  <c r="E27" i="5"/>
  <c r="D27" i="5"/>
  <c r="CJ26" i="5"/>
  <c r="CD26" i="5"/>
  <c r="E26" i="5"/>
  <c r="C26" i="5" s="1"/>
  <c r="D26" i="5"/>
  <c r="CJ25" i="5"/>
  <c r="CD25" i="5"/>
  <c r="E25" i="5"/>
  <c r="D25" i="5"/>
  <c r="CJ24" i="5"/>
  <c r="CD24" i="5"/>
  <c r="E24" i="5"/>
  <c r="D24" i="5"/>
  <c r="CJ23" i="5"/>
  <c r="CD23" i="5"/>
  <c r="E23" i="5"/>
  <c r="D23" i="5"/>
  <c r="CJ22" i="5"/>
  <c r="CD22" i="5"/>
  <c r="E22" i="5"/>
  <c r="D22" i="5"/>
  <c r="C22" i="5" s="1"/>
  <c r="CJ21" i="5"/>
  <c r="CD21" i="5"/>
  <c r="E21" i="5"/>
  <c r="D21" i="5"/>
  <c r="CJ20" i="5"/>
  <c r="CD20" i="5"/>
  <c r="E20" i="5"/>
  <c r="D20" i="5"/>
  <c r="CJ19" i="5"/>
  <c r="CD19" i="5"/>
  <c r="E19" i="5"/>
  <c r="D19" i="5"/>
  <c r="C19" i="5" s="1"/>
  <c r="CJ18" i="5"/>
  <c r="CD18" i="5"/>
  <c r="E18" i="5"/>
  <c r="D18" i="5"/>
  <c r="C18" i="5" s="1"/>
  <c r="CJ17" i="5"/>
  <c r="CD17" i="5"/>
  <c r="E17" i="5"/>
  <c r="D17" i="5"/>
  <c r="CJ16" i="5"/>
  <c r="CD16" i="5"/>
  <c r="E16" i="5"/>
  <c r="D16" i="5"/>
  <c r="CJ15" i="5"/>
  <c r="CD15" i="5"/>
  <c r="E15" i="5"/>
  <c r="D15" i="5"/>
  <c r="CJ14" i="5"/>
  <c r="CD14" i="5"/>
  <c r="E14" i="5"/>
  <c r="D14" i="5"/>
  <c r="A5" i="5"/>
  <c r="A4" i="5"/>
  <c r="A3" i="5"/>
  <c r="A2" i="5"/>
  <c r="C23" i="5" l="1"/>
  <c r="C25" i="5"/>
  <c r="C30" i="5"/>
  <c r="C31" i="5"/>
  <c r="C33" i="5"/>
  <c r="C55" i="5"/>
  <c r="C57" i="5"/>
  <c r="C62" i="5"/>
  <c r="C63" i="5"/>
  <c r="C65" i="5"/>
  <c r="C87" i="5"/>
  <c r="C89" i="5"/>
  <c r="C94" i="5"/>
  <c r="C95" i="5"/>
  <c r="C107" i="5"/>
  <c r="C109" i="5"/>
  <c r="C111" i="5"/>
  <c r="C14" i="5"/>
  <c r="C15" i="5"/>
  <c r="C17" i="5"/>
  <c r="C39" i="5"/>
  <c r="C41" i="5"/>
  <c r="C46" i="5"/>
  <c r="C47" i="5"/>
  <c r="C49" i="5"/>
  <c r="C71" i="5"/>
  <c r="C73" i="5"/>
  <c r="C78" i="5"/>
  <c r="C79" i="5"/>
  <c r="C81" i="5"/>
  <c r="C101" i="5"/>
  <c r="A195" i="6"/>
  <c r="C21" i="5"/>
  <c r="C51" i="5"/>
  <c r="C53" i="5"/>
  <c r="C83" i="5"/>
  <c r="C85" i="5"/>
  <c r="C110" i="5"/>
  <c r="C16" i="5"/>
  <c r="C80" i="5"/>
  <c r="C20" i="5"/>
  <c r="B195" i="5"/>
  <c r="C24" i="5"/>
  <c r="C27" i="5"/>
  <c r="C29" i="5"/>
  <c r="C40" i="5"/>
  <c r="C43" i="5"/>
  <c r="C45" i="5"/>
  <c r="C56" i="5"/>
  <c r="C59" i="5"/>
  <c r="C61" i="5"/>
  <c r="C72" i="5"/>
  <c r="C75" i="5"/>
  <c r="C77" i="5"/>
  <c r="C88" i="5"/>
  <c r="C91" i="5"/>
  <c r="C93" i="5"/>
  <c r="C103" i="5"/>
  <c r="C105" i="5"/>
  <c r="C108" i="5"/>
  <c r="C32" i="5"/>
  <c r="C48" i="5"/>
  <c r="C64" i="5"/>
  <c r="C100" i="5"/>
  <c r="C36" i="5"/>
  <c r="C52" i="5"/>
  <c r="C68" i="5"/>
  <c r="C84" i="5"/>
  <c r="C104" i="5"/>
  <c r="B155" i="4"/>
  <c r="B154" i="4"/>
  <c r="B153" i="4"/>
  <c r="B152" i="4"/>
  <c r="B151" i="4"/>
  <c r="B150" i="4"/>
  <c r="B147" i="4"/>
  <c r="B146" i="4"/>
  <c r="B145" i="4"/>
  <c r="B144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G121" i="4"/>
  <c r="CA121" i="4"/>
  <c r="CG120" i="4"/>
  <c r="CA120" i="4"/>
  <c r="CG119" i="4"/>
  <c r="CA119" i="4"/>
  <c r="CG116" i="4"/>
  <c r="CA116" i="4"/>
  <c r="CG115" i="4"/>
  <c r="CA115" i="4"/>
  <c r="CG114" i="4"/>
  <c r="CA114" i="4"/>
  <c r="E111" i="4"/>
  <c r="D111" i="4"/>
  <c r="E110" i="4"/>
  <c r="D110" i="4"/>
  <c r="C110" i="4" s="1"/>
  <c r="E109" i="4"/>
  <c r="D109" i="4"/>
  <c r="E108" i="4"/>
  <c r="D108" i="4"/>
  <c r="E107" i="4"/>
  <c r="D107" i="4"/>
  <c r="E106" i="4"/>
  <c r="D106" i="4"/>
  <c r="E105" i="4"/>
  <c r="D105" i="4"/>
  <c r="C105" i="4" s="1"/>
  <c r="E104" i="4"/>
  <c r="C104" i="4" s="1"/>
  <c r="D104" i="4"/>
  <c r="E103" i="4"/>
  <c r="D103" i="4"/>
  <c r="C103" i="4" s="1"/>
  <c r="E102" i="4"/>
  <c r="D102" i="4"/>
  <c r="E101" i="4"/>
  <c r="D101" i="4"/>
  <c r="C101" i="4" s="1"/>
  <c r="E100" i="4"/>
  <c r="C100" i="4" s="1"/>
  <c r="D100" i="4"/>
  <c r="CJ95" i="4"/>
  <c r="CD95" i="4"/>
  <c r="E95" i="4"/>
  <c r="D95" i="4"/>
  <c r="CJ94" i="4"/>
  <c r="CD94" i="4"/>
  <c r="E94" i="4"/>
  <c r="D94" i="4"/>
  <c r="C94" i="4" s="1"/>
  <c r="CJ93" i="4"/>
  <c r="CD93" i="4"/>
  <c r="E93" i="4"/>
  <c r="D93" i="4"/>
  <c r="CJ92" i="4"/>
  <c r="CD92" i="4"/>
  <c r="E92" i="4"/>
  <c r="D92" i="4"/>
  <c r="CJ91" i="4"/>
  <c r="CD91" i="4"/>
  <c r="E91" i="4"/>
  <c r="D91" i="4"/>
  <c r="CJ90" i="4"/>
  <c r="CD90" i="4"/>
  <c r="E90" i="4"/>
  <c r="D90" i="4"/>
  <c r="C90" i="4"/>
  <c r="CJ89" i="4"/>
  <c r="CD89" i="4"/>
  <c r="E89" i="4"/>
  <c r="D89" i="4"/>
  <c r="C89" i="4" s="1"/>
  <c r="CJ88" i="4"/>
  <c r="CD88" i="4"/>
  <c r="E88" i="4"/>
  <c r="D88" i="4"/>
  <c r="CJ87" i="4"/>
  <c r="CD87" i="4"/>
  <c r="E87" i="4"/>
  <c r="D87" i="4"/>
  <c r="C87" i="4" s="1"/>
  <c r="CJ86" i="4"/>
  <c r="CD86" i="4"/>
  <c r="E86" i="4"/>
  <c r="D86" i="4"/>
  <c r="C86" i="4" s="1"/>
  <c r="CJ85" i="4"/>
  <c r="CD85" i="4"/>
  <c r="E85" i="4"/>
  <c r="D85" i="4"/>
  <c r="CJ84" i="4"/>
  <c r="CD84" i="4"/>
  <c r="E84" i="4"/>
  <c r="D84" i="4"/>
  <c r="CJ83" i="4"/>
  <c r="CD83" i="4"/>
  <c r="E83" i="4"/>
  <c r="D83" i="4"/>
  <c r="CJ82" i="4"/>
  <c r="CD82" i="4"/>
  <c r="E82" i="4"/>
  <c r="D82" i="4"/>
  <c r="C82" i="4" s="1"/>
  <c r="CJ81" i="4"/>
  <c r="CD81" i="4"/>
  <c r="E81" i="4"/>
  <c r="D81" i="4"/>
  <c r="CJ80" i="4"/>
  <c r="CD80" i="4"/>
  <c r="E80" i="4"/>
  <c r="D80" i="4"/>
  <c r="CJ79" i="4"/>
  <c r="CD79" i="4"/>
  <c r="E79" i="4"/>
  <c r="D79" i="4"/>
  <c r="CJ78" i="4"/>
  <c r="CD78" i="4"/>
  <c r="E78" i="4"/>
  <c r="D78" i="4"/>
  <c r="C78" i="4"/>
  <c r="CJ77" i="4"/>
  <c r="CD77" i="4"/>
  <c r="E77" i="4"/>
  <c r="D77" i="4"/>
  <c r="C77" i="4" s="1"/>
  <c r="CJ76" i="4"/>
  <c r="CD76" i="4"/>
  <c r="E76" i="4"/>
  <c r="D76" i="4"/>
  <c r="CJ75" i="4"/>
  <c r="CD75" i="4"/>
  <c r="E75" i="4"/>
  <c r="D75" i="4"/>
  <c r="C75" i="4" s="1"/>
  <c r="CJ74" i="4"/>
  <c r="CD74" i="4"/>
  <c r="E74" i="4"/>
  <c r="D74" i="4"/>
  <c r="C74" i="4" s="1"/>
  <c r="CJ73" i="4"/>
  <c r="CD73" i="4"/>
  <c r="E73" i="4"/>
  <c r="D73" i="4"/>
  <c r="CJ72" i="4"/>
  <c r="CD72" i="4"/>
  <c r="E72" i="4"/>
  <c r="D72" i="4"/>
  <c r="CJ71" i="4"/>
  <c r="CD71" i="4"/>
  <c r="E71" i="4"/>
  <c r="D71" i="4"/>
  <c r="CJ70" i="4"/>
  <c r="CD70" i="4"/>
  <c r="E70" i="4"/>
  <c r="D70" i="4"/>
  <c r="CJ69" i="4"/>
  <c r="CD69" i="4"/>
  <c r="E69" i="4"/>
  <c r="D69" i="4"/>
  <c r="CJ68" i="4"/>
  <c r="CD68" i="4"/>
  <c r="E68" i="4"/>
  <c r="C68" i="4" s="1"/>
  <c r="D68" i="4"/>
  <c r="CJ67" i="4"/>
  <c r="CD67" i="4"/>
  <c r="E67" i="4"/>
  <c r="D67" i="4"/>
  <c r="CJ66" i="4"/>
  <c r="CD66" i="4"/>
  <c r="E66" i="4"/>
  <c r="D66" i="4"/>
  <c r="CJ65" i="4"/>
  <c r="CD65" i="4"/>
  <c r="E65" i="4"/>
  <c r="D65" i="4"/>
  <c r="CJ64" i="4"/>
  <c r="CD64" i="4"/>
  <c r="E64" i="4"/>
  <c r="C64" i="4" s="1"/>
  <c r="D64" i="4"/>
  <c r="CJ63" i="4"/>
  <c r="CD63" i="4"/>
  <c r="E63" i="4"/>
  <c r="D63" i="4"/>
  <c r="CJ62" i="4"/>
  <c r="CD62" i="4"/>
  <c r="E62" i="4"/>
  <c r="D62" i="4"/>
  <c r="C62" i="4" s="1"/>
  <c r="CJ61" i="4"/>
  <c r="CD61" i="4"/>
  <c r="E61" i="4"/>
  <c r="D61" i="4"/>
  <c r="CJ60" i="4"/>
  <c r="CD60" i="4"/>
  <c r="E60" i="4"/>
  <c r="D60" i="4"/>
  <c r="CJ59" i="4"/>
  <c r="CD59" i="4"/>
  <c r="E59" i="4"/>
  <c r="D59" i="4"/>
  <c r="CJ58" i="4"/>
  <c r="CD58" i="4"/>
  <c r="E58" i="4"/>
  <c r="D58" i="4"/>
  <c r="C58" i="4"/>
  <c r="CJ57" i="4"/>
  <c r="CD57" i="4"/>
  <c r="E57" i="4"/>
  <c r="D57" i="4"/>
  <c r="C57" i="4" s="1"/>
  <c r="CJ56" i="4"/>
  <c r="CD56" i="4"/>
  <c r="E56" i="4"/>
  <c r="D56" i="4"/>
  <c r="CJ55" i="4"/>
  <c r="CD55" i="4"/>
  <c r="E55" i="4"/>
  <c r="D55" i="4"/>
  <c r="C55" i="4" s="1"/>
  <c r="CJ54" i="4"/>
  <c r="CD54" i="4"/>
  <c r="E54" i="4"/>
  <c r="D54" i="4"/>
  <c r="C54" i="4" s="1"/>
  <c r="CJ53" i="4"/>
  <c r="CD53" i="4"/>
  <c r="E53" i="4"/>
  <c r="D53" i="4"/>
  <c r="CJ52" i="4"/>
  <c r="CD52" i="4"/>
  <c r="E52" i="4"/>
  <c r="D52" i="4"/>
  <c r="CJ51" i="4"/>
  <c r="CD51" i="4"/>
  <c r="E51" i="4"/>
  <c r="D51" i="4"/>
  <c r="CJ50" i="4"/>
  <c r="CD50" i="4"/>
  <c r="E50" i="4"/>
  <c r="D50" i="4"/>
  <c r="C50" i="4" s="1"/>
  <c r="CJ49" i="4"/>
  <c r="CD49" i="4"/>
  <c r="E49" i="4"/>
  <c r="D49" i="4"/>
  <c r="CJ48" i="4"/>
  <c r="CD48" i="4"/>
  <c r="E48" i="4"/>
  <c r="D48" i="4"/>
  <c r="CJ47" i="4"/>
  <c r="CD47" i="4"/>
  <c r="E47" i="4"/>
  <c r="D47" i="4"/>
  <c r="CJ46" i="4"/>
  <c r="CD46" i="4"/>
  <c r="E46" i="4"/>
  <c r="D46" i="4"/>
  <c r="C46" i="4"/>
  <c r="CJ45" i="4"/>
  <c r="CD45" i="4"/>
  <c r="E45" i="4"/>
  <c r="D45" i="4"/>
  <c r="C45" i="4" s="1"/>
  <c r="CJ44" i="4"/>
  <c r="CD44" i="4"/>
  <c r="E44" i="4"/>
  <c r="D44" i="4"/>
  <c r="CJ43" i="4"/>
  <c r="CD43" i="4"/>
  <c r="E43" i="4"/>
  <c r="D43" i="4"/>
  <c r="C43" i="4" s="1"/>
  <c r="CJ42" i="4"/>
  <c r="CD42" i="4"/>
  <c r="E42" i="4"/>
  <c r="D42" i="4"/>
  <c r="C42" i="4" s="1"/>
  <c r="CJ41" i="4"/>
  <c r="CD41" i="4"/>
  <c r="E41" i="4"/>
  <c r="D41" i="4"/>
  <c r="CJ40" i="4"/>
  <c r="CD40" i="4"/>
  <c r="E40" i="4"/>
  <c r="D40" i="4"/>
  <c r="CJ39" i="4"/>
  <c r="CD39" i="4"/>
  <c r="E39" i="4"/>
  <c r="D39" i="4"/>
  <c r="CJ38" i="4"/>
  <c r="CD38" i="4"/>
  <c r="E38" i="4"/>
  <c r="D38" i="4"/>
  <c r="CJ37" i="4"/>
  <c r="CD37" i="4"/>
  <c r="E37" i="4"/>
  <c r="D37" i="4"/>
  <c r="CJ36" i="4"/>
  <c r="CD36" i="4"/>
  <c r="E36" i="4"/>
  <c r="C36" i="4" s="1"/>
  <c r="D36" i="4"/>
  <c r="CJ35" i="4"/>
  <c r="CD35" i="4"/>
  <c r="E35" i="4"/>
  <c r="D35" i="4"/>
  <c r="CJ34" i="4"/>
  <c r="CD34" i="4"/>
  <c r="E34" i="4"/>
  <c r="D34" i="4"/>
  <c r="CJ33" i="4"/>
  <c r="CD33" i="4"/>
  <c r="E33" i="4"/>
  <c r="D33" i="4"/>
  <c r="CJ32" i="4"/>
  <c r="CD32" i="4"/>
  <c r="E32" i="4"/>
  <c r="C32" i="4" s="1"/>
  <c r="D32" i="4"/>
  <c r="CJ31" i="4"/>
  <c r="CD31" i="4"/>
  <c r="E31" i="4"/>
  <c r="D31" i="4"/>
  <c r="CJ30" i="4"/>
  <c r="CD30" i="4"/>
  <c r="E30" i="4"/>
  <c r="D30" i="4"/>
  <c r="C30" i="4" s="1"/>
  <c r="CJ29" i="4"/>
  <c r="CD29" i="4"/>
  <c r="E29" i="4"/>
  <c r="D29" i="4"/>
  <c r="CJ28" i="4"/>
  <c r="CD28" i="4"/>
  <c r="E28" i="4"/>
  <c r="D28" i="4"/>
  <c r="CJ27" i="4"/>
  <c r="CD27" i="4"/>
  <c r="E27" i="4"/>
  <c r="D27" i="4"/>
  <c r="C27" i="4" s="1"/>
  <c r="CJ26" i="4"/>
  <c r="CD26" i="4"/>
  <c r="E26" i="4"/>
  <c r="D26" i="4"/>
  <c r="C26" i="4" s="1"/>
  <c r="CJ25" i="4"/>
  <c r="CD25" i="4"/>
  <c r="E25" i="4"/>
  <c r="D25" i="4"/>
  <c r="CJ24" i="4"/>
  <c r="CD24" i="4"/>
  <c r="E24" i="4"/>
  <c r="D24" i="4"/>
  <c r="CJ23" i="4"/>
  <c r="CD23" i="4"/>
  <c r="E23" i="4"/>
  <c r="D23" i="4"/>
  <c r="CJ22" i="4"/>
  <c r="CD22" i="4"/>
  <c r="E22" i="4"/>
  <c r="D22" i="4"/>
  <c r="CJ21" i="4"/>
  <c r="CD21" i="4"/>
  <c r="E21" i="4"/>
  <c r="D21" i="4"/>
  <c r="CJ20" i="4"/>
  <c r="CD20" i="4"/>
  <c r="E20" i="4"/>
  <c r="C20" i="4" s="1"/>
  <c r="D20" i="4"/>
  <c r="CJ19" i="4"/>
  <c r="CD19" i="4"/>
  <c r="E19" i="4"/>
  <c r="D19" i="4"/>
  <c r="CJ18" i="4"/>
  <c r="CD18" i="4"/>
  <c r="E18" i="4"/>
  <c r="D18" i="4"/>
  <c r="CJ17" i="4"/>
  <c r="CD17" i="4"/>
  <c r="E17" i="4"/>
  <c r="D17" i="4"/>
  <c r="CJ16" i="4"/>
  <c r="CD16" i="4"/>
  <c r="E16" i="4"/>
  <c r="C16" i="4" s="1"/>
  <c r="D16" i="4"/>
  <c r="CJ15" i="4"/>
  <c r="CD15" i="4"/>
  <c r="E15" i="4"/>
  <c r="D15" i="4"/>
  <c r="CJ14" i="4"/>
  <c r="CD14" i="4"/>
  <c r="E14" i="4"/>
  <c r="D14" i="4"/>
  <c r="C14" i="4"/>
  <c r="A5" i="4"/>
  <c r="A4" i="4"/>
  <c r="A3" i="4"/>
  <c r="A2" i="4"/>
  <c r="C34" i="4" l="1"/>
  <c r="C38" i="4"/>
  <c r="C39" i="4"/>
  <c r="C41" i="4"/>
  <c r="C66" i="4"/>
  <c r="C70" i="4"/>
  <c r="C71" i="4"/>
  <c r="C73" i="4"/>
  <c r="C102" i="4"/>
  <c r="C106" i="4"/>
  <c r="C18" i="4"/>
  <c r="C22" i="4"/>
  <c r="C23" i="4"/>
  <c r="C25" i="4"/>
  <c r="C29" i="4"/>
  <c r="C48" i="4"/>
  <c r="C52" i="4"/>
  <c r="C59" i="4"/>
  <c r="C61" i="4"/>
  <c r="C80" i="4"/>
  <c r="C84" i="4"/>
  <c r="C91" i="4"/>
  <c r="C93" i="4"/>
  <c r="A195" i="5"/>
  <c r="B195" i="4"/>
  <c r="C40" i="4"/>
  <c r="C56" i="4"/>
  <c r="C88" i="4"/>
  <c r="C19" i="4"/>
  <c r="C21" i="4"/>
  <c r="C35" i="4"/>
  <c r="C37" i="4"/>
  <c r="C51" i="4"/>
  <c r="C53" i="4"/>
  <c r="C67" i="4"/>
  <c r="C69" i="4"/>
  <c r="C83" i="4"/>
  <c r="C85" i="4"/>
  <c r="C111" i="4"/>
  <c r="C24" i="4"/>
  <c r="C72" i="4"/>
  <c r="C108" i="4"/>
  <c r="C15" i="4"/>
  <c r="C17" i="4"/>
  <c r="C28" i="4"/>
  <c r="C31" i="4"/>
  <c r="C33" i="4"/>
  <c r="C44" i="4"/>
  <c r="C47" i="4"/>
  <c r="C49" i="4"/>
  <c r="C60" i="4"/>
  <c r="C63" i="4"/>
  <c r="C65" i="4"/>
  <c r="C76" i="4"/>
  <c r="C79" i="4"/>
  <c r="C81" i="4"/>
  <c r="C92" i="4"/>
  <c r="C95" i="4"/>
  <c r="C107" i="4"/>
  <c r="C109" i="4"/>
  <c r="AN100" i="3"/>
  <c r="AO100" i="3"/>
  <c r="AP100" i="3"/>
  <c r="AQ100" i="3"/>
  <c r="AN104" i="3"/>
  <c r="AO104" i="3"/>
  <c r="AP104" i="3"/>
  <c r="AQ104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N106" i="3"/>
  <c r="AO106" i="3"/>
  <c r="AP106" i="3"/>
  <c r="AQ106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N110" i="3"/>
  <c r="AO110" i="3"/>
  <c r="AP110" i="3"/>
  <c r="AQ110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F111" i="3"/>
  <c r="G111" i="3"/>
  <c r="H111" i="3"/>
  <c r="I111" i="3"/>
  <c r="F107" i="3"/>
  <c r="G107" i="3"/>
  <c r="H107" i="3"/>
  <c r="I107" i="3"/>
  <c r="F108" i="3"/>
  <c r="G108" i="3"/>
  <c r="H108" i="3"/>
  <c r="I108" i="3"/>
  <c r="F109" i="3"/>
  <c r="G109" i="3"/>
  <c r="H109" i="3"/>
  <c r="I109" i="3"/>
  <c r="J107" i="3"/>
  <c r="K107" i="3"/>
  <c r="J108" i="3"/>
  <c r="K108" i="3"/>
  <c r="J109" i="3"/>
  <c r="K109" i="3"/>
  <c r="J110" i="3"/>
  <c r="K110" i="3"/>
  <c r="J111" i="3"/>
  <c r="K111" i="3"/>
  <c r="L106" i="3"/>
  <c r="M106" i="3"/>
  <c r="N106" i="3"/>
  <c r="O106" i="3"/>
  <c r="L107" i="3"/>
  <c r="M107" i="3"/>
  <c r="N107" i="3"/>
  <c r="O107" i="3"/>
  <c r="L108" i="3"/>
  <c r="M108" i="3"/>
  <c r="N108" i="3"/>
  <c r="O108" i="3"/>
  <c r="L109" i="3"/>
  <c r="M109" i="3"/>
  <c r="N109" i="3"/>
  <c r="O109" i="3"/>
  <c r="L110" i="3"/>
  <c r="M110" i="3"/>
  <c r="N110" i="3"/>
  <c r="O110" i="3"/>
  <c r="L111" i="3"/>
  <c r="M111" i="3"/>
  <c r="N111" i="3"/>
  <c r="O111" i="3"/>
  <c r="L100" i="3"/>
  <c r="M100" i="3"/>
  <c r="N100" i="3"/>
  <c r="O100" i="3"/>
  <c r="L101" i="3"/>
  <c r="M101" i="3"/>
  <c r="N101" i="3"/>
  <c r="O101" i="3"/>
  <c r="L102" i="3"/>
  <c r="M102" i="3"/>
  <c r="N102" i="3"/>
  <c r="O102" i="3"/>
  <c r="L103" i="3"/>
  <c r="M103" i="3"/>
  <c r="N103" i="3"/>
  <c r="O103" i="3"/>
  <c r="L104" i="3"/>
  <c r="M104" i="3"/>
  <c r="N104" i="3"/>
  <c r="O104" i="3"/>
  <c r="L105" i="3"/>
  <c r="M105" i="3"/>
  <c r="N105" i="3"/>
  <c r="O105" i="3"/>
  <c r="F105" i="3"/>
  <c r="G105" i="3"/>
  <c r="H105" i="3"/>
  <c r="I105" i="3"/>
  <c r="J104" i="3"/>
  <c r="K104" i="3"/>
  <c r="J105" i="3"/>
  <c r="K105" i="3"/>
  <c r="G101" i="3"/>
  <c r="H101" i="3"/>
  <c r="I101" i="3"/>
  <c r="J101" i="3"/>
  <c r="K101" i="3"/>
  <c r="G102" i="3"/>
  <c r="H102" i="3"/>
  <c r="I102" i="3"/>
  <c r="J102" i="3"/>
  <c r="K102" i="3"/>
  <c r="G103" i="3"/>
  <c r="H103" i="3"/>
  <c r="I103" i="3"/>
  <c r="J103" i="3"/>
  <c r="K103" i="3"/>
  <c r="F102" i="3"/>
  <c r="F103" i="3"/>
  <c r="F101" i="3"/>
  <c r="F88" i="3"/>
  <c r="G88" i="3"/>
  <c r="H88" i="3"/>
  <c r="I88" i="3"/>
  <c r="F89" i="3"/>
  <c r="G89" i="3"/>
  <c r="H89" i="3"/>
  <c r="I89" i="3"/>
  <c r="F90" i="3"/>
  <c r="G90" i="3"/>
  <c r="H90" i="3"/>
  <c r="I90" i="3"/>
  <c r="F91" i="3"/>
  <c r="G91" i="3"/>
  <c r="H91" i="3"/>
  <c r="I91" i="3"/>
  <c r="F92" i="3"/>
  <c r="G92" i="3"/>
  <c r="H92" i="3"/>
  <c r="I92" i="3"/>
  <c r="F93" i="3"/>
  <c r="G93" i="3"/>
  <c r="H93" i="3"/>
  <c r="I93" i="3"/>
  <c r="F94" i="3"/>
  <c r="G94" i="3"/>
  <c r="H94" i="3"/>
  <c r="I94" i="3"/>
  <c r="F95" i="3"/>
  <c r="G95" i="3"/>
  <c r="H95" i="3"/>
  <c r="I95" i="3"/>
  <c r="AO88" i="3"/>
  <c r="AP88" i="3"/>
  <c r="AQ88" i="3"/>
  <c r="AR88" i="3"/>
  <c r="AO89" i="3"/>
  <c r="AP89" i="3"/>
  <c r="AQ89" i="3"/>
  <c r="AR89" i="3"/>
  <c r="AO90" i="3"/>
  <c r="AP90" i="3"/>
  <c r="AQ90" i="3"/>
  <c r="AR90" i="3"/>
  <c r="AO91" i="3"/>
  <c r="AP91" i="3"/>
  <c r="AQ91" i="3"/>
  <c r="AR91" i="3"/>
  <c r="AO92" i="3"/>
  <c r="AP92" i="3"/>
  <c r="AQ92" i="3"/>
  <c r="AR92" i="3"/>
  <c r="AO93" i="3"/>
  <c r="AP93" i="3"/>
  <c r="AQ93" i="3"/>
  <c r="AR93" i="3"/>
  <c r="AO94" i="3"/>
  <c r="AP94" i="3"/>
  <c r="AQ94" i="3"/>
  <c r="AR94" i="3"/>
  <c r="AO95" i="3"/>
  <c r="AP95" i="3"/>
  <c r="AQ95" i="3"/>
  <c r="AR95" i="3"/>
  <c r="AD69" i="3"/>
  <c r="AE69" i="3"/>
  <c r="AF69" i="3"/>
  <c r="AG69" i="3"/>
  <c r="AH69" i="3"/>
  <c r="AI69" i="3"/>
  <c r="AJ69" i="3"/>
  <c r="AK69" i="3"/>
  <c r="AL69" i="3"/>
  <c r="AM69" i="3"/>
  <c r="AD70" i="3"/>
  <c r="AE70" i="3"/>
  <c r="AF70" i="3"/>
  <c r="AG70" i="3"/>
  <c r="AH70" i="3"/>
  <c r="AI70" i="3"/>
  <c r="AJ70" i="3"/>
  <c r="AK70" i="3"/>
  <c r="AL70" i="3"/>
  <c r="AM70" i="3"/>
  <c r="AD71" i="3"/>
  <c r="AE71" i="3"/>
  <c r="AF71" i="3"/>
  <c r="AG71" i="3"/>
  <c r="AH71" i="3"/>
  <c r="AI71" i="3"/>
  <c r="AJ71" i="3"/>
  <c r="AK71" i="3"/>
  <c r="AL71" i="3"/>
  <c r="AM71" i="3"/>
  <c r="AD72" i="3"/>
  <c r="AE72" i="3"/>
  <c r="AF72" i="3"/>
  <c r="AG72" i="3"/>
  <c r="AH72" i="3"/>
  <c r="AI72" i="3"/>
  <c r="AJ72" i="3"/>
  <c r="AK72" i="3"/>
  <c r="AL72" i="3"/>
  <c r="AM72" i="3"/>
  <c r="AD73" i="3"/>
  <c r="AE73" i="3"/>
  <c r="AF73" i="3"/>
  <c r="AG73" i="3"/>
  <c r="AH73" i="3"/>
  <c r="AI73" i="3"/>
  <c r="AJ73" i="3"/>
  <c r="AK73" i="3"/>
  <c r="AL73" i="3"/>
  <c r="AM73" i="3"/>
  <c r="AD74" i="3"/>
  <c r="AE74" i="3"/>
  <c r="AF74" i="3"/>
  <c r="AG74" i="3"/>
  <c r="AH74" i="3"/>
  <c r="AI74" i="3"/>
  <c r="AJ74" i="3"/>
  <c r="AK74" i="3"/>
  <c r="AL74" i="3"/>
  <c r="AM74" i="3"/>
  <c r="AD75" i="3"/>
  <c r="AE75" i="3"/>
  <c r="AF75" i="3"/>
  <c r="AG75" i="3"/>
  <c r="AH75" i="3"/>
  <c r="AI75" i="3"/>
  <c r="AJ75" i="3"/>
  <c r="AK75" i="3"/>
  <c r="AL75" i="3"/>
  <c r="AM75" i="3"/>
  <c r="AN65" i="3"/>
  <c r="AO65" i="3"/>
  <c r="AP65" i="3"/>
  <c r="AQ65" i="3"/>
  <c r="AR65" i="3"/>
  <c r="AS65" i="3"/>
  <c r="AN66" i="3"/>
  <c r="AO66" i="3"/>
  <c r="AP66" i="3"/>
  <c r="AQ66" i="3"/>
  <c r="AR66" i="3"/>
  <c r="AS66" i="3"/>
  <c r="AN67" i="3"/>
  <c r="AO67" i="3"/>
  <c r="AP67" i="3"/>
  <c r="AQ67" i="3"/>
  <c r="AR67" i="3"/>
  <c r="AS67" i="3"/>
  <c r="AN68" i="3"/>
  <c r="AO68" i="3"/>
  <c r="AP68" i="3"/>
  <c r="AQ68" i="3"/>
  <c r="AR68" i="3"/>
  <c r="AS68" i="3"/>
  <c r="AN69" i="3"/>
  <c r="AO69" i="3"/>
  <c r="AP69" i="3"/>
  <c r="AQ69" i="3"/>
  <c r="AR69" i="3"/>
  <c r="AS69" i="3"/>
  <c r="AN70" i="3"/>
  <c r="AO70" i="3"/>
  <c r="AP70" i="3"/>
  <c r="AQ70" i="3"/>
  <c r="AR70" i="3"/>
  <c r="AS70" i="3"/>
  <c r="AN71" i="3"/>
  <c r="AO71" i="3"/>
  <c r="AP71" i="3"/>
  <c r="AQ71" i="3"/>
  <c r="AR71" i="3"/>
  <c r="AS71" i="3"/>
  <c r="AN72" i="3"/>
  <c r="AO72" i="3"/>
  <c r="AP72" i="3"/>
  <c r="AQ72" i="3"/>
  <c r="AR72" i="3"/>
  <c r="AS72" i="3"/>
  <c r="AN73" i="3"/>
  <c r="AO73" i="3"/>
  <c r="AP73" i="3"/>
  <c r="AQ73" i="3"/>
  <c r="AR73" i="3"/>
  <c r="AS73" i="3"/>
  <c r="AN74" i="3"/>
  <c r="AO74" i="3"/>
  <c r="AP74" i="3"/>
  <c r="AQ74" i="3"/>
  <c r="AR74" i="3"/>
  <c r="AS74" i="3"/>
  <c r="AN75" i="3"/>
  <c r="AO75" i="3"/>
  <c r="AP75" i="3"/>
  <c r="AQ75" i="3"/>
  <c r="AR75" i="3"/>
  <c r="AS75" i="3"/>
  <c r="AN76" i="3"/>
  <c r="AO76" i="3"/>
  <c r="AP76" i="3"/>
  <c r="AQ76" i="3"/>
  <c r="AR76" i="3"/>
  <c r="AS76" i="3"/>
  <c r="AN77" i="3"/>
  <c r="AO77" i="3"/>
  <c r="AP77" i="3"/>
  <c r="AQ77" i="3"/>
  <c r="AR77" i="3"/>
  <c r="AS77" i="3"/>
  <c r="AN78" i="3"/>
  <c r="AO78" i="3"/>
  <c r="AP78" i="3"/>
  <c r="AQ78" i="3"/>
  <c r="AR78" i="3"/>
  <c r="AS78" i="3"/>
  <c r="AN79" i="3"/>
  <c r="AO79" i="3"/>
  <c r="AP79" i="3"/>
  <c r="AQ79" i="3"/>
  <c r="AR79" i="3"/>
  <c r="AS79" i="3"/>
  <c r="AN80" i="3"/>
  <c r="AO80" i="3"/>
  <c r="AP80" i="3"/>
  <c r="AQ80" i="3"/>
  <c r="AR80" i="3"/>
  <c r="AS80" i="3"/>
  <c r="AN81" i="3"/>
  <c r="AO81" i="3"/>
  <c r="AP81" i="3"/>
  <c r="AQ81" i="3"/>
  <c r="AR81" i="3"/>
  <c r="AS81" i="3"/>
  <c r="AN82" i="3"/>
  <c r="AO82" i="3"/>
  <c r="AP82" i="3"/>
  <c r="AQ82" i="3"/>
  <c r="AR82" i="3"/>
  <c r="AS82" i="3"/>
  <c r="AN83" i="3"/>
  <c r="AO83" i="3"/>
  <c r="AP83" i="3"/>
  <c r="AQ83" i="3"/>
  <c r="AR83" i="3"/>
  <c r="AS83" i="3"/>
  <c r="AN84" i="3"/>
  <c r="AO84" i="3"/>
  <c r="AP84" i="3"/>
  <c r="AQ84" i="3"/>
  <c r="AR84" i="3"/>
  <c r="AS84" i="3"/>
  <c r="AN85" i="3"/>
  <c r="AO85" i="3"/>
  <c r="AP85" i="3"/>
  <c r="AQ85" i="3"/>
  <c r="AR85" i="3"/>
  <c r="AS85" i="3"/>
  <c r="AN86" i="3"/>
  <c r="AO86" i="3"/>
  <c r="AP86" i="3"/>
  <c r="AQ86" i="3"/>
  <c r="AR86" i="3"/>
  <c r="AS86" i="3"/>
  <c r="AN87" i="3"/>
  <c r="AO87" i="3"/>
  <c r="AP87" i="3"/>
  <c r="AQ87" i="3"/>
  <c r="AR87" i="3"/>
  <c r="AS87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J81" i="3"/>
  <c r="K81" i="3"/>
  <c r="L81" i="3"/>
  <c r="M81" i="3"/>
  <c r="N81" i="3"/>
  <c r="O81" i="3"/>
  <c r="J82" i="3"/>
  <c r="K82" i="3"/>
  <c r="L82" i="3"/>
  <c r="M82" i="3"/>
  <c r="N82" i="3"/>
  <c r="O82" i="3"/>
  <c r="J83" i="3"/>
  <c r="K83" i="3"/>
  <c r="L83" i="3"/>
  <c r="M83" i="3"/>
  <c r="N83" i="3"/>
  <c r="O83" i="3"/>
  <c r="J84" i="3"/>
  <c r="K84" i="3"/>
  <c r="L84" i="3"/>
  <c r="M84" i="3"/>
  <c r="N84" i="3"/>
  <c r="O84" i="3"/>
  <c r="J85" i="3"/>
  <c r="K85" i="3"/>
  <c r="L85" i="3"/>
  <c r="M85" i="3"/>
  <c r="N85" i="3"/>
  <c r="O85" i="3"/>
  <c r="J86" i="3"/>
  <c r="K86" i="3"/>
  <c r="L86" i="3"/>
  <c r="M86" i="3"/>
  <c r="N86" i="3"/>
  <c r="O86" i="3"/>
  <c r="J87" i="3"/>
  <c r="K87" i="3"/>
  <c r="L87" i="3"/>
  <c r="M87" i="3"/>
  <c r="N87" i="3"/>
  <c r="O87" i="3"/>
  <c r="J88" i="3"/>
  <c r="K88" i="3"/>
  <c r="L88" i="3"/>
  <c r="M88" i="3"/>
  <c r="N88" i="3"/>
  <c r="O88" i="3"/>
  <c r="J89" i="3"/>
  <c r="K89" i="3"/>
  <c r="L89" i="3"/>
  <c r="M89" i="3"/>
  <c r="N89" i="3"/>
  <c r="O89" i="3"/>
  <c r="J90" i="3"/>
  <c r="K90" i="3"/>
  <c r="L90" i="3"/>
  <c r="M90" i="3"/>
  <c r="N90" i="3"/>
  <c r="O90" i="3"/>
  <c r="J91" i="3"/>
  <c r="K91" i="3"/>
  <c r="L91" i="3"/>
  <c r="M91" i="3"/>
  <c r="N91" i="3"/>
  <c r="O91" i="3"/>
  <c r="J92" i="3"/>
  <c r="K92" i="3"/>
  <c r="L92" i="3"/>
  <c r="M92" i="3"/>
  <c r="N92" i="3"/>
  <c r="O92" i="3"/>
  <c r="J93" i="3"/>
  <c r="K93" i="3"/>
  <c r="L93" i="3"/>
  <c r="M93" i="3"/>
  <c r="N93" i="3"/>
  <c r="O93" i="3"/>
  <c r="J94" i="3"/>
  <c r="K94" i="3"/>
  <c r="L94" i="3"/>
  <c r="M94" i="3"/>
  <c r="N94" i="3"/>
  <c r="O94" i="3"/>
  <c r="J95" i="3"/>
  <c r="K95" i="3"/>
  <c r="L95" i="3"/>
  <c r="M95" i="3"/>
  <c r="N95" i="3"/>
  <c r="O95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14" i="3"/>
  <c r="B155" i="2"/>
  <c r="B154" i="2"/>
  <c r="B153" i="2"/>
  <c r="B152" i="2"/>
  <c r="B151" i="2"/>
  <c r="B150" i="2"/>
  <c r="B147" i="2"/>
  <c r="B146" i="2"/>
  <c r="B145" i="2"/>
  <c r="B144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E111" i="2"/>
  <c r="D111" i="2"/>
  <c r="E110" i="2"/>
  <c r="C110" i="2" s="1"/>
  <c r="D110" i="2"/>
  <c r="E109" i="2"/>
  <c r="D109" i="2"/>
  <c r="E108" i="2"/>
  <c r="D108" i="2"/>
  <c r="E107" i="2"/>
  <c r="D107" i="2"/>
  <c r="E106" i="2"/>
  <c r="D106" i="2"/>
  <c r="E105" i="2"/>
  <c r="D105" i="2"/>
  <c r="E104" i="2"/>
  <c r="C104" i="2" s="1"/>
  <c r="D104" i="2"/>
  <c r="E103" i="2"/>
  <c r="D103" i="2"/>
  <c r="E102" i="2"/>
  <c r="D102" i="2"/>
  <c r="E101" i="2"/>
  <c r="D101" i="2"/>
  <c r="E100" i="2"/>
  <c r="D100" i="2"/>
  <c r="C100" i="2" s="1"/>
  <c r="E95" i="2"/>
  <c r="D95" i="2"/>
  <c r="C95" i="2" s="1"/>
  <c r="E94" i="2"/>
  <c r="D94" i="2"/>
  <c r="E93" i="2"/>
  <c r="D93" i="2"/>
  <c r="C93" i="2" s="1"/>
  <c r="E92" i="2"/>
  <c r="D92" i="2"/>
  <c r="C92" i="2" s="1"/>
  <c r="E91" i="2"/>
  <c r="D91" i="2"/>
  <c r="C91" i="2" s="1"/>
  <c r="E90" i="2"/>
  <c r="D90" i="2"/>
  <c r="E89" i="2"/>
  <c r="D89" i="2"/>
  <c r="C89" i="2" s="1"/>
  <c r="E88" i="2"/>
  <c r="D88" i="2"/>
  <c r="E87" i="2"/>
  <c r="D87" i="2"/>
  <c r="E86" i="2"/>
  <c r="D86" i="2"/>
  <c r="E85" i="2"/>
  <c r="D85" i="2"/>
  <c r="E84" i="2"/>
  <c r="D84" i="2"/>
  <c r="C84" i="2" s="1"/>
  <c r="E83" i="2"/>
  <c r="D83" i="2"/>
  <c r="E82" i="2"/>
  <c r="D82" i="2"/>
  <c r="E81" i="2"/>
  <c r="D81" i="2"/>
  <c r="E80" i="2"/>
  <c r="D80" i="2"/>
  <c r="CJ79" i="2"/>
  <c r="CD79" i="2"/>
  <c r="E79" i="2"/>
  <c r="D79" i="2"/>
  <c r="CJ78" i="2"/>
  <c r="CD78" i="2"/>
  <c r="E78" i="2"/>
  <c r="C78" i="2" s="1"/>
  <c r="D78" i="2"/>
  <c r="CJ77" i="2"/>
  <c r="CD77" i="2"/>
  <c r="E77" i="2"/>
  <c r="D77" i="2"/>
  <c r="E76" i="2"/>
  <c r="D76" i="2"/>
  <c r="E75" i="2"/>
  <c r="D75" i="2"/>
  <c r="E74" i="2"/>
  <c r="C74" i="2" s="1"/>
  <c r="D74" i="2"/>
  <c r="CJ73" i="2"/>
  <c r="CD73" i="2"/>
  <c r="E73" i="2"/>
  <c r="D73" i="2"/>
  <c r="C73" i="2" s="1"/>
  <c r="CJ72" i="2"/>
  <c r="CD72" i="2"/>
  <c r="E72" i="2"/>
  <c r="D72" i="2"/>
  <c r="CJ71" i="2"/>
  <c r="CD71" i="2"/>
  <c r="E71" i="2"/>
  <c r="D71" i="2"/>
  <c r="C71" i="2" s="1"/>
  <c r="CJ70" i="2"/>
  <c r="CD70" i="2"/>
  <c r="E70" i="2"/>
  <c r="D70" i="2"/>
  <c r="C70" i="2" s="1"/>
  <c r="CJ69" i="2"/>
  <c r="CD69" i="2"/>
  <c r="E69" i="2"/>
  <c r="D69" i="2"/>
  <c r="CJ68" i="2"/>
  <c r="CD68" i="2"/>
  <c r="E68" i="2"/>
  <c r="D68" i="2"/>
  <c r="E67" i="2"/>
  <c r="D67" i="2"/>
  <c r="C67" i="2" s="1"/>
  <c r="E66" i="2"/>
  <c r="D66" i="2"/>
  <c r="C66" i="2" s="1"/>
  <c r="E65" i="2"/>
  <c r="D65" i="2"/>
  <c r="C65" i="2" s="1"/>
  <c r="E64" i="2"/>
  <c r="D64" i="2"/>
  <c r="E63" i="2"/>
  <c r="D63" i="2"/>
  <c r="C63" i="2" s="1"/>
  <c r="E62" i="2"/>
  <c r="D62" i="2"/>
  <c r="CJ61" i="2"/>
  <c r="CD61" i="2"/>
  <c r="E61" i="2"/>
  <c r="D61" i="2"/>
  <c r="C61" i="2" s="1"/>
  <c r="CJ60" i="2"/>
  <c r="CD60" i="2"/>
  <c r="E60" i="2"/>
  <c r="D60" i="2"/>
  <c r="CJ59" i="2"/>
  <c r="CD59" i="2"/>
  <c r="E59" i="2"/>
  <c r="D59" i="2"/>
  <c r="C59" i="2" s="1"/>
  <c r="CJ58" i="2"/>
  <c r="CD58" i="2"/>
  <c r="E58" i="2"/>
  <c r="D58" i="2"/>
  <c r="C58" i="2" s="1"/>
  <c r="CJ57" i="2"/>
  <c r="CD57" i="2"/>
  <c r="E57" i="2"/>
  <c r="D57" i="2"/>
  <c r="CJ56" i="2"/>
  <c r="CD56" i="2"/>
  <c r="E56" i="2"/>
  <c r="D56" i="2"/>
  <c r="E55" i="2"/>
  <c r="D55" i="2"/>
  <c r="E54" i="2"/>
  <c r="D54" i="2"/>
  <c r="E53" i="2"/>
  <c r="D53" i="2"/>
  <c r="E52" i="2"/>
  <c r="C52" i="2" s="1"/>
  <c r="D52" i="2"/>
  <c r="E51" i="2"/>
  <c r="D51" i="2"/>
  <c r="E50" i="2"/>
  <c r="D50" i="2"/>
  <c r="E49" i="2"/>
  <c r="D49" i="2"/>
  <c r="E48" i="2"/>
  <c r="C48" i="2" s="1"/>
  <c r="D48" i="2"/>
  <c r="E47" i="2"/>
  <c r="D47" i="2"/>
  <c r="E46" i="2"/>
  <c r="C46" i="2" s="1"/>
  <c r="D46" i="2"/>
  <c r="E45" i="2"/>
  <c r="D45" i="2"/>
  <c r="E44" i="2"/>
  <c r="D44" i="2"/>
  <c r="E43" i="2"/>
  <c r="D43" i="2"/>
  <c r="E42" i="2"/>
  <c r="D42" i="2"/>
  <c r="C42" i="2"/>
  <c r="E41" i="2"/>
  <c r="D41" i="2"/>
  <c r="E40" i="2"/>
  <c r="D40" i="2"/>
  <c r="E39" i="2"/>
  <c r="D39" i="2"/>
  <c r="E38" i="2"/>
  <c r="D38" i="2"/>
  <c r="C38" i="2" s="1"/>
  <c r="E37" i="2"/>
  <c r="D37" i="2"/>
  <c r="C37" i="2" s="1"/>
  <c r="E36" i="2"/>
  <c r="D36" i="2"/>
  <c r="E35" i="2"/>
  <c r="D35" i="2"/>
  <c r="C35" i="2" s="1"/>
  <c r="E34" i="2"/>
  <c r="D34" i="2"/>
  <c r="C34" i="2" s="1"/>
  <c r="E33" i="2"/>
  <c r="D33" i="2"/>
  <c r="C33" i="2" s="1"/>
  <c r="E32" i="2"/>
  <c r="D32" i="2"/>
  <c r="E31" i="2"/>
  <c r="D31" i="2"/>
  <c r="C31" i="2" s="1"/>
  <c r="E30" i="2"/>
  <c r="D30" i="2"/>
  <c r="E29" i="2"/>
  <c r="D29" i="2"/>
  <c r="E28" i="2"/>
  <c r="D28" i="2"/>
  <c r="E27" i="2"/>
  <c r="D27" i="2"/>
  <c r="E26" i="2"/>
  <c r="D26" i="2"/>
  <c r="C26" i="2" s="1"/>
  <c r="E25" i="2"/>
  <c r="D25" i="2"/>
  <c r="E24" i="2"/>
  <c r="D24" i="2"/>
  <c r="E23" i="2"/>
  <c r="D23" i="2"/>
  <c r="E22" i="2"/>
  <c r="D22" i="2"/>
  <c r="E21" i="2"/>
  <c r="D21" i="2"/>
  <c r="E20" i="2"/>
  <c r="C20" i="2" s="1"/>
  <c r="D20" i="2"/>
  <c r="E19" i="2"/>
  <c r="D19" i="2"/>
  <c r="E18" i="2"/>
  <c r="D18" i="2"/>
  <c r="E17" i="2"/>
  <c r="D17" i="2"/>
  <c r="E16" i="2"/>
  <c r="C16" i="2" s="1"/>
  <c r="D16" i="2"/>
  <c r="E15" i="2"/>
  <c r="D15" i="2"/>
  <c r="E14" i="2"/>
  <c r="C14" i="2" s="1"/>
  <c r="D14" i="2"/>
  <c r="A5" i="2"/>
  <c r="A4" i="2"/>
  <c r="A3" i="2"/>
  <c r="A2" i="2"/>
  <c r="C18" i="2" l="1"/>
  <c r="C22" i="2"/>
  <c r="C47" i="2"/>
  <c r="C49" i="2"/>
  <c r="C51" i="2"/>
  <c r="C53" i="2"/>
  <c r="C62" i="2"/>
  <c r="C64" i="2"/>
  <c r="C68" i="2"/>
  <c r="C88" i="2"/>
  <c r="C90" i="2"/>
  <c r="C94" i="2"/>
  <c r="C108" i="2"/>
  <c r="A195" i="4"/>
  <c r="C15" i="2"/>
  <c r="A195" i="2" s="1"/>
  <c r="C17" i="2"/>
  <c r="C19" i="2"/>
  <c r="C21" i="2"/>
  <c r="C30" i="2"/>
  <c r="C32" i="2"/>
  <c r="C36" i="2"/>
  <c r="C50" i="2"/>
  <c r="C54" i="2"/>
  <c r="C57" i="2"/>
  <c r="C80" i="2"/>
  <c r="C109" i="2"/>
  <c r="C111" i="2"/>
  <c r="C27" i="2"/>
  <c r="C29" i="2"/>
  <c r="C43" i="2"/>
  <c r="C45" i="2"/>
  <c r="B195" i="2"/>
  <c r="C69" i="2"/>
  <c r="C75" i="2"/>
  <c r="C77" i="2"/>
  <c r="C79" i="2"/>
  <c r="C85" i="2"/>
  <c r="C87" i="2"/>
  <c r="C105" i="2"/>
  <c r="C107" i="2"/>
  <c r="C24" i="2"/>
  <c r="C40" i="2"/>
  <c r="C56" i="2"/>
  <c r="C72" i="2"/>
  <c r="C82" i="2"/>
  <c r="C102" i="2"/>
  <c r="C23" i="2"/>
  <c r="C25" i="2"/>
  <c r="C28" i="2"/>
  <c r="C39" i="2"/>
  <c r="C41" i="2"/>
  <c r="C44" i="2"/>
  <c r="C55" i="2"/>
  <c r="C60" i="2"/>
  <c r="C76" i="2"/>
  <c r="C81" i="2"/>
  <c r="C83" i="2"/>
  <c r="C86" i="2"/>
  <c r="C101" i="2"/>
  <c r="C103" i="2"/>
  <c r="C106" i="2"/>
  <c r="B155" i="1" l="1"/>
  <c r="B154" i="1"/>
  <c r="B153" i="1"/>
  <c r="B152" i="1"/>
  <c r="B151" i="1"/>
  <c r="B150" i="1"/>
  <c r="B147" i="1"/>
  <c r="B146" i="1"/>
  <c r="B145" i="1"/>
  <c r="B144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E111" i="1"/>
  <c r="D111" i="1"/>
  <c r="E110" i="1"/>
  <c r="D110" i="1"/>
  <c r="C110" i="1"/>
  <c r="E109" i="1"/>
  <c r="D109" i="1"/>
  <c r="E108" i="1"/>
  <c r="D108" i="1"/>
  <c r="E107" i="1"/>
  <c r="D107" i="1"/>
  <c r="E106" i="1"/>
  <c r="D106" i="1"/>
  <c r="C106" i="1" s="1"/>
  <c r="E105" i="1"/>
  <c r="D105" i="1"/>
  <c r="E104" i="1"/>
  <c r="D104" i="1"/>
  <c r="E103" i="1"/>
  <c r="D103" i="1"/>
  <c r="E102" i="1"/>
  <c r="D102" i="1"/>
  <c r="C102" i="1" s="1"/>
  <c r="E101" i="1"/>
  <c r="D101" i="1"/>
  <c r="E100" i="1"/>
  <c r="D100" i="1"/>
  <c r="E95" i="1"/>
  <c r="D95" i="1"/>
  <c r="E94" i="1"/>
  <c r="D94" i="1"/>
  <c r="C94" i="1" s="1"/>
  <c r="E93" i="1"/>
  <c r="D93" i="1"/>
  <c r="E92" i="1"/>
  <c r="D92" i="1"/>
  <c r="E91" i="1"/>
  <c r="D91" i="1"/>
  <c r="E90" i="1"/>
  <c r="D90" i="1"/>
  <c r="C90" i="1" s="1"/>
  <c r="E89" i="1"/>
  <c r="D89" i="1"/>
  <c r="E88" i="1"/>
  <c r="D88" i="1"/>
  <c r="E87" i="1"/>
  <c r="D87" i="1"/>
  <c r="E86" i="1"/>
  <c r="D86" i="1"/>
  <c r="E85" i="1"/>
  <c r="D85" i="1"/>
  <c r="C85" i="1" s="1"/>
  <c r="E84" i="1"/>
  <c r="C84" i="1" s="1"/>
  <c r="D84" i="1"/>
  <c r="E83" i="1"/>
  <c r="D83" i="1"/>
  <c r="C83" i="1" s="1"/>
  <c r="E82" i="1"/>
  <c r="D82" i="1"/>
  <c r="E81" i="1"/>
  <c r="D81" i="1"/>
  <c r="C81" i="1" s="1"/>
  <c r="E80" i="1"/>
  <c r="C80" i="1" s="1"/>
  <c r="D80" i="1"/>
  <c r="CJ79" i="1"/>
  <c r="CD79" i="1"/>
  <c r="E79" i="1"/>
  <c r="D79" i="1"/>
  <c r="CJ78" i="1"/>
  <c r="CD78" i="1"/>
  <c r="E78" i="1"/>
  <c r="D78" i="1"/>
  <c r="C78" i="1" s="1"/>
  <c r="CJ77" i="1"/>
  <c r="CD77" i="1"/>
  <c r="E77" i="1"/>
  <c r="D77" i="1"/>
  <c r="E76" i="1"/>
  <c r="D76" i="1"/>
  <c r="E75" i="1"/>
  <c r="D75" i="1"/>
  <c r="E74" i="1"/>
  <c r="C74" i="1" s="1"/>
  <c r="D74" i="1"/>
  <c r="CJ73" i="1"/>
  <c r="CD73" i="1"/>
  <c r="E73" i="1"/>
  <c r="D73" i="1"/>
  <c r="CJ72" i="1"/>
  <c r="CD72" i="1"/>
  <c r="E72" i="1"/>
  <c r="D72" i="1"/>
  <c r="C72" i="1" s="1"/>
  <c r="CJ71" i="1"/>
  <c r="CD71" i="1"/>
  <c r="E71" i="1"/>
  <c r="D71" i="1"/>
  <c r="CJ70" i="1"/>
  <c r="CD70" i="1"/>
  <c r="E70" i="1"/>
  <c r="D70" i="1"/>
  <c r="CJ69" i="1"/>
  <c r="CD69" i="1"/>
  <c r="E69" i="1"/>
  <c r="D69" i="1"/>
  <c r="CJ68" i="1"/>
  <c r="CD68" i="1"/>
  <c r="E68" i="1"/>
  <c r="D68" i="1"/>
  <c r="C68" i="1" s="1"/>
  <c r="E67" i="1"/>
  <c r="D67" i="1"/>
  <c r="E66" i="1"/>
  <c r="D66" i="1"/>
  <c r="E65" i="1"/>
  <c r="D65" i="1"/>
  <c r="E64" i="1"/>
  <c r="D64" i="1"/>
  <c r="E63" i="1"/>
  <c r="D63" i="1"/>
  <c r="E62" i="1"/>
  <c r="C62" i="1" s="1"/>
  <c r="D62" i="1"/>
  <c r="CJ61" i="1"/>
  <c r="CD61" i="1"/>
  <c r="E61" i="1"/>
  <c r="D61" i="1"/>
  <c r="CJ60" i="1"/>
  <c r="CD60" i="1"/>
  <c r="E60" i="1"/>
  <c r="D60" i="1"/>
  <c r="CJ59" i="1"/>
  <c r="CD59" i="1"/>
  <c r="E59" i="1"/>
  <c r="D59" i="1"/>
  <c r="CJ58" i="1"/>
  <c r="CD58" i="1"/>
  <c r="E58" i="1"/>
  <c r="C58" i="1" s="1"/>
  <c r="D58" i="1"/>
  <c r="CJ57" i="1"/>
  <c r="CD57" i="1"/>
  <c r="E57" i="1"/>
  <c r="D57" i="1"/>
  <c r="CJ56" i="1"/>
  <c r="B195" i="1" s="1"/>
  <c r="CD56" i="1"/>
  <c r="E56" i="1"/>
  <c r="D56" i="1"/>
  <c r="C56" i="1"/>
  <c r="E55" i="1"/>
  <c r="D55" i="1"/>
  <c r="E54" i="1"/>
  <c r="D54" i="1"/>
  <c r="E53" i="1"/>
  <c r="D53" i="1"/>
  <c r="E52" i="1"/>
  <c r="D52" i="1"/>
  <c r="C52" i="1" s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C40" i="1" s="1"/>
  <c r="E39" i="1"/>
  <c r="D39" i="1"/>
  <c r="E38" i="1"/>
  <c r="D38" i="1"/>
  <c r="E37" i="1"/>
  <c r="D37" i="1"/>
  <c r="E36" i="1"/>
  <c r="D36" i="1"/>
  <c r="C36" i="1" s="1"/>
  <c r="E35" i="1"/>
  <c r="D35" i="1"/>
  <c r="E34" i="1"/>
  <c r="D34" i="1"/>
  <c r="E33" i="1"/>
  <c r="D33" i="1"/>
  <c r="E32" i="1"/>
  <c r="D32" i="1"/>
  <c r="E31" i="1"/>
  <c r="D31" i="1"/>
  <c r="C31" i="1" s="1"/>
  <c r="E30" i="1"/>
  <c r="C30" i="1" s="1"/>
  <c r="D30" i="1"/>
  <c r="E29" i="1"/>
  <c r="D29" i="1"/>
  <c r="C29" i="1" s="1"/>
  <c r="E28" i="1"/>
  <c r="D28" i="1"/>
  <c r="E27" i="1"/>
  <c r="D27" i="1"/>
  <c r="E26" i="1"/>
  <c r="C26" i="1" s="1"/>
  <c r="D26" i="1"/>
  <c r="E25" i="1"/>
  <c r="D25" i="1"/>
  <c r="E24" i="1"/>
  <c r="D24" i="1"/>
  <c r="C24" i="1" s="1"/>
  <c r="E23" i="1"/>
  <c r="D23" i="1"/>
  <c r="E22" i="1"/>
  <c r="D22" i="1"/>
  <c r="E21" i="1"/>
  <c r="D21" i="1"/>
  <c r="E20" i="1"/>
  <c r="D20" i="1"/>
  <c r="E19" i="1"/>
  <c r="D19" i="1"/>
  <c r="E18" i="1"/>
  <c r="C18" i="1" s="1"/>
  <c r="D18" i="1"/>
  <c r="E17" i="1"/>
  <c r="D17" i="1"/>
  <c r="E16" i="1"/>
  <c r="D16" i="1"/>
  <c r="E15" i="1"/>
  <c r="D15" i="1"/>
  <c r="E14" i="1"/>
  <c r="C14" i="1" s="1"/>
  <c r="D14" i="1"/>
  <c r="A5" i="1"/>
  <c r="A4" i="1"/>
  <c r="A3" i="1"/>
  <c r="A2" i="1"/>
  <c r="B155" i="3"/>
  <c r="B154" i="3"/>
  <c r="B153" i="3"/>
  <c r="B152" i="3"/>
  <c r="B151" i="3"/>
  <c r="B150" i="3"/>
  <c r="B147" i="3"/>
  <c r="B146" i="3"/>
  <c r="B145" i="3"/>
  <c r="B144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E111" i="3"/>
  <c r="D111" i="3"/>
  <c r="E110" i="3"/>
  <c r="D110" i="3"/>
  <c r="E109" i="3"/>
  <c r="D109" i="3"/>
  <c r="E108" i="3"/>
  <c r="D108" i="3"/>
  <c r="E107" i="3"/>
  <c r="D107" i="3"/>
  <c r="E106" i="3"/>
  <c r="D106" i="3"/>
  <c r="E105" i="3"/>
  <c r="D105" i="3"/>
  <c r="E104" i="3"/>
  <c r="D104" i="3"/>
  <c r="E103" i="3"/>
  <c r="D103" i="3"/>
  <c r="E102" i="3"/>
  <c r="D102" i="3"/>
  <c r="E101" i="3"/>
  <c r="D101" i="3"/>
  <c r="E100" i="3"/>
  <c r="D100" i="3"/>
  <c r="E95" i="3"/>
  <c r="D95" i="3"/>
  <c r="E94" i="3"/>
  <c r="D94" i="3"/>
  <c r="E93" i="3"/>
  <c r="D93" i="3"/>
  <c r="E92" i="3"/>
  <c r="D92" i="3"/>
  <c r="E91" i="3"/>
  <c r="D91" i="3"/>
  <c r="E90" i="3"/>
  <c r="D90" i="3"/>
  <c r="E89" i="3"/>
  <c r="D89" i="3"/>
  <c r="E88" i="3"/>
  <c r="D88" i="3"/>
  <c r="E87" i="3"/>
  <c r="D87" i="3"/>
  <c r="E86" i="3"/>
  <c r="D86" i="3"/>
  <c r="E85" i="3"/>
  <c r="D85" i="3"/>
  <c r="E84" i="3"/>
  <c r="D84" i="3"/>
  <c r="E83" i="3"/>
  <c r="D83" i="3"/>
  <c r="E82" i="3"/>
  <c r="D82" i="3"/>
  <c r="E81" i="3"/>
  <c r="D81" i="3"/>
  <c r="E80" i="3"/>
  <c r="D80" i="3"/>
  <c r="E79" i="3"/>
  <c r="D79" i="3"/>
  <c r="E78" i="3"/>
  <c r="D78" i="3"/>
  <c r="E77" i="3"/>
  <c r="D77" i="3"/>
  <c r="E76" i="3"/>
  <c r="D76" i="3"/>
  <c r="E75" i="3"/>
  <c r="D75" i="3"/>
  <c r="E74" i="3"/>
  <c r="D74" i="3"/>
  <c r="E73" i="3"/>
  <c r="D73" i="3"/>
  <c r="E72" i="3"/>
  <c r="D72" i="3"/>
  <c r="E71" i="3"/>
  <c r="D71" i="3"/>
  <c r="E70" i="3"/>
  <c r="D70" i="3"/>
  <c r="E69" i="3"/>
  <c r="D69" i="3"/>
  <c r="E68" i="3"/>
  <c r="D68" i="3"/>
  <c r="E67" i="3"/>
  <c r="D67" i="3"/>
  <c r="E66" i="3"/>
  <c r="D66" i="3"/>
  <c r="E65" i="3"/>
  <c r="D65" i="3"/>
  <c r="E64" i="3"/>
  <c r="D64" i="3"/>
  <c r="E63" i="3"/>
  <c r="D63" i="3"/>
  <c r="E62" i="3"/>
  <c r="D62" i="3"/>
  <c r="CJ61" i="3"/>
  <c r="CD61" i="3"/>
  <c r="E61" i="3"/>
  <c r="D61" i="3"/>
  <c r="CJ60" i="3"/>
  <c r="CD60" i="3"/>
  <c r="E60" i="3"/>
  <c r="D60" i="3"/>
  <c r="CJ59" i="3"/>
  <c r="CD59" i="3"/>
  <c r="E59" i="3"/>
  <c r="D59" i="3"/>
  <c r="CJ58" i="3"/>
  <c r="CD58" i="3"/>
  <c r="E58" i="3"/>
  <c r="D58" i="3"/>
  <c r="CJ57" i="3"/>
  <c r="CD57" i="3"/>
  <c r="E57" i="3"/>
  <c r="D57" i="3"/>
  <c r="CJ56" i="3"/>
  <c r="CD56" i="3"/>
  <c r="E56" i="3"/>
  <c r="D56" i="3"/>
  <c r="E55" i="3"/>
  <c r="D55" i="3"/>
  <c r="E54" i="3"/>
  <c r="D54" i="3"/>
  <c r="E53" i="3"/>
  <c r="D53" i="3"/>
  <c r="E52" i="3"/>
  <c r="D52" i="3"/>
  <c r="E51" i="3"/>
  <c r="D51" i="3"/>
  <c r="E50" i="3"/>
  <c r="D50" i="3"/>
  <c r="E49" i="3"/>
  <c r="D49" i="3"/>
  <c r="E48" i="3"/>
  <c r="D48" i="3"/>
  <c r="E47" i="3"/>
  <c r="D47" i="3"/>
  <c r="E46" i="3"/>
  <c r="D46" i="3"/>
  <c r="E45" i="3"/>
  <c r="D45" i="3"/>
  <c r="E44" i="3"/>
  <c r="D44" i="3"/>
  <c r="E43" i="3"/>
  <c r="D43" i="3"/>
  <c r="E42" i="3"/>
  <c r="D42" i="3"/>
  <c r="E41" i="3"/>
  <c r="D41" i="3"/>
  <c r="E40" i="3"/>
  <c r="D40" i="3"/>
  <c r="E39" i="3"/>
  <c r="D39" i="3"/>
  <c r="E38" i="3"/>
  <c r="D38" i="3"/>
  <c r="E37" i="3"/>
  <c r="D37" i="3"/>
  <c r="E36" i="3"/>
  <c r="D36" i="3"/>
  <c r="E35" i="3"/>
  <c r="D35" i="3"/>
  <c r="E34" i="3"/>
  <c r="D34" i="3"/>
  <c r="E33" i="3"/>
  <c r="D33" i="3"/>
  <c r="E32" i="3"/>
  <c r="D32" i="3"/>
  <c r="E31" i="3"/>
  <c r="D31" i="3"/>
  <c r="E30" i="3"/>
  <c r="D30" i="3"/>
  <c r="E29" i="3"/>
  <c r="D29" i="3"/>
  <c r="E28" i="3"/>
  <c r="D28" i="3"/>
  <c r="E27" i="3"/>
  <c r="D27" i="3"/>
  <c r="E26" i="3"/>
  <c r="D26" i="3"/>
  <c r="E25" i="3"/>
  <c r="D25" i="3"/>
  <c r="E24" i="3"/>
  <c r="D24" i="3"/>
  <c r="E23" i="3"/>
  <c r="D23" i="3"/>
  <c r="E22" i="3"/>
  <c r="D22" i="3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A5" i="3"/>
  <c r="A4" i="3"/>
  <c r="A3" i="3"/>
  <c r="A2" i="3"/>
  <c r="C15" i="1" l="1"/>
  <c r="C63" i="1"/>
  <c r="C20" i="1"/>
  <c r="C42" i="1"/>
  <c r="C46" i="1"/>
  <c r="C48" i="1"/>
  <c r="C60" i="1"/>
  <c r="C64" i="1"/>
  <c r="C75" i="1"/>
  <c r="C77" i="1"/>
  <c r="C100" i="1"/>
  <c r="C104" i="1"/>
  <c r="C28" i="1"/>
  <c r="C32" i="1"/>
  <c r="C41" i="1"/>
  <c r="C43" i="1"/>
  <c r="C45" i="1"/>
  <c r="C47" i="1"/>
  <c r="C49" i="1"/>
  <c r="C69" i="1"/>
  <c r="C71" i="1"/>
  <c r="C86" i="1"/>
  <c r="C95" i="1"/>
  <c r="C101" i="1"/>
  <c r="C103" i="1"/>
  <c r="C105" i="1"/>
  <c r="C86" i="3"/>
  <c r="C50" i="3"/>
  <c r="C52" i="3"/>
  <c r="C57" i="3"/>
  <c r="C66" i="3"/>
  <c r="C68" i="3"/>
  <c r="C74" i="3"/>
  <c r="C76" i="3"/>
  <c r="C82" i="3"/>
  <c r="C84" i="3"/>
  <c r="C51" i="3"/>
  <c r="C55" i="3"/>
  <c r="C67" i="3"/>
  <c r="C71" i="3"/>
  <c r="C75" i="3"/>
  <c r="C77" i="3"/>
  <c r="C108" i="1"/>
  <c r="C16" i="1"/>
  <c r="C25" i="1"/>
  <c r="C27" i="1"/>
  <c r="C44" i="1"/>
  <c r="C50" i="1"/>
  <c r="C76" i="1"/>
  <c r="C88" i="1"/>
  <c r="C34" i="1"/>
  <c r="C66" i="1"/>
  <c r="C82" i="1"/>
  <c r="C21" i="1"/>
  <c r="C23" i="1"/>
  <c r="C37" i="1"/>
  <c r="C39" i="1"/>
  <c r="C53" i="1"/>
  <c r="C55" i="1"/>
  <c r="C61" i="1"/>
  <c r="C91" i="1"/>
  <c r="C93" i="1"/>
  <c r="C111" i="1"/>
  <c r="C17" i="1"/>
  <c r="C19" i="1"/>
  <c r="C22" i="1"/>
  <c r="C33" i="1"/>
  <c r="C35" i="1"/>
  <c r="C38" i="1"/>
  <c r="C51" i="1"/>
  <c r="C54" i="1"/>
  <c r="C57" i="1"/>
  <c r="C59" i="1"/>
  <c r="C65" i="1"/>
  <c r="C67" i="1"/>
  <c r="C70" i="1"/>
  <c r="C73" i="1"/>
  <c r="C79" i="1"/>
  <c r="C87" i="1"/>
  <c r="C89" i="1"/>
  <c r="C92" i="1"/>
  <c r="C107" i="1"/>
  <c r="C109" i="1"/>
  <c r="C87" i="3"/>
  <c r="C103" i="3"/>
  <c r="C90" i="3"/>
  <c r="C92" i="3"/>
  <c r="C94" i="3"/>
  <c r="C104" i="3"/>
  <c r="C106" i="3"/>
  <c r="C58" i="3"/>
  <c r="C23" i="3"/>
  <c r="C35" i="3"/>
  <c r="C39" i="3"/>
  <c r="C110" i="3"/>
  <c r="C37" i="3"/>
  <c r="C14" i="3"/>
  <c r="C16" i="3"/>
  <c r="C22" i="3"/>
  <c r="C30" i="3"/>
  <c r="C32" i="3"/>
  <c r="C34" i="3"/>
  <c r="C38" i="3"/>
  <c r="C46" i="3"/>
  <c r="C48" i="3"/>
  <c r="C79" i="3"/>
  <c r="C83" i="3"/>
  <c r="C85" i="3"/>
  <c r="C18" i="3"/>
  <c r="C26" i="3"/>
  <c r="C42" i="3"/>
  <c r="B195" i="3"/>
  <c r="C93" i="3"/>
  <c r="C25" i="3"/>
  <c r="C29" i="3"/>
  <c r="C41" i="3"/>
  <c r="C45" i="3"/>
  <c r="C54" i="3"/>
  <c r="C59" i="3"/>
  <c r="C60" i="3"/>
  <c r="C62" i="3"/>
  <c r="C64" i="3"/>
  <c r="C109" i="3"/>
  <c r="C111" i="3"/>
  <c r="C102" i="3"/>
  <c r="C107" i="3"/>
  <c r="C100" i="3"/>
  <c r="C105" i="3"/>
  <c r="C101" i="3"/>
  <c r="C89" i="3"/>
  <c r="C70" i="3"/>
  <c r="C73" i="3"/>
  <c r="C95" i="3"/>
  <c r="C81" i="3"/>
  <c r="C91" i="3"/>
  <c r="C61" i="3"/>
  <c r="C69" i="3"/>
  <c r="C63" i="3"/>
  <c r="C65" i="3"/>
  <c r="C78" i="3"/>
  <c r="C80" i="3"/>
  <c r="C36" i="3"/>
  <c r="C44" i="3"/>
  <c r="C47" i="3"/>
  <c r="C49" i="3"/>
  <c r="C43" i="3"/>
  <c r="C53" i="3"/>
  <c r="C19" i="3"/>
  <c r="C27" i="3"/>
  <c r="C20" i="3"/>
  <c r="C28" i="3"/>
  <c r="C21" i="3"/>
  <c r="C31" i="3"/>
  <c r="C33" i="3"/>
  <c r="C15" i="3"/>
  <c r="C17" i="3"/>
  <c r="A195" i="1"/>
  <c r="C24" i="3"/>
  <c r="C40" i="3"/>
  <c r="C56" i="3"/>
  <c r="C72" i="3"/>
  <c r="C88" i="3"/>
  <c r="C108" i="3"/>
  <c r="A195" i="3" l="1"/>
</calcChain>
</file>

<file path=xl/sharedStrings.xml><?xml version="1.0" encoding="utf-8"?>
<sst xmlns="http://schemas.openxmlformats.org/spreadsheetml/2006/main" count="4095" uniqueCount="141">
  <si>
    <t>SERVICIO DE SALUD</t>
  </si>
  <si>
    <t>TRANS</t>
  </si>
  <si>
    <t>Pueblos Originarios</t>
  </si>
  <si>
    <t>Migrantes</t>
  </si>
  <si>
    <t>10 - 14</t>
  </si>
  <si>
    <t>Masculino</t>
  </si>
  <si>
    <t>Femenino</t>
  </si>
  <si>
    <t>14-18 años</t>
  </si>
  <si>
    <t>OTROS</t>
  </si>
  <si>
    <t>REM-19a.   ACTIVIDADES DE PROMOCIÓN Y PREVENCIÓN DE LA SALUD</t>
  </si>
  <si>
    <t>SECCIÓN A: CONSEJERÍAS</t>
  </si>
  <si>
    <t>SECCIÓN A.1: CONSEJERÍAS INDIVIDUALES</t>
  </si>
  <si>
    <t>ACTIVIDADES Y AREAS TEMATICAS</t>
  </si>
  <si>
    <t>PROFESIONAL</t>
  </si>
  <si>
    <t xml:space="preserve">TOTAL              </t>
  </si>
  <si>
    <t>GRUPOS DE EDAD (en años)</t>
  </si>
  <si>
    <t>Espacios Amigables / adolescentes</t>
  </si>
  <si>
    <t>0 - 4</t>
  </si>
  <si>
    <t>5 - 9</t>
  </si>
  <si>
    <t xml:space="preserve">15-19 </t>
  </si>
  <si>
    <t xml:space="preserve">20-24 </t>
  </si>
  <si>
    <t xml:space="preserve">25-29 </t>
  </si>
  <si>
    <t xml:space="preserve">30-34 </t>
  </si>
  <si>
    <t>35-39</t>
  </si>
  <si>
    <t xml:space="preserve">40-44 </t>
  </si>
  <si>
    <t xml:space="preserve">45-49 </t>
  </si>
  <si>
    <t xml:space="preserve">50-54 </t>
  </si>
  <si>
    <t>55-59</t>
  </si>
  <si>
    <t xml:space="preserve">60-64 </t>
  </si>
  <si>
    <t xml:space="preserve">65-69 </t>
  </si>
  <si>
    <t xml:space="preserve">70-74 </t>
  </si>
  <si>
    <t>75- 79</t>
  </si>
  <si>
    <t>80 y mas</t>
  </si>
  <si>
    <t>AMBOS SEXOS</t>
  </si>
  <si>
    <t>HOMBRES</t>
  </si>
  <si>
    <t>MUJERES</t>
  </si>
  <si>
    <t>ACTIVIDAD FÍSICA</t>
  </si>
  <si>
    <t>MÉDICO</t>
  </si>
  <si>
    <t>ENFERMERA /O</t>
  </si>
  <si>
    <t>MATRONA /ÓN</t>
  </si>
  <si>
    <t>NUTRICIONISTA</t>
  </si>
  <si>
    <t>ASISTENTE SOCIAL</t>
  </si>
  <si>
    <t>PSICÓLOGO /A</t>
  </si>
  <si>
    <t>KINESIÓLOGO</t>
  </si>
  <si>
    <t>TERAPEUTA OCUPACIONAL</t>
  </si>
  <si>
    <t>OTRO PROFESIONAL</t>
  </si>
  <si>
    <t>FACILITADOR/A INTERCULTURAL</t>
  </si>
  <si>
    <t>TÉCNICO PARAMÉDICO</t>
  </si>
  <si>
    <t>ALIMENTACIÓN SALUDABLE</t>
  </si>
  <si>
    <t>TABAQUISMO</t>
  </si>
  <si>
    <t>CONSUMO DE DROGAS</t>
  </si>
  <si>
    <t>SALUD SEXUAL Y REPRODUCTIVA</t>
  </si>
  <si>
    <t>REGULACIÓN DE FERTILIDAD</t>
  </si>
  <si>
    <t>PREVENCIÓN VIH E INFECCIÓN DE TRANSMISIÓN SEXUAL (ITS)</t>
  </si>
  <si>
    <t>PREVENCIÓN DE LA TRANSMISIÓN VERTICAL DEL VIH (EMBARAZADAS)</t>
  </si>
  <si>
    <t>MÉDICO PRE TEST</t>
  </si>
  <si>
    <t>MATRONA /ÓN PRE TEST</t>
  </si>
  <si>
    <t>MÉDICO POST TEST</t>
  </si>
  <si>
    <t>MATRONA /ÓN POST TEST</t>
  </si>
  <si>
    <t>ENTREGA DE PRESERVATIVOS ADOLESCENTES Y JÓVENES</t>
  </si>
  <si>
    <t>OTRAS ÁREAS</t>
  </si>
  <si>
    <t>SECCIÓN A.2: CONSEJERÍAS INDIVIDUALES POR VIH (NO INCLUIDAS EN LA SECCION A.1)</t>
  </si>
  <si>
    <t>CONSEJERIAS</t>
  </si>
  <si>
    <t>ÁREA O NIVEL</t>
  </si>
  <si>
    <t>10 a 14</t>
  </si>
  <si>
    <t>15 a 19</t>
  </si>
  <si>
    <t>20 a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</si>
  <si>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</si>
  <si>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</si>
  <si>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</si>
  <si>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</si>
  <si>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</si>
  <si>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</si>
  <si>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</si>
  <si>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</si>
  <si>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</si>
  <si>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</si>
  <si>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</si>
  <si>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ORIENTACIÓN E INFORMACIÓN PREVIA AL EXAMEN VIH</t>
  </si>
  <si>
    <t>EN BANCO DE SANGRE  (DONANTES)</t>
  </si>
  <si>
    <t>HOSPITALIZACIÓN</t>
  </si>
  <si>
    <t>EN CDT - CRS</t>
  </si>
  <si>
    <t>EN APS</t>
  </si>
  <si>
    <t>EN APS - ESPACIOS AMIGABLES</t>
  </si>
  <si>
    <t>EN OTRAS INSTANCIAS</t>
  </si>
  <si>
    <t>CONSEJERÍAS POST TEST VIH</t>
  </si>
  <si>
    <t>SECCIÓN A.3: CONSEJERÍAS FAMILIARES</t>
  </si>
  <si>
    <t>TEMAS PRIORIDAD</t>
  </si>
  <si>
    <t>FAMILIA</t>
  </si>
  <si>
    <t>TOTAL ACTIVIDADES</t>
  </si>
  <si>
    <t>ESPACIOS AMIGABLES</t>
  </si>
  <si>
    <t>CON RIESGO PSICOSOCIAL</t>
  </si>
  <si>
    <t>CON INTEGRANTE DE PATOLOGÍA CRÓNICA</t>
  </si>
  <si>
    <t>CON INTEGRANTE CON PROBLEMA DE SALUD MENTAL</t>
  </si>
  <si>
    <t>CON ADULTO MAYOR DEPENDIENTE</t>
  </si>
  <si>
    <t>CON ADULTO MAYOR CON DEMENCIA</t>
  </si>
  <si>
    <t>CON INTEGRANTE CON ENFERMEDAD TERMINAL</t>
  </si>
  <si>
    <t>CON INTEGRANTE DEPENDIENTE SEVERO</t>
  </si>
  <si>
    <t>OTRAS ÁREAS DE INTERVENCIÓN</t>
  </si>
  <si>
    <t>SECCIÓN B: ACTIVIDADES DE PROMOCIÓN</t>
  </si>
  <si>
    <t>SECCIÓN B.1: ACTIVIDADES DE PROMOCIÓN SEGÚN ESTRATEGIAS Y CONDICIONANTES ABORDADAS Y NÚMERO DE PARTICIPANTES</t>
  </si>
  <si>
    <t>ACTIVIDADES</t>
  </si>
  <si>
    <t xml:space="preserve">ESTRATEGIA, ESPACIOS  O LÍNEAS DE ACCIÓN </t>
  </si>
  <si>
    <t>CONDICIONANTES ABORDADAS</t>
  </si>
  <si>
    <t>DETERMINANTES SOCIALES DE LA SALUD ABORDADAS - CHILE CRECE CONTIGO</t>
  </si>
  <si>
    <t xml:space="preserve">TOTAL PARTICI-PANTES </t>
  </si>
  <si>
    <t>Actividad física</t>
  </si>
  <si>
    <t xml:space="preserve">Alimentación </t>
  </si>
  <si>
    <t>Ambiente libre de humo de tabaco</t>
  </si>
  <si>
    <t>Factores protectores psicosociales</t>
  </si>
  <si>
    <t>Factores protectores ambientales</t>
  </si>
  <si>
    <t>Derechos humanos</t>
  </si>
  <si>
    <t>Salud sexual y prevención de VIH/SIDA e ITS</t>
  </si>
  <si>
    <t xml:space="preserve">EVENTOS  MASIVOS </t>
  </si>
  <si>
    <t>COMUNAS, COMUNIDADES.</t>
  </si>
  <si>
    <t>ESPACIOS AMIGABLES EN APS</t>
  </si>
  <si>
    <t>LUGARES DE TRABAJO</t>
  </si>
  <si>
    <t>ESTABLECIMIENTOS EDUCACIÓN</t>
  </si>
  <si>
    <t>REUNIONES DE PLANIFICACIÓN PARTICIPATIVA</t>
  </si>
  <si>
    <t xml:space="preserve">
JORNADAS Y  
SEMINARIOS</t>
  </si>
  <si>
    <t xml:space="preserve">EDUCACIÓN GRUPAL </t>
  </si>
  <si>
    <t>SECCIÓN B.2: TALLERES GRUPALES DE VIDA SANA SEGÚN TIPO, POR ESPACIOS DE ACCIÓN</t>
  </si>
  <si>
    <t>ESPACIOS DE ACCIÓN</t>
  </si>
  <si>
    <t>TOTAL 
TALLERES</t>
  </si>
  <si>
    <t xml:space="preserve">"AUTOESTIMA Y AUTOCUIDADO" </t>
  </si>
  <si>
    <t>"MENTE SANA Y CUERPO SANO"</t>
  </si>
  <si>
    <t>"COMUNICA-CIÓN"</t>
  </si>
  <si>
    <t>"YO ME CUIDO"</t>
  </si>
  <si>
    <t>CONTROL 
DEL TABACO</t>
  </si>
  <si>
    <t>OTROS
TIPO DE
TALLERES</t>
  </si>
  <si>
    <t>COMUNAS, COMUNIDADES</t>
  </si>
  <si>
    <t>ESTABLECIMIENTOS EDUCACIONALES</t>
  </si>
  <si>
    <t>SECCIÓN B.3: ACTIVIDADES DE GESTIÓN SEGÚN TIPO, POR ESPACIOS DE ACCIÓN</t>
  </si>
  <si>
    <t xml:space="preserve">REUNIONES 
DE GESTIÓN </t>
  </si>
  <si>
    <t>REUNIONES 
MASIVAS 
DE GESTIÓN</t>
  </si>
  <si>
    <t>ACCIONES DE COMUNICA-CIÓN 
Y DIFUSIÓN</t>
  </si>
  <si>
    <t>PREPARACIÓN 
ACTIVIDADES 
EDUCATIVAS</t>
  </si>
  <si>
    <t>ENTREVISTAS</t>
  </si>
  <si>
    <t>INVESTIGACIÓN Y CAPACITACIÓN DE RRHH</t>
  </si>
  <si>
    <t>ESTABLECIMIENTOS 
EDUCACIONALES</t>
  </si>
  <si>
    <t>OFICINA INTERCULTURAL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</si>
</sst>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10" x14ac:knownFonts="1">
    <font>
      <sz val="10"/>
      <color theme="1"/>
      <name val="Calibri Light"/>
      <family val="2"/>
    </font>
    <font>
      <b/>
      <sz val="12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sz val="8"/>
      <color rgb="FFFF0000"/>
      <name val="Verdana"/>
      <family val="2"/>
    </font>
    <font>
      <sz val="8"/>
      <color indexed="10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0"/>
      <name val="Arial"/>
      <family val="2"/>
    </font>
    <font>
      <b/>
      <sz val="8"/>
      <color theme="1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6"/>
        <bgColor indexed="22"/>
      </patternFill>
    </fill>
    <fill>
      <patternFill patternType="solid">
        <fgColor rgb="FFFFFFCC"/>
        <bgColor indexed="64"/>
      </patternFill>
    </fill>
  </fills>
  <borders count="9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8" fillId="8" borderId="56" applyNumberFormat="0" applyFont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0" borderId="0"/>
  </cellStyleXfs>
  <cellXfs count="369">
    <xf numFmtId="0" fontId="0" fillId="0" borderId="0" xfId="0"/>
    <xf numFmtId="1" fontId="2" fillId="6" borderId="11" xfId="0" applyNumberFormat="1" applyFont="1" applyFill="1" applyBorder="1" applyAlignment="1" applyProtection="1">
      <protection locked="0"/>
    </xf>
    <xf numFmtId="1" fontId="2" fillId="6" borderId="13" xfId="0" applyNumberFormat="1" applyFont="1" applyFill="1" applyBorder="1" applyAlignment="1" applyProtection="1">
      <protection locked="0"/>
    </xf>
    <xf numFmtId="1" fontId="2" fillId="6" borderId="14" xfId="0" applyNumberFormat="1" applyFont="1" applyFill="1" applyBorder="1" applyAlignment="1" applyProtection="1">
      <protection locked="0"/>
    </xf>
    <xf numFmtId="1" fontId="2" fillId="6" borderId="15" xfId="0" applyNumberFormat="1" applyFont="1" applyFill="1" applyBorder="1" applyAlignment="1" applyProtection="1">
      <protection locked="0"/>
    </xf>
    <xf numFmtId="1" fontId="2" fillId="6" borderId="12" xfId="0" applyNumberFormat="1" applyFont="1" applyFill="1" applyBorder="1" applyAlignment="1" applyProtection="1">
      <protection locked="0"/>
    </xf>
    <xf numFmtId="1" fontId="4" fillId="4" borderId="18" xfId="0" applyNumberFormat="1" applyFont="1" applyFill="1" applyBorder="1" applyAlignment="1" applyProtection="1">
      <alignment vertical="center"/>
      <protection locked="0"/>
    </xf>
    <xf numFmtId="1" fontId="2" fillId="6" borderId="22" xfId="0" applyNumberFormat="1" applyFont="1" applyFill="1" applyBorder="1" applyAlignment="1" applyProtection="1">
      <protection locked="0"/>
    </xf>
    <xf numFmtId="1" fontId="2" fillId="6" borderId="23" xfId="0" applyNumberFormat="1" applyFont="1" applyFill="1" applyBorder="1" applyAlignment="1" applyProtection="1">
      <protection locked="0"/>
    </xf>
    <xf numFmtId="1" fontId="2" fillId="6" borderId="24" xfId="0" applyNumberFormat="1" applyFont="1" applyFill="1" applyBorder="1" applyAlignment="1" applyProtection="1">
      <protection locked="0"/>
    </xf>
    <xf numFmtId="1" fontId="2" fillId="6" borderId="26" xfId="0" applyNumberFormat="1" applyFont="1" applyFill="1" applyBorder="1" applyAlignment="1" applyProtection="1">
      <protection locked="0"/>
    </xf>
    <xf numFmtId="1" fontId="2" fillId="6" borderId="27" xfId="0" applyNumberFormat="1" applyFont="1" applyFill="1" applyBorder="1" applyAlignment="1" applyProtection="1">
      <protection locked="0"/>
    </xf>
    <xf numFmtId="1" fontId="2" fillId="6" borderId="29" xfId="0" applyNumberFormat="1" applyFont="1" applyFill="1" applyBorder="1" applyAlignment="1" applyProtection="1">
      <protection locked="0"/>
    </xf>
    <xf numFmtId="1" fontId="2" fillId="6" borderId="31" xfId="0" applyNumberFormat="1" applyFont="1" applyFill="1" applyBorder="1" applyAlignment="1" applyProtection="1">
      <protection locked="0"/>
    </xf>
    <xf numFmtId="1" fontId="2" fillId="6" borderId="32" xfId="0" applyNumberFormat="1" applyFont="1" applyFill="1" applyBorder="1" applyAlignment="1" applyProtection="1">
      <protection locked="0"/>
    </xf>
    <xf numFmtId="1" fontId="2" fillId="6" borderId="33" xfId="0" applyNumberFormat="1" applyFont="1" applyFill="1" applyBorder="1" applyAlignment="1" applyProtection="1">
      <protection locked="0"/>
    </xf>
    <xf numFmtId="1" fontId="2" fillId="6" borderId="34" xfId="0" applyNumberFormat="1" applyFont="1" applyFill="1" applyBorder="1" applyAlignment="1" applyProtection="1">
      <protection locked="0"/>
    </xf>
    <xf numFmtId="1" fontId="2" fillId="6" borderId="38" xfId="0" applyNumberFormat="1" applyFont="1" applyFill="1" applyBorder="1" applyAlignment="1" applyProtection="1">
      <protection locked="0"/>
    </xf>
    <xf numFmtId="1" fontId="2" fillId="6" borderId="37" xfId="0" applyNumberFormat="1" applyFont="1" applyFill="1" applyBorder="1" applyAlignment="1" applyProtection="1">
      <protection locked="0"/>
    </xf>
    <xf numFmtId="1" fontId="2" fillId="6" borderId="39" xfId="0" applyNumberFormat="1" applyFont="1" applyFill="1" applyBorder="1" applyAlignment="1" applyProtection="1">
      <protection locked="0"/>
    </xf>
    <xf numFmtId="1" fontId="2" fillId="6" borderId="41" xfId="0" applyNumberFormat="1" applyFont="1" applyFill="1" applyBorder="1" applyAlignment="1" applyProtection="1">
      <protection locked="0"/>
    </xf>
    <xf numFmtId="1" fontId="2" fillId="6" borderId="42" xfId="0" applyNumberFormat="1" applyFont="1" applyFill="1" applyBorder="1" applyAlignment="1" applyProtection="1">
      <protection locked="0"/>
    </xf>
    <xf numFmtId="1" fontId="2" fillId="6" borderId="19" xfId="0" applyNumberFormat="1" applyFont="1" applyFill="1" applyBorder="1" applyAlignment="1" applyProtection="1">
      <protection locked="0"/>
    </xf>
    <xf numFmtId="1" fontId="2" fillId="6" borderId="43" xfId="0" applyNumberFormat="1" applyFont="1" applyFill="1" applyBorder="1" applyAlignment="1" applyProtection="1">
      <protection locked="0"/>
    </xf>
    <xf numFmtId="1" fontId="2" fillId="6" borderId="28" xfId="0" applyNumberFormat="1" applyFont="1" applyFill="1" applyBorder="1" applyAlignment="1" applyProtection="1">
      <protection locked="0"/>
    </xf>
    <xf numFmtId="1" fontId="2" fillId="6" borderId="44" xfId="0" applyNumberFormat="1" applyFont="1" applyFill="1" applyBorder="1" applyAlignment="1" applyProtection="1">
      <protection locked="0"/>
    </xf>
    <xf numFmtId="1" fontId="2" fillId="6" borderId="10" xfId="0" applyNumberFormat="1" applyFont="1" applyFill="1" applyBorder="1" applyAlignment="1" applyProtection="1">
      <protection locked="0"/>
    </xf>
    <xf numFmtId="1" fontId="2" fillId="6" borderId="46" xfId="0" applyNumberFormat="1" applyFont="1" applyFill="1" applyBorder="1" applyAlignment="1" applyProtection="1">
      <protection locked="0"/>
    </xf>
    <xf numFmtId="1" fontId="2" fillId="6" borderId="48" xfId="0" applyNumberFormat="1" applyFont="1" applyFill="1" applyBorder="1" applyAlignment="1" applyProtection="1">
      <protection locked="0"/>
    </xf>
    <xf numFmtId="1" fontId="2" fillId="0" borderId="51" xfId="0" applyNumberFormat="1" applyFont="1" applyFill="1" applyBorder="1" applyAlignment="1" applyProtection="1">
      <alignment horizontal="center" vertical="center" wrapText="1"/>
    </xf>
    <xf numFmtId="1" fontId="2" fillId="0" borderId="28" xfId="0" applyNumberFormat="1" applyFont="1" applyFill="1" applyBorder="1" applyAlignment="1" applyProtection="1"/>
    <xf numFmtId="1" fontId="2" fillId="6" borderId="30" xfId="0" applyNumberFormat="1" applyFont="1" applyFill="1" applyBorder="1" applyAlignment="1" applyProtection="1">
      <protection locked="0"/>
    </xf>
    <xf numFmtId="1" fontId="2" fillId="6" borderId="7" xfId="0" applyNumberFormat="1" applyFont="1" applyFill="1" applyBorder="1" applyAlignment="1" applyProtection="1">
      <protection locked="0"/>
    </xf>
    <xf numFmtId="1" fontId="2" fillId="6" borderId="4" xfId="0" applyNumberFormat="1" applyFont="1" applyFill="1" applyBorder="1" applyAlignment="1" applyProtection="1">
      <protection locked="0"/>
    </xf>
    <xf numFmtId="1" fontId="2" fillId="6" borderId="5" xfId="0" applyNumberFormat="1" applyFont="1" applyFill="1" applyBorder="1" applyAlignment="1" applyProtection="1">
      <protection locked="0"/>
    </xf>
    <xf numFmtId="1" fontId="2" fillId="6" borderId="54" xfId="0" applyNumberFormat="1" applyFont="1" applyFill="1" applyBorder="1" applyAlignment="1" applyProtection="1">
      <protection locked="0"/>
    </xf>
    <xf numFmtId="1" fontId="2" fillId="6" borderId="55" xfId="0" applyNumberFormat="1" applyFont="1" applyFill="1" applyBorder="1" applyAlignment="1" applyProtection="1">
      <protection locked="0"/>
    </xf>
    <xf numFmtId="1" fontId="2" fillId="0" borderId="35" xfId="0" applyNumberFormat="1" applyFont="1" applyFill="1" applyBorder="1" applyAlignment="1" applyProtection="1">
      <alignment horizontal="center" vertical="center" wrapText="1"/>
    </xf>
    <xf numFmtId="1" fontId="2" fillId="0" borderId="36" xfId="0" applyNumberFormat="1" applyFont="1" applyFill="1" applyBorder="1" applyAlignment="1" applyProtection="1">
      <alignment horizontal="center" vertical="center" wrapText="1"/>
    </xf>
    <xf numFmtId="1" fontId="2" fillId="0" borderId="42" xfId="0" applyNumberFormat="1" applyFont="1" applyFill="1" applyBorder="1" applyAlignment="1" applyProtection="1"/>
    <xf numFmtId="1" fontId="2" fillId="7" borderId="22" xfId="0" applyNumberFormat="1" applyFont="1" applyFill="1" applyBorder="1" applyAlignment="1" applyProtection="1"/>
    <xf numFmtId="1" fontId="2" fillId="7" borderId="46" xfId="0" applyNumberFormat="1" applyFont="1" applyFill="1" applyBorder="1" applyAlignment="1" applyProtection="1"/>
    <xf numFmtId="1" fontId="2" fillId="7" borderId="48" xfId="0" applyNumberFormat="1" applyFont="1" applyFill="1" applyBorder="1" applyAlignment="1" applyProtection="1"/>
    <xf numFmtId="1" fontId="2" fillId="7" borderId="41" xfId="0" applyNumberFormat="1" applyFont="1" applyFill="1" applyBorder="1" applyAlignment="1" applyProtection="1"/>
    <xf numFmtId="1" fontId="2" fillId="6" borderId="47" xfId="0" applyNumberFormat="1" applyFont="1" applyFill="1" applyBorder="1" applyAlignment="1" applyProtection="1">
      <protection locked="0"/>
    </xf>
    <xf numFmtId="1" fontId="2" fillId="6" borderId="9" xfId="0" applyNumberFormat="1" applyFont="1" applyFill="1" applyBorder="1" applyAlignment="1" applyProtection="1">
      <protection locked="0"/>
    </xf>
    <xf numFmtId="1" fontId="2" fillId="6" borderId="58" xfId="0" applyNumberFormat="1" applyFont="1" applyFill="1" applyBorder="1" applyAlignment="1" applyProtection="1">
      <protection locked="0"/>
    </xf>
    <xf numFmtId="1" fontId="2" fillId="6" borderId="59" xfId="0" applyNumberFormat="1" applyFont="1" applyFill="1" applyBorder="1" applyAlignment="1" applyProtection="1">
      <protection locked="0"/>
    </xf>
    <xf numFmtId="1" fontId="2" fillId="6" borderId="40" xfId="0" applyNumberFormat="1" applyFont="1" applyFill="1" applyBorder="1" applyAlignment="1" applyProtection="1">
      <protection locked="0"/>
    </xf>
    <xf numFmtId="1" fontId="2" fillId="0" borderId="11" xfId="0" applyNumberFormat="1" applyFont="1" applyFill="1" applyBorder="1" applyAlignment="1" applyProtection="1"/>
    <xf numFmtId="1" fontId="2" fillId="0" borderId="12" xfId="0" applyNumberFormat="1" applyFont="1" applyFill="1" applyBorder="1" applyAlignment="1" applyProtection="1"/>
    <xf numFmtId="1" fontId="2" fillId="0" borderId="13" xfId="0" applyNumberFormat="1" applyFont="1" applyFill="1" applyBorder="1" applyAlignment="1" applyProtection="1"/>
    <xf numFmtId="1" fontId="2" fillId="0" borderId="22" xfId="0" applyNumberFormat="1" applyFont="1" applyFill="1" applyBorder="1" applyAlignment="1" applyProtection="1"/>
    <xf numFmtId="1" fontId="2" fillId="0" borderId="27" xfId="0" applyNumberFormat="1" applyFont="1" applyFill="1" applyBorder="1" applyAlignment="1" applyProtection="1"/>
    <xf numFmtId="1" fontId="2" fillId="0" borderId="41" xfId="0" applyNumberFormat="1" applyFont="1" applyFill="1" applyBorder="1" applyAlignment="1" applyProtection="1"/>
    <xf numFmtId="1" fontId="2" fillId="6" borderId="18" xfId="0" applyNumberFormat="1" applyFont="1" applyFill="1" applyBorder="1" applyAlignment="1" applyProtection="1">
      <protection locked="0"/>
    </xf>
    <xf numFmtId="1" fontId="2" fillId="6" borderId="62" xfId="0" applyNumberFormat="1" applyFont="1" applyFill="1" applyBorder="1" applyAlignment="1" applyProtection="1">
      <protection locked="0"/>
    </xf>
    <xf numFmtId="1" fontId="2" fillId="6" borderId="63" xfId="0" applyNumberFormat="1" applyFont="1" applyFill="1" applyBorder="1" applyAlignment="1" applyProtection="1">
      <protection locked="0"/>
    </xf>
    <xf numFmtId="1" fontId="2" fillId="6" borderId="64" xfId="0" applyNumberFormat="1" applyFont="1" applyFill="1" applyBorder="1" applyAlignment="1" applyProtection="1">
      <protection locked="0"/>
    </xf>
    <xf numFmtId="1" fontId="2" fillId="0" borderId="46" xfId="0" applyNumberFormat="1" applyFont="1" applyFill="1" applyBorder="1" applyAlignment="1" applyProtection="1"/>
    <xf numFmtId="1" fontId="2" fillId="0" borderId="47" xfId="0" applyNumberFormat="1" applyFont="1" applyFill="1" applyBorder="1" applyAlignment="1" applyProtection="1"/>
    <xf numFmtId="1" fontId="2" fillId="0" borderId="48" xfId="0" applyNumberFormat="1" applyFont="1" applyFill="1" applyBorder="1" applyAlignment="1" applyProtection="1"/>
    <xf numFmtId="1" fontId="2" fillId="6" borderId="53" xfId="0" applyNumberFormat="1" applyFont="1" applyFill="1" applyBorder="1" applyAlignment="1" applyProtection="1">
      <protection locked="0"/>
    </xf>
    <xf numFmtId="1" fontId="2" fillId="6" borderId="17" xfId="0" applyNumberFormat="1" applyFont="1" applyFill="1" applyBorder="1" applyAlignment="1" applyProtection="1">
      <protection locked="0"/>
    </xf>
    <xf numFmtId="1" fontId="2" fillId="7" borderId="29" xfId="0" applyNumberFormat="1" applyFont="1" applyFill="1" applyBorder="1" applyAlignment="1" applyProtection="1"/>
    <xf numFmtId="1" fontId="2" fillId="7" borderId="31" xfId="0" applyNumberFormat="1" applyFont="1" applyFill="1" applyBorder="1" applyAlignment="1" applyProtection="1"/>
    <xf numFmtId="1" fontId="2" fillId="6" borderId="6" xfId="0" applyNumberFormat="1" applyFont="1" applyFill="1" applyBorder="1" applyAlignment="1" applyProtection="1">
      <protection locked="0"/>
    </xf>
    <xf numFmtId="1" fontId="2" fillId="7" borderId="11" xfId="0" applyNumberFormat="1" applyFont="1" applyFill="1" applyBorder="1" applyAlignment="1" applyProtection="1"/>
    <xf numFmtId="1" fontId="2" fillId="7" borderId="4" xfId="0" applyNumberFormat="1" applyFont="1" applyFill="1" applyBorder="1" applyAlignment="1" applyProtection="1"/>
    <xf numFmtId="1" fontId="2" fillId="6" borderId="57" xfId="0" applyNumberFormat="1" applyFont="1" applyFill="1" applyBorder="1" applyAlignment="1" applyProtection="1">
      <protection locked="0"/>
    </xf>
    <xf numFmtId="1" fontId="2" fillId="7" borderId="19" xfId="0" applyNumberFormat="1" applyFont="1" applyFill="1" applyBorder="1" applyAlignment="1" applyProtection="1"/>
    <xf numFmtId="1" fontId="2" fillId="6" borderId="3" xfId="0" applyNumberFormat="1" applyFont="1" applyFill="1" applyBorder="1" applyAlignment="1" applyProtection="1">
      <protection locked="0"/>
    </xf>
    <xf numFmtId="1" fontId="2" fillId="7" borderId="14" xfId="0" applyNumberFormat="1" applyFont="1" applyFill="1" applyBorder="1" applyAlignment="1" applyProtection="1"/>
    <xf numFmtId="1" fontId="2" fillId="7" borderId="32" xfId="0" applyNumberFormat="1" applyFont="1" applyFill="1" applyBorder="1" applyAlignment="1" applyProtection="1"/>
    <xf numFmtId="1" fontId="2" fillId="7" borderId="42" xfId="0" applyNumberFormat="1" applyFont="1" applyFill="1" applyBorder="1" applyAlignment="1" applyProtection="1"/>
    <xf numFmtId="1" fontId="2" fillId="7" borderId="23" xfId="0" applyNumberFormat="1" applyFont="1" applyFill="1" applyBorder="1" applyAlignment="1" applyProtection="1"/>
    <xf numFmtId="1" fontId="2" fillId="7" borderId="55" xfId="0" applyNumberFormat="1" applyFont="1" applyFill="1" applyBorder="1" applyAlignment="1" applyProtection="1"/>
    <xf numFmtId="1" fontId="2" fillId="0" borderId="69" xfId="0" applyNumberFormat="1" applyFont="1" applyFill="1" applyBorder="1" applyAlignment="1" applyProtection="1">
      <alignment horizontal="center" vertical="center" wrapText="1"/>
    </xf>
    <xf numFmtId="1" fontId="2" fillId="6" borderId="69" xfId="0" applyNumberFormat="1" applyFont="1" applyFill="1" applyBorder="1" applyAlignment="1" applyProtection="1">
      <protection locked="0"/>
    </xf>
    <xf numFmtId="1" fontId="2" fillId="6" borderId="77" xfId="0" applyNumberFormat="1" applyFont="1" applyFill="1" applyBorder="1" applyAlignment="1" applyProtection="1">
      <protection locked="0"/>
    </xf>
    <xf numFmtId="1" fontId="2" fillId="7" borderId="39" xfId="0" applyNumberFormat="1" applyFont="1" applyFill="1" applyBorder="1" applyAlignment="1" applyProtection="1"/>
    <xf numFmtId="1" fontId="2" fillId="6" borderId="67" xfId="0" applyNumberFormat="1" applyFont="1" applyFill="1" applyBorder="1" applyAlignment="1" applyProtection="1">
      <protection locked="0"/>
    </xf>
    <xf numFmtId="1" fontId="2" fillId="6" borderId="20" xfId="0" applyNumberFormat="1" applyFont="1" applyFill="1" applyBorder="1" applyAlignment="1" applyProtection="1">
      <protection locked="0"/>
    </xf>
    <xf numFmtId="1" fontId="2" fillId="0" borderId="73" xfId="0" applyNumberFormat="1" applyFont="1" applyFill="1" applyBorder="1" applyAlignment="1" applyProtection="1">
      <alignment horizontal="center" vertical="center"/>
    </xf>
    <xf numFmtId="1" fontId="2" fillId="7" borderId="69" xfId="0" applyNumberFormat="1" applyFont="1" applyFill="1" applyBorder="1" applyAlignment="1" applyProtection="1"/>
    <xf numFmtId="1" fontId="9" fillId="2" borderId="0" xfId="0" applyNumberFormat="1" applyFont="1" applyFill="1"/>
    <xf numFmtId="1" fontId="3" fillId="2" borderId="0" xfId="0" applyNumberFormat="1" applyFont="1" applyFill="1" applyBorder="1" applyAlignment="1" applyProtection="1">
      <alignment horizontal="left"/>
    </xf>
    <xf numFmtId="1" fontId="6" fillId="0" borderId="20" xfId="0" applyNumberFormat="1" applyFont="1" applyBorder="1" applyProtection="1"/>
    <xf numFmtId="1" fontId="6" fillId="0" borderId="21" xfId="0" applyNumberFormat="1" applyFont="1" applyBorder="1" applyProtection="1"/>
    <xf numFmtId="1" fontId="4" fillId="4" borderId="0" xfId="0" applyNumberFormat="1" applyFont="1" applyFill="1" applyBorder="1" applyAlignment="1" applyProtection="1">
      <alignment vertical="top" wrapText="1"/>
    </xf>
    <xf numFmtId="1" fontId="6" fillId="0" borderId="7" xfId="0" applyNumberFormat="1" applyFont="1" applyBorder="1" applyProtection="1"/>
    <xf numFmtId="1" fontId="6" fillId="0" borderId="8" xfId="0" applyNumberFormat="1" applyFont="1" applyBorder="1" applyProtection="1"/>
    <xf numFmtId="1" fontId="2" fillId="0" borderId="81" xfId="0" applyNumberFormat="1" applyFont="1" applyFill="1" applyBorder="1" applyAlignment="1" applyProtection="1">
      <alignment horizontal="center" vertical="center" wrapText="1"/>
    </xf>
    <xf numFmtId="1" fontId="2" fillId="7" borderId="57" xfId="0" applyNumberFormat="1" applyFont="1" applyFill="1" applyBorder="1" applyAlignment="1" applyProtection="1"/>
    <xf numFmtId="1" fontId="2" fillId="6" borderId="66" xfId="0" applyNumberFormat="1" applyFont="1" applyFill="1" applyBorder="1" applyAlignment="1" applyProtection="1">
      <protection locked="0"/>
    </xf>
    <xf numFmtId="1" fontId="2" fillId="7" borderId="6" xfId="0" applyNumberFormat="1" applyFont="1" applyFill="1" applyBorder="1" applyAlignment="1" applyProtection="1"/>
    <xf numFmtId="1" fontId="2" fillId="7" borderId="54" xfId="0" applyNumberFormat="1" applyFont="1" applyFill="1" applyBorder="1" applyAlignment="1" applyProtection="1"/>
    <xf numFmtId="1" fontId="2" fillId="6" borderId="83" xfId="0" applyNumberFormat="1" applyFont="1" applyFill="1" applyBorder="1" applyAlignment="1" applyProtection="1">
      <protection locked="0"/>
    </xf>
    <xf numFmtId="1" fontId="2" fillId="0" borderId="19" xfId="0" applyNumberFormat="1" applyFont="1" applyFill="1" applyBorder="1" applyAlignment="1" applyProtection="1">
      <alignment horizontal="left" vertical="center"/>
    </xf>
    <xf numFmtId="1" fontId="2" fillId="7" borderId="49" xfId="0" applyNumberFormat="1" applyFont="1" applyFill="1" applyBorder="1" applyAlignment="1" applyProtection="1"/>
    <xf numFmtId="1" fontId="2" fillId="6" borderId="84" xfId="0" applyNumberFormat="1" applyFont="1" applyFill="1" applyBorder="1" applyAlignment="1" applyProtection="1">
      <protection locked="0"/>
    </xf>
    <xf numFmtId="1" fontId="2" fillId="0" borderId="44" xfId="0" applyNumberFormat="1" applyFont="1" applyFill="1" applyBorder="1" applyAlignment="1" applyProtection="1">
      <alignment horizontal="left" vertical="center" wrapText="1"/>
    </xf>
    <xf numFmtId="1" fontId="2" fillId="0" borderId="42" xfId="0" applyNumberFormat="1" applyFont="1" applyFill="1" applyBorder="1" applyAlignment="1" applyProtection="1">
      <alignment horizontal="left" vertical="center" wrapText="1"/>
    </xf>
    <xf numFmtId="1" fontId="2" fillId="0" borderId="70" xfId="0" applyNumberFormat="1" applyFont="1" applyFill="1" applyBorder="1" applyAlignment="1" applyProtection="1">
      <alignment horizontal="center" vertical="center" wrapText="1"/>
    </xf>
    <xf numFmtId="1" fontId="2" fillId="0" borderId="6" xfId="0" applyNumberFormat="1" applyFont="1" applyFill="1" applyBorder="1" applyAlignment="1" applyProtection="1">
      <alignment horizontal="center" vertical="center" wrapText="1"/>
    </xf>
    <xf numFmtId="1" fontId="2" fillId="0" borderId="4" xfId="0" applyNumberFormat="1" applyFont="1" applyFill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72" xfId="0" applyNumberFormat="1" applyFont="1" applyFill="1" applyBorder="1" applyAlignment="1" applyProtection="1">
      <alignment horizontal="center" vertical="center" wrapText="1"/>
    </xf>
    <xf numFmtId="1" fontId="2" fillId="0" borderId="19" xfId="0" applyNumberFormat="1" applyFont="1" applyFill="1" applyBorder="1" applyAlignment="1" applyProtection="1">
      <alignment horizontal="left" vertical="center" wrapText="1"/>
    </xf>
    <xf numFmtId="1" fontId="2" fillId="0" borderId="10" xfId="0" applyNumberFormat="1" applyFont="1" applyFill="1" applyBorder="1" applyAlignment="1" applyProtection="1">
      <alignment horizontal="left" vertical="center" wrapText="1"/>
    </xf>
    <xf numFmtId="1" fontId="2" fillId="0" borderId="43" xfId="0" applyNumberFormat="1" applyFont="1" applyFill="1" applyBorder="1" applyAlignment="1" applyProtection="1">
      <alignment horizontal="left" vertical="center" wrapText="1"/>
    </xf>
    <xf numFmtId="1" fontId="2" fillId="0" borderId="76" xfId="0" applyNumberFormat="1" applyFont="1" applyFill="1" applyBorder="1" applyAlignment="1" applyProtection="1">
      <alignment horizontal="center" vertical="center" wrapText="1"/>
    </xf>
    <xf numFmtId="1" fontId="6" fillId="0" borderId="0" xfId="0" applyNumberFormat="1" applyFont="1"/>
    <xf numFmtId="1" fontId="1" fillId="2" borderId="0" xfId="0" applyNumberFormat="1" applyFont="1" applyFill="1" applyBorder="1" applyAlignment="1" applyProtection="1">
      <alignment horizontal="center" vertical="center" wrapText="1"/>
    </xf>
    <xf numFmtId="1" fontId="2" fillId="0" borderId="70" xfId="0" applyNumberFormat="1" applyFont="1" applyFill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4" xfId="0" applyNumberFormat="1" applyFont="1" applyFill="1" applyBorder="1" applyAlignment="1" applyProtection="1">
      <alignment horizontal="center" vertical="center" wrapText="1"/>
    </xf>
    <xf numFmtId="1" fontId="2" fillId="0" borderId="6" xfId="0" applyNumberFormat="1" applyFont="1" applyFill="1" applyBorder="1" applyAlignment="1" applyProtection="1">
      <alignment horizontal="center" vertical="center" wrapText="1"/>
    </xf>
    <xf numFmtId="1" fontId="1" fillId="2" borderId="0" xfId="0" applyNumberFormat="1" applyFont="1" applyFill="1" applyBorder="1" applyAlignment="1" applyProtection="1">
      <alignment horizontal="center" vertical="center" wrapText="1"/>
    </xf>
    <xf numFmtId="1" fontId="2" fillId="0" borderId="72" xfId="0" applyNumberFormat="1" applyFont="1" applyFill="1" applyBorder="1" applyAlignment="1" applyProtection="1">
      <alignment horizontal="center" vertical="center" wrapText="1"/>
    </xf>
    <xf numFmtId="1" fontId="2" fillId="2" borderId="0" xfId="0" applyNumberFormat="1" applyFont="1" applyFill="1" applyAlignment="1" applyProtection="1"/>
    <xf numFmtId="1" fontId="0" fillId="2" borderId="0" xfId="0" applyNumberFormat="1" applyFill="1"/>
    <xf numFmtId="1" fontId="0" fillId="4" borderId="0" xfId="0" applyNumberFormat="1" applyFill="1"/>
    <xf numFmtId="1" fontId="0" fillId="5" borderId="0" xfId="0" applyNumberFormat="1" applyFill="1" applyProtection="1">
      <protection locked="0"/>
    </xf>
    <xf numFmtId="1" fontId="0" fillId="2" borderId="0" xfId="0" applyNumberFormat="1" applyFill="1" applyProtection="1">
      <protection locked="0"/>
    </xf>
    <xf numFmtId="1" fontId="2" fillId="0" borderId="78" xfId="0" applyNumberFormat="1" applyFont="1" applyFill="1" applyBorder="1" applyAlignment="1" applyProtection="1">
      <alignment horizontal="center" vertical="center" wrapText="1"/>
    </xf>
    <xf numFmtId="1" fontId="2" fillId="9" borderId="24" xfId="0" applyNumberFormat="1" applyFont="1" applyFill="1" applyBorder="1" applyAlignment="1" applyProtection="1"/>
    <xf numFmtId="1" fontId="2" fillId="0" borderId="42" xfId="0" applyNumberFormat="1" applyFont="1" applyFill="1" applyBorder="1" applyAlignment="1" applyProtection="1">
      <alignment wrapText="1"/>
    </xf>
    <xf numFmtId="1" fontId="2" fillId="0" borderId="34" xfId="0" applyNumberFormat="1" applyFont="1" applyFill="1" applyBorder="1" applyAlignment="1" applyProtection="1"/>
    <xf numFmtId="1" fontId="2" fillId="0" borderId="40" xfId="0" applyNumberFormat="1" applyFont="1" applyFill="1" applyBorder="1" applyAlignment="1" applyProtection="1"/>
    <xf numFmtId="1" fontId="2" fillId="0" borderId="19" xfId="0" applyNumberFormat="1" applyFont="1" applyFill="1" applyBorder="1" applyAlignment="1" applyProtection="1"/>
    <xf numFmtId="1" fontId="2" fillId="0" borderId="31" xfId="0" applyNumberFormat="1" applyFont="1" applyFill="1" applyBorder="1" applyAlignment="1" applyProtection="1"/>
    <xf numFmtId="1" fontId="2" fillId="0" borderId="29" xfId="0" applyNumberFormat="1" applyFont="1" applyFill="1" applyBorder="1" applyAlignment="1" applyProtection="1"/>
    <xf numFmtId="1" fontId="2" fillId="0" borderId="0" xfId="0" applyNumberFormat="1" applyFont="1" applyFill="1" applyAlignment="1" applyProtection="1"/>
    <xf numFmtId="1" fontId="2" fillId="6" borderId="76" xfId="0" applyNumberFormat="1" applyFont="1" applyFill="1" applyBorder="1" applyAlignment="1" applyProtection="1">
      <protection locked="0"/>
    </xf>
    <xf numFmtId="1" fontId="2" fillId="6" borderId="8" xfId="0" applyNumberFormat="1" applyFont="1" applyFill="1" applyBorder="1" applyAlignment="1" applyProtection="1">
      <protection locked="0"/>
    </xf>
    <xf numFmtId="1" fontId="2" fillId="2" borderId="0" xfId="0" applyNumberFormat="1" applyFont="1" applyFill="1" applyBorder="1" applyAlignment="1" applyProtection="1"/>
    <xf numFmtId="1" fontId="2" fillId="6" borderId="49" xfId="0" applyNumberFormat="1" applyFont="1" applyFill="1" applyBorder="1" applyAlignment="1" applyProtection="1">
      <protection locked="0"/>
    </xf>
    <xf numFmtId="1" fontId="2" fillId="6" borderId="21" xfId="0" applyNumberFormat="1" applyFont="1" applyFill="1" applyBorder="1" applyAlignment="1" applyProtection="1">
      <protection locked="0"/>
    </xf>
    <xf numFmtId="1" fontId="2" fillId="6" borderId="88" xfId="0" applyNumberFormat="1" applyFont="1" applyFill="1" applyBorder="1" applyAlignment="1" applyProtection="1">
      <protection locked="0"/>
    </xf>
    <xf numFmtId="1" fontId="2" fillId="6" borderId="50" xfId="0" applyNumberFormat="1" applyFont="1" applyFill="1" applyBorder="1" applyAlignment="1" applyProtection="1">
      <protection locked="0"/>
    </xf>
    <xf numFmtId="1" fontId="2" fillId="6" borderId="89" xfId="0" applyNumberFormat="1" applyFont="1" applyFill="1" applyBorder="1" applyAlignment="1" applyProtection="1">
      <protection locked="0"/>
    </xf>
    <xf numFmtId="1" fontId="0" fillId="10" borderId="0" xfId="0" applyNumberFormat="1" applyFill="1"/>
    <xf numFmtId="1" fontId="0" fillId="10" borderId="0" xfId="0" applyNumberFormat="1" applyFill="1" applyProtection="1">
      <protection locked="0"/>
    </xf>
    <xf numFmtId="1" fontId="2" fillId="0" borderId="85" xfId="0" applyNumberFormat="1" applyFont="1" applyFill="1" applyBorder="1" applyAlignment="1" applyProtection="1">
      <alignment horizontal="center" vertical="center" wrapText="1"/>
    </xf>
    <xf numFmtId="1" fontId="2" fillId="0" borderId="86" xfId="0" applyNumberFormat="1" applyFont="1" applyFill="1" applyBorder="1" applyAlignment="1" applyProtection="1">
      <alignment horizontal="center" vertical="center" wrapText="1"/>
    </xf>
    <xf numFmtId="1" fontId="9" fillId="4" borderId="0" xfId="0" applyNumberFormat="1" applyFont="1" applyFill="1"/>
    <xf numFmtId="1" fontId="0" fillId="3" borderId="0" xfId="0" applyNumberFormat="1" applyFill="1" applyProtection="1">
      <protection locked="0"/>
    </xf>
    <xf numFmtId="1" fontId="7" fillId="2" borderId="0" xfId="0" applyNumberFormat="1" applyFont="1" applyFill="1" applyBorder="1" applyAlignment="1" applyProtection="1">
      <alignment wrapText="1"/>
    </xf>
    <xf numFmtId="1" fontId="3" fillId="2" borderId="1" xfId="0" applyNumberFormat="1" applyFont="1" applyFill="1" applyBorder="1" applyAlignment="1" applyProtection="1">
      <alignment horizontal="left"/>
    </xf>
    <xf numFmtId="1" fontId="7" fillId="2" borderId="1" xfId="0" applyNumberFormat="1" applyFont="1" applyFill="1" applyBorder="1" applyAlignment="1" applyProtection="1">
      <alignment horizontal="left"/>
    </xf>
    <xf numFmtId="1" fontId="7" fillId="2" borderId="0" xfId="0" applyNumberFormat="1" applyFont="1" applyFill="1" applyBorder="1" applyAlignment="1" applyProtection="1">
      <alignment horizontal="left"/>
    </xf>
    <xf numFmtId="1" fontId="2" fillId="0" borderId="44" xfId="0" applyNumberFormat="1" applyFont="1" applyFill="1" applyBorder="1" applyAlignment="1" applyProtection="1"/>
    <xf numFmtId="1" fontId="2" fillId="0" borderId="17" xfId="0" applyNumberFormat="1" applyFont="1" applyFill="1" applyBorder="1" applyAlignment="1" applyProtection="1"/>
    <xf numFmtId="1" fontId="2" fillId="6" borderId="70" xfId="0" applyNumberFormat="1" applyFont="1" applyFill="1" applyBorder="1" applyAlignment="1" applyProtection="1">
      <protection locked="0"/>
    </xf>
    <xf numFmtId="1" fontId="2" fillId="6" borderId="74" xfId="0" applyNumberFormat="1" applyFont="1" applyFill="1" applyBorder="1" applyAlignment="1" applyProtection="1">
      <protection locked="0"/>
    </xf>
    <xf numFmtId="1" fontId="2" fillId="6" borderId="85" xfId="0" applyNumberFormat="1" applyFont="1" applyFill="1" applyBorder="1" applyAlignment="1" applyProtection="1">
      <protection locked="0"/>
    </xf>
    <xf numFmtId="1" fontId="2" fillId="9" borderId="10" xfId="0" applyNumberFormat="1" applyFont="1" applyFill="1" applyBorder="1" applyAlignment="1" applyProtection="1"/>
    <xf numFmtId="1" fontId="2" fillId="0" borderId="26" xfId="0" applyNumberFormat="1" applyFont="1" applyFill="1" applyBorder="1" applyAlignment="1" applyProtection="1"/>
    <xf numFmtId="1" fontId="2" fillId="9" borderId="19" xfId="0" applyNumberFormat="1" applyFont="1" applyFill="1" applyBorder="1" applyAlignment="1" applyProtection="1"/>
    <xf numFmtId="1" fontId="2" fillId="0" borderId="22" xfId="0" applyNumberFormat="1" applyFont="1" applyFill="1" applyBorder="1" applyAlignment="1" applyProtection="1">
      <alignment wrapText="1"/>
    </xf>
    <xf numFmtId="1" fontId="2" fillId="0" borderId="27" xfId="0" applyNumberFormat="1" applyFont="1" applyFill="1" applyBorder="1" applyAlignment="1" applyProtection="1">
      <alignment wrapText="1"/>
    </xf>
    <xf numFmtId="1" fontId="2" fillId="0" borderId="26" xfId="0" applyNumberFormat="1" applyFont="1" applyFill="1" applyBorder="1" applyAlignment="1" applyProtection="1">
      <alignment wrapText="1"/>
    </xf>
    <xf numFmtId="1" fontId="2" fillId="6" borderId="45" xfId="0" applyNumberFormat="1" applyFont="1" applyFill="1" applyBorder="1" applyAlignment="1" applyProtection="1">
      <protection locked="0"/>
    </xf>
    <xf numFmtId="1" fontId="2" fillId="6" borderId="60" xfId="0" applyNumberFormat="1" applyFont="1" applyFill="1" applyBorder="1" applyAlignment="1" applyProtection="1">
      <protection locked="0"/>
    </xf>
    <xf numFmtId="1" fontId="6" fillId="0" borderId="22" xfId="0" applyNumberFormat="1" applyFont="1" applyBorder="1" applyProtection="1"/>
    <xf numFmtId="1" fontId="2" fillId="0" borderId="61" xfId="0" applyNumberFormat="1" applyFont="1" applyFill="1" applyBorder="1" applyAlignment="1" applyProtection="1"/>
    <xf numFmtId="1" fontId="2" fillId="0" borderId="43" xfId="0" applyNumberFormat="1" applyFont="1" applyFill="1" applyBorder="1" applyAlignment="1" applyProtection="1"/>
    <xf numFmtId="1" fontId="2" fillId="0" borderId="30" xfId="0" applyNumberFormat="1" applyFont="1" applyFill="1" applyBorder="1" applyAlignment="1" applyProtection="1"/>
    <xf numFmtId="1" fontId="2" fillId="9" borderId="28" xfId="0" applyNumberFormat="1" applyFont="1" applyFill="1" applyBorder="1" applyAlignment="1" applyProtection="1"/>
    <xf numFmtId="1" fontId="2" fillId="7" borderId="70" xfId="0" applyNumberFormat="1" applyFont="1" applyFill="1" applyBorder="1" applyAlignment="1" applyProtection="1"/>
    <xf numFmtId="1" fontId="6" fillId="0" borderId="27" xfId="0" applyNumberFormat="1" applyFont="1" applyBorder="1" applyProtection="1"/>
    <xf numFmtId="1" fontId="2" fillId="9" borderId="40" xfId="0" applyNumberFormat="1" applyFont="1" applyFill="1" applyBorder="1" applyAlignment="1" applyProtection="1"/>
    <xf numFmtId="1" fontId="2" fillId="6" borderId="25" xfId="0" applyNumberFormat="1" applyFont="1" applyFill="1" applyBorder="1" applyAlignment="1" applyProtection="1">
      <protection locked="0"/>
    </xf>
    <xf numFmtId="1" fontId="2" fillId="6" borderId="68" xfId="0" applyNumberFormat="1" applyFont="1" applyFill="1" applyBorder="1" applyAlignment="1" applyProtection="1">
      <protection locked="0"/>
    </xf>
    <xf numFmtId="1" fontId="6" fillId="0" borderId="19" xfId="0" applyNumberFormat="1" applyFont="1" applyBorder="1"/>
    <xf numFmtId="1" fontId="2" fillId="9" borderId="22" xfId="0" applyNumberFormat="1" applyFont="1" applyFill="1" applyBorder="1" applyAlignment="1" applyProtection="1"/>
    <xf numFmtId="1" fontId="2" fillId="9" borderId="23" xfId="0" applyNumberFormat="1" applyFont="1" applyFill="1" applyBorder="1" applyAlignment="1" applyProtection="1"/>
    <xf numFmtId="1" fontId="2" fillId="7" borderId="44" xfId="0" applyNumberFormat="1" applyFont="1" applyFill="1" applyBorder="1" applyAlignment="1" applyProtection="1"/>
    <xf numFmtId="1" fontId="2" fillId="7" borderId="59" xfId="0" applyNumberFormat="1" applyFont="1" applyFill="1" applyBorder="1" applyAlignment="1" applyProtection="1"/>
    <xf numFmtId="1" fontId="2" fillId="7" borderId="45" xfId="0" applyNumberFormat="1" applyFont="1" applyFill="1" applyBorder="1" applyAlignment="1" applyProtection="1"/>
    <xf numFmtId="1" fontId="2" fillId="7" borderId="60" xfId="0" applyNumberFormat="1" applyFont="1" applyFill="1" applyBorder="1" applyAlignment="1" applyProtection="1"/>
    <xf numFmtId="1" fontId="2" fillId="7" borderId="43" xfId="0" applyNumberFormat="1" applyFont="1" applyFill="1" applyBorder="1" applyAlignment="1" applyProtection="1"/>
    <xf numFmtId="1" fontId="2" fillId="6" borderId="2" xfId="0" applyNumberFormat="1" applyFont="1" applyFill="1" applyBorder="1" applyAlignment="1" applyProtection="1">
      <protection locked="0"/>
    </xf>
    <xf numFmtId="1" fontId="2" fillId="9" borderId="46" xfId="0" applyNumberFormat="1" applyFont="1" applyFill="1" applyBorder="1" applyAlignment="1" applyProtection="1"/>
    <xf numFmtId="1" fontId="2" fillId="9" borderId="49" xfId="0" applyNumberFormat="1" applyFont="1" applyFill="1" applyBorder="1" applyAlignment="1" applyProtection="1"/>
    <xf numFmtId="1" fontId="2" fillId="0" borderId="45" xfId="0" applyNumberFormat="1" applyFont="1" applyFill="1" applyBorder="1" applyAlignment="1" applyProtection="1"/>
    <xf numFmtId="1" fontId="2" fillId="9" borderId="69" xfId="0" applyNumberFormat="1" applyFont="1" applyFill="1" applyBorder="1" applyAlignment="1" applyProtection="1"/>
    <xf numFmtId="1" fontId="2" fillId="9" borderId="77" xfId="0" applyNumberFormat="1" applyFont="1" applyFill="1" applyBorder="1" applyAlignment="1" applyProtection="1"/>
    <xf numFmtId="1" fontId="2" fillId="9" borderId="85" xfId="0" applyNumberFormat="1" applyFont="1" applyFill="1" applyBorder="1" applyAlignment="1" applyProtection="1"/>
    <xf numFmtId="1" fontId="2" fillId="9" borderId="54" xfId="0" applyNumberFormat="1" applyFont="1" applyFill="1" applyBorder="1" applyAlignment="1" applyProtection="1"/>
    <xf numFmtId="1" fontId="2" fillId="9" borderId="60" xfId="0" applyNumberFormat="1" applyFont="1" applyFill="1" applyBorder="1" applyAlignment="1" applyProtection="1"/>
    <xf numFmtId="1" fontId="2" fillId="9" borderId="29" xfId="0" applyNumberFormat="1" applyFont="1" applyFill="1" applyBorder="1" applyAlignment="1" applyProtection="1"/>
    <xf numFmtId="1" fontId="2" fillId="9" borderId="32" xfId="0" applyNumberFormat="1" applyFont="1" applyFill="1" applyBorder="1" applyAlignment="1" applyProtection="1"/>
    <xf numFmtId="1" fontId="2" fillId="9" borderId="55" xfId="0" applyNumberFormat="1" applyFont="1" applyFill="1" applyBorder="1" applyAlignment="1" applyProtection="1"/>
    <xf numFmtId="1" fontId="2" fillId="9" borderId="66" xfId="0" applyNumberFormat="1" applyFont="1" applyFill="1" applyBorder="1" applyAlignment="1" applyProtection="1"/>
    <xf numFmtId="1" fontId="2" fillId="11" borderId="40" xfId="0" applyNumberFormat="1" applyFont="1" applyFill="1" applyBorder="1" applyAlignment="1" applyProtection="1"/>
    <xf numFmtId="1" fontId="2" fillId="9" borderId="63" xfId="0" applyNumberFormat="1" applyFont="1" applyFill="1" applyBorder="1" applyAlignment="1" applyProtection="1"/>
    <xf numFmtId="1" fontId="2" fillId="11" borderId="19" xfId="0" applyNumberFormat="1" applyFont="1" applyFill="1" applyBorder="1" applyAlignment="1" applyProtection="1"/>
    <xf numFmtId="1" fontId="2" fillId="9" borderId="64" xfId="0" applyNumberFormat="1" applyFont="1" applyFill="1" applyBorder="1" applyAlignment="1" applyProtection="1"/>
    <xf numFmtId="1" fontId="2" fillId="11" borderId="28" xfId="0" applyNumberFormat="1" applyFont="1" applyFill="1" applyBorder="1" applyAlignment="1" applyProtection="1"/>
    <xf numFmtId="1" fontId="3" fillId="2" borderId="1" xfId="0" applyNumberFormat="1" applyFont="1" applyFill="1" applyBorder="1" applyAlignment="1" applyProtection="1"/>
    <xf numFmtId="1" fontId="2" fillId="0" borderId="1" xfId="0" applyNumberFormat="1" applyFont="1" applyFill="1" applyBorder="1" applyAlignment="1" applyProtection="1"/>
    <xf numFmtId="1" fontId="2" fillId="0" borderId="0" xfId="0" applyNumberFormat="1" applyFont="1" applyFill="1" applyProtection="1"/>
    <xf numFmtId="1" fontId="2" fillId="0" borderId="0" xfId="0" applyNumberFormat="1" applyFont="1" applyFill="1" applyBorder="1" applyProtection="1"/>
    <xf numFmtId="1" fontId="2" fillId="0" borderId="1" xfId="0" applyNumberFormat="1" applyFont="1" applyFill="1" applyBorder="1" applyProtection="1"/>
    <xf numFmtId="1" fontId="5" fillId="0" borderId="0" xfId="0" applyNumberFormat="1" applyFont="1" applyFill="1" applyBorder="1" applyProtection="1"/>
    <xf numFmtId="1" fontId="2" fillId="9" borderId="61" xfId="0" applyNumberFormat="1" applyFont="1" applyFill="1" applyBorder="1" applyAlignment="1" applyProtection="1"/>
    <xf numFmtId="1" fontId="2" fillId="9" borderId="48" xfId="0" applyNumberFormat="1" applyFont="1" applyFill="1" applyBorder="1" applyAlignment="1" applyProtection="1"/>
    <xf numFmtId="1" fontId="2" fillId="6" borderId="16" xfId="0" applyNumberFormat="1" applyFont="1" applyFill="1" applyBorder="1" applyAlignment="1" applyProtection="1">
      <protection locked="0"/>
    </xf>
    <xf numFmtId="1" fontId="2" fillId="9" borderId="11" xfId="0" applyNumberFormat="1" applyFont="1" applyFill="1" applyBorder="1" applyAlignment="1" applyProtection="1"/>
    <xf numFmtId="1" fontId="2" fillId="9" borderId="13" xfId="0" applyNumberFormat="1" applyFont="1" applyFill="1" applyBorder="1" applyAlignment="1" applyProtection="1"/>
    <xf numFmtId="1" fontId="2" fillId="9" borderId="17" xfId="0" applyNumberFormat="1" applyFont="1" applyFill="1" applyBorder="1" applyAlignment="1" applyProtection="1"/>
    <xf numFmtId="1" fontId="2" fillId="9" borderId="59" xfId="0" applyNumberFormat="1" applyFont="1" applyFill="1" applyBorder="1" applyAlignment="1" applyProtection="1"/>
    <xf numFmtId="1" fontId="2" fillId="7" borderId="61" xfId="0" applyNumberFormat="1" applyFont="1" applyFill="1" applyBorder="1" applyAlignment="1" applyProtection="1"/>
    <xf numFmtId="1" fontId="2" fillId="7" borderId="50" xfId="0" applyNumberFormat="1" applyFont="1" applyFill="1" applyBorder="1" applyAlignment="1" applyProtection="1"/>
    <xf numFmtId="1" fontId="2" fillId="9" borderId="41" xfId="0" applyNumberFormat="1" applyFont="1" applyFill="1" applyBorder="1" applyAlignment="1" applyProtection="1"/>
    <xf numFmtId="1" fontId="2" fillId="9" borderId="45" xfId="0" applyNumberFormat="1" applyFont="1" applyFill="1" applyBorder="1" applyAlignment="1" applyProtection="1"/>
    <xf numFmtId="1" fontId="2" fillId="9" borderId="50" xfId="0" applyNumberFormat="1" applyFont="1" applyFill="1" applyBorder="1" applyAlignment="1" applyProtection="1"/>
    <xf numFmtId="1" fontId="2" fillId="9" borderId="57" xfId="0" applyNumberFormat="1" applyFont="1" applyFill="1" applyBorder="1" applyAlignment="1" applyProtection="1"/>
    <xf numFmtId="1" fontId="7" fillId="4" borderId="0" xfId="0" applyNumberFormat="1" applyFont="1" applyFill="1" applyBorder="1" applyAlignment="1" applyProtection="1">
      <alignment horizontal="left"/>
    </xf>
    <xf numFmtId="1" fontId="2" fillId="4" borderId="0" xfId="0" applyNumberFormat="1" applyFont="1" applyFill="1" applyBorder="1" applyAlignment="1" applyProtection="1"/>
    <xf numFmtId="1" fontId="3" fillId="2" borderId="86" xfId="0" applyNumberFormat="1" applyFont="1" applyFill="1" applyBorder="1" applyAlignment="1" applyProtection="1">
      <alignment horizontal="left"/>
    </xf>
    <xf numFmtId="1" fontId="7" fillId="2" borderId="86" xfId="0" applyNumberFormat="1" applyFont="1" applyFill="1" applyBorder="1" applyAlignment="1" applyProtection="1">
      <alignment horizontal="left"/>
    </xf>
    <xf numFmtId="1" fontId="2" fillId="2" borderId="0" xfId="0" applyNumberFormat="1" applyFont="1" applyFill="1" applyBorder="1" applyAlignment="1" applyProtection="1">
      <alignment horizontal="right"/>
    </xf>
    <xf numFmtId="1" fontId="3" fillId="2" borderId="0" xfId="0" applyNumberFormat="1" applyFont="1" applyFill="1" applyAlignment="1" applyProtection="1">
      <alignment horizontal="left"/>
    </xf>
    <xf numFmtId="1" fontId="2" fillId="2" borderId="0" xfId="0" applyNumberFormat="1" applyFont="1" applyFill="1" applyProtection="1"/>
    <xf numFmtId="1" fontId="2" fillId="0" borderId="92" xfId="0" applyNumberFormat="1" applyFont="1" applyFill="1" applyBorder="1" applyAlignment="1" applyProtection="1">
      <alignment horizontal="center" vertical="center" wrapText="1"/>
    </xf>
    <xf numFmtId="1" fontId="2" fillId="0" borderId="68" xfId="0" applyNumberFormat="1" applyFont="1" applyFill="1" applyBorder="1" applyAlignment="1" applyProtection="1"/>
    <xf numFmtId="1" fontId="2" fillId="6" borderId="92" xfId="0" applyNumberFormat="1" applyFont="1" applyFill="1" applyBorder="1" applyAlignment="1" applyProtection="1">
      <protection locked="0"/>
    </xf>
    <xf numFmtId="1" fontId="2" fillId="6" borderId="78" xfId="0" applyNumberFormat="1" applyFont="1" applyFill="1" applyBorder="1" applyAlignment="1" applyProtection="1">
      <protection locked="0"/>
    </xf>
    <xf numFmtId="1" fontId="2" fillId="0" borderId="28" xfId="0" applyNumberFormat="1" applyFont="1" applyFill="1" applyBorder="1" applyAlignment="1" applyProtection="1">
      <alignment horizontal="left" vertical="center" wrapText="1"/>
    </xf>
    <xf numFmtId="1" fontId="2" fillId="6" borderId="93" xfId="0" applyNumberFormat="1" applyFont="1" applyFill="1" applyBorder="1" applyAlignment="1" applyProtection="1">
      <protection locked="0"/>
    </xf>
    <xf numFmtId="1" fontId="2" fillId="6" borderId="52" xfId="0" applyNumberFormat="1" applyFont="1" applyFill="1" applyBorder="1" applyAlignment="1" applyProtection="1">
      <protection locked="0"/>
    </xf>
    <xf numFmtId="1" fontId="2" fillId="0" borderId="10" xfId="0" applyNumberFormat="1" applyFont="1" applyFill="1" applyBorder="1" applyAlignment="1" applyProtection="1"/>
    <xf numFmtId="1" fontId="2" fillId="6" borderId="79" xfId="0" applyNumberFormat="1" applyFont="1" applyFill="1" applyBorder="1" applyAlignment="1" applyProtection="1">
      <protection locked="0"/>
    </xf>
    <xf numFmtId="1" fontId="2" fillId="0" borderId="73" xfId="0" applyNumberFormat="1" applyFont="1" applyFill="1" applyBorder="1" applyAlignment="1" applyProtection="1">
      <alignment horizontal="center" vertical="center" wrapText="1"/>
    </xf>
    <xf numFmtId="1" fontId="2" fillId="2" borderId="0" xfId="0" applyNumberFormat="1" applyFont="1" applyFill="1" applyAlignment="1" applyProtection="1">
      <alignment horizontal="center"/>
    </xf>
    <xf numFmtId="1" fontId="2" fillId="2" borderId="0" xfId="0" applyNumberFormat="1" applyFont="1" applyFill="1" applyAlignment="1" applyProtection="1">
      <alignment horizontal="center" wrapText="1"/>
    </xf>
    <xf numFmtId="1" fontId="2" fillId="12" borderId="12" xfId="0" applyNumberFormat="1" applyFont="1" applyFill="1" applyBorder="1" applyAlignment="1" applyProtection="1">
      <protection locked="0"/>
    </xf>
    <xf numFmtId="1" fontId="2" fillId="12" borderId="14" xfId="0" applyNumberFormat="1" applyFont="1" applyFill="1" applyBorder="1" applyAlignment="1" applyProtection="1">
      <protection locked="0"/>
    </xf>
    <xf numFmtId="1" fontId="2" fillId="2" borderId="0" xfId="0" applyNumberFormat="1" applyFont="1" applyFill="1" applyBorder="1" applyAlignment="1" applyProtection="1">
      <protection locked="0"/>
    </xf>
    <xf numFmtId="1" fontId="2" fillId="0" borderId="53" xfId="0" applyNumberFormat="1" applyFont="1" applyFill="1" applyBorder="1" applyAlignment="1" applyProtection="1">
      <alignment horizontal="left" vertical="center" wrapText="1"/>
    </xf>
    <xf numFmtId="1" fontId="2" fillId="0" borderId="53" xfId="0" applyNumberFormat="1" applyFont="1" applyFill="1" applyBorder="1" applyAlignment="1" applyProtection="1"/>
    <xf numFmtId="1" fontId="2" fillId="0" borderId="28" xfId="0" applyNumberFormat="1" applyFont="1" applyBorder="1" applyProtection="1"/>
    <xf numFmtId="1" fontId="1" fillId="2" borderId="0" xfId="0" applyNumberFormat="1" applyFont="1" applyFill="1" applyBorder="1" applyAlignment="1" applyProtection="1">
      <alignment horizontal="center" vertical="center" wrapText="1"/>
    </xf>
    <xf numFmtId="1" fontId="2" fillId="0" borderId="86" xfId="0" applyNumberFormat="1" applyFont="1" applyFill="1" applyBorder="1" applyAlignment="1" applyProtection="1">
      <alignment horizontal="center" vertical="center" wrapText="1"/>
    </xf>
    <xf numFmtId="1" fontId="2" fillId="0" borderId="70" xfId="0" applyNumberFormat="1" applyFont="1" applyFill="1" applyBorder="1" applyAlignment="1" applyProtection="1">
      <alignment horizontal="center" vertical="center" wrapText="1"/>
    </xf>
    <xf numFmtId="1" fontId="2" fillId="0" borderId="6" xfId="0" applyNumberFormat="1" applyFont="1" applyFill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4" xfId="0" applyNumberFormat="1" applyFont="1" applyFill="1" applyBorder="1" applyAlignment="1" applyProtection="1">
      <alignment horizontal="center" vertical="center" wrapText="1"/>
    </xf>
    <xf numFmtId="1" fontId="2" fillId="0" borderId="73" xfId="0" applyNumberFormat="1" applyFont="1" applyFill="1" applyBorder="1" applyAlignment="1" applyProtection="1">
      <alignment horizontal="center" vertical="center" wrapText="1"/>
    </xf>
    <xf numFmtId="1" fontId="2" fillId="0" borderId="72" xfId="0" applyNumberFormat="1" applyFont="1" applyFill="1" applyBorder="1" applyAlignment="1" applyProtection="1">
      <alignment horizontal="center" vertical="center" wrapText="1"/>
    </xf>
    <xf numFmtId="1" fontId="2" fillId="0" borderId="73" xfId="0" applyNumberFormat="1" applyFont="1" applyFill="1" applyBorder="1" applyAlignment="1" applyProtection="1">
      <alignment horizontal="center" vertical="center" wrapText="1"/>
    </xf>
    <xf numFmtId="1" fontId="2" fillId="0" borderId="70" xfId="0" applyNumberFormat="1" applyFont="1" applyFill="1" applyBorder="1" applyAlignment="1" applyProtection="1">
      <alignment horizontal="center" vertical="center" wrapText="1"/>
    </xf>
    <xf numFmtId="1" fontId="2" fillId="0" borderId="6" xfId="0" applyNumberFormat="1" applyFont="1" applyFill="1" applyBorder="1" applyAlignment="1" applyProtection="1">
      <alignment horizontal="center" vertical="center" wrapText="1"/>
    </xf>
    <xf numFmtId="1" fontId="2" fillId="0" borderId="4" xfId="0" applyNumberFormat="1" applyFont="1" applyFill="1" applyBorder="1" applyAlignment="1" applyProtection="1">
      <alignment horizontal="center" vertical="center" wrapText="1"/>
    </xf>
    <xf numFmtId="1" fontId="2" fillId="0" borderId="72" xfId="0" applyNumberFormat="1" applyFont="1" applyFill="1" applyBorder="1" applyAlignment="1" applyProtection="1">
      <alignment horizontal="center" vertical="center" wrapText="1"/>
    </xf>
    <xf numFmtId="1" fontId="2" fillId="0" borderId="86" xfId="0" applyNumberFormat="1" applyFont="1" applyFill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1" fontId="1" fillId="2" borderId="0" xfId="0" applyNumberFormat="1" applyFont="1" applyFill="1" applyBorder="1" applyAlignment="1" applyProtection="1">
      <alignment horizontal="center" vertical="center" wrapText="1"/>
    </xf>
    <xf numFmtId="1" fontId="2" fillId="0" borderId="72" xfId="0" applyNumberFormat="1" applyFont="1" applyFill="1" applyBorder="1" applyAlignment="1" applyProtection="1">
      <alignment horizontal="center" vertical="center" wrapText="1"/>
    </xf>
    <xf numFmtId="1" fontId="1" fillId="2" borderId="0" xfId="0" applyNumberFormat="1" applyFont="1" applyFill="1" applyBorder="1" applyAlignment="1" applyProtection="1">
      <alignment horizontal="center" vertical="center" wrapText="1"/>
    </xf>
    <xf numFmtId="1" fontId="2" fillId="0" borderId="86" xfId="0" applyNumberFormat="1" applyFont="1" applyFill="1" applyBorder="1" applyAlignment="1" applyProtection="1">
      <alignment horizontal="center" vertical="center" wrapText="1"/>
    </xf>
    <xf numFmtId="1" fontId="2" fillId="0" borderId="70" xfId="0" applyNumberFormat="1" applyFont="1" applyFill="1" applyBorder="1" applyAlignment="1" applyProtection="1">
      <alignment horizontal="center" vertical="center" wrapText="1"/>
    </xf>
    <xf numFmtId="1" fontId="2" fillId="0" borderId="6" xfId="0" applyNumberFormat="1" applyFont="1" applyFill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4" xfId="0" applyNumberFormat="1" applyFont="1" applyFill="1" applyBorder="1" applyAlignment="1" applyProtection="1">
      <alignment horizontal="center" vertical="center" wrapText="1"/>
    </xf>
    <xf numFmtId="1" fontId="2" fillId="0" borderId="73" xfId="0" applyNumberFormat="1" applyFont="1" applyFill="1" applyBorder="1" applyAlignment="1" applyProtection="1">
      <alignment horizontal="center" vertical="center" wrapText="1"/>
    </xf>
    <xf numFmtId="1" fontId="2" fillId="13" borderId="66" xfId="0" applyNumberFormat="1" applyFont="1" applyFill="1" applyBorder="1" applyAlignment="1" applyProtection="1">
      <protection locked="0"/>
    </xf>
    <xf numFmtId="1" fontId="2" fillId="13" borderId="63" xfId="0" applyNumberFormat="1" applyFont="1" applyFill="1" applyBorder="1" applyAlignment="1" applyProtection="1">
      <protection locked="0"/>
    </xf>
    <xf numFmtId="1" fontId="2" fillId="13" borderId="64" xfId="0" applyNumberFormat="1" applyFont="1" applyFill="1" applyBorder="1" applyAlignment="1" applyProtection="1">
      <protection locked="0"/>
    </xf>
    <xf numFmtId="1" fontId="3" fillId="4" borderId="1" xfId="0" applyNumberFormat="1" applyFont="1" applyFill="1" applyBorder="1" applyAlignment="1" applyProtection="1"/>
    <xf numFmtId="1" fontId="2" fillId="4" borderId="0" xfId="0" applyNumberFormat="1" applyFont="1" applyFill="1" applyAlignment="1" applyProtection="1"/>
    <xf numFmtId="1" fontId="2" fillId="4" borderId="1" xfId="0" applyNumberFormat="1" applyFont="1" applyFill="1" applyBorder="1" applyAlignment="1" applyProtection="1"/>
    <xf numFmtId="1" fontId="2" fillId="4" borderId="0" xfId="0" applyNumberFormat="1" applyFont="1" applyFill="1" applyProtection="1"/>
    <xf numFmtId="1" fontId="2" fillId="4" borderId="0" xfId="0" applyNumberFormat="1" applyFont="1" applyFill="1" applyBorder="1" applyProtection="1"/>
    <xf numFmtId="1" fontId="2" fillId="4" borderId="1" xfId="0" applyNumberFormat="1" applyFont="1" applyFill="1" applyBorder="1" applyProtection="1"/>
    <xf numFmtId="1" fontId="5" fillId="4" borderId="0" xfId="0" applyNumberFormat="1" applyFont="1" applyFill="1" applyBorder="1" applyProtection="1"/>
    <xf numFmtId="1" fontId="2" fillId="0" borderId="73" xfId="0" applyNumberFormat="1" applyFont="1" applyFill="1" applyBorder="1" applyAlignment="1" applyProtection="1">
      <alignment horizontal="center" vertical="center" wrapText="1"/>
    </xf>
    <xf numFmtId="1" fontId="2" fillId="0" borderId="70" xfId="0" applyNumberFormat="1" applyFont="1" applyFill="1" applyBorder="1" applyAlignment="1" applyProtection="1">
      <alignment horizontal="center" vertical="center" wrapText="1"/>
    </xf>
    <xf numFmtId="1" fontId="2" fillId="0" borderId="6" xfId="0" applyNumberFormat="1" applyFont="1" applyFill="1" applyBorder="1" applyAlignment="1" applyProtection="1">
      <alignment horizontal="center" vertical="center" wrapText="1"/>
    </xf>
    <xf numFmtId="1" fontId="2" fillId="0" borderId="4" xfId="0" applyNumberFormat="1" applyFont="1" applyFill="1" applyBorder="1" applyAlignment="1" applyProtection="1">
      <alignment horizontal="center" vertical="center" wrapText="1"/>
    </xf>
    <xf numFmtId="1" fontId="2" fillId="0" borderId="86" xfId="0" applyNumberFormat="1" applyFont="1" applyFill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72" xfId="0" applyNumberFormat="1" applyFont="1" applyFill="1" applyBorder="1" applyAlignment="1" applyProtection="1">
      <alignment horizontal="center" vertical="center" wrapText="1"/>
    </xf>
    <xf numFmtId="1" fontId="1" fillId="2" borderId="0" xfId="0" applyNumberFormat="1" applyFont="1" applyFill="1" applyBorder="1" applyAlignment="1" applyProtection="1">
      <alignment horizontal="center" vertical="center" wrapText="1"/>
    </xf>
    <xf numFmtId="1" fontId="2" fillId="0" borderId="72" xfId="0" applyNumberFormat="1" applyFont="1" applyFill="1" applyBorder="1" applyAlignment="1" applyProtection="1">
      <alignment horizontal="center" vertical="center" wrapText="1"/>
    </xf>
    <xf numFmtId="1" fontId="1" fillId="2" borderId="0" xfId="0" applyNumberFormat="1" applyFont="1" applyFill="1" applyBorder="1" applyAlignment="1" applyProtection="1">
      <alignment horizontal="center" vertical="center" wrapText="1"/>
    </xf>
    <xf numFmtId="1" fontId="2" fillId="0" borderId="86" xfId="0" applyNumberFormat="1" applyFont="1" applyFill="1" applyBorder="1" applyAlignment="1" applyProtection="1">
      <alignment horizontal="center" vertical="center" wrapText="1"/>
    </xf>
    <xf numFmtId="1" fontId="2" fillId="0" borderId="70" xfId="0" applyNumberFormat="1" applyFont="1" applyFill="1" applyBorder="1" applyAlignment="1" applyProtection="1">
      <alignment horizontal="center" vertical="center" wrapText="1"/>
    </xf>
    <xf numFmtId="1" fontId="2" fillId="0" borderId="6" xfId="0" applyNumberFormat="1" applyFont="1" applyFill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4" xfId="0" applyNumberFormat="1" applyFont="1" applyFill="1" applyBorder="1" applyAlignment="1" applyProtection="1">
      <alignment horizontal="center" vertical="center" wrapText="1"/>
    </xf>
    <xf numFmtId="1" fontId="2" fillId="0" borderId="73" xfId="0" applyNumberFormat="1" applyFont="1" applyFill="1" applyBorder="1" applyAlignment="1" applyProtection="1">
      <alignment horizontal="center" vertical="center" wrapText="1"/>
    </xf>
    <xf numFmtId="1" fontId="2" fillId="0" borderId="73" xfId="0" applyNumberFormat="1" applyFont="1" applyFill="1" applyBorder="1" applyAlignment="1" applyProtection="1">
      <alignment horizontal="center" vertical="center" wrapText="1"/>
    </xf>
    <xf numFmtId="1" fontId="2" fillId="0" borderId="70" xfId="0" applyNumberFormat="1" applyFont="1" applyFill="1" applyBorder="1" applyAlignment="1" applyProtection="1">
      <alignment horizontal="center" vertical="center" wrapText="1"/>
    </xf>
    <xf numFmtId="1" fontId="2" fillId="0" borderId="6" xfId="0" applyNumberFormat="1" applyFont="1" applyFill="1" applyBorder="1" applyAlignment="1" applyProtection="1">
      <alignment horizontal="center" vertical="center" wrapText="1"/>
    </xf>
    <xf numFmtId="1" fontId="2" fillId="0" borderId="4" xfId="0" applyNumberFormat="1" applyFont="1" applyFill="1" applyBorder="1" applyAlignment="1" applyProtection="1">
      <alignment horizontal="center" vertical="center" wrapText="1"/>
    </xf>
    <xf numFmtId="1" fontId="2" fillId="0" borderId="86" xfId="0" applyNumberFormat="1" applyFont="1" applyFill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72" xfId="0" applyNumberFormat="1" applyFont="1" applyFill="1" applyBorder="1" applyAlignment="1" applyProtection="1">
      <alignment horizontal="center" vertical="center" wrapText="1"/>
    </xf>
    <xf numFmtId="1" fontId="1" fillId="2" borderId="0" xfId="0" applyNumberFormat="1" applyFont="1" applyFill="1" applyBorder="1" applyAlignment="1" applyProtection="1">
      <alignment horizontal="center" vertical="center" wrapText="1"/>
    </xf>
    <xf numFmtId="1" fontId="2" fillId="0" borderId="72" xfId="0" applyNumberFormat="1" applyFont="1" applyFill="1" applyBorder="1" applyAlignment="1" applyProtection="1">
      <alignment horizontal="center" vertical="center" wrapText="1"/>
    </xf>
    <xf numFmtId="1" fontId="1" fillId="2" borderId="0" xfId="0" applyNumberFormat="1" applyFont="1" applyFill="1" applyBorder="1" applyAlignment="1" applyProtection="1">
      <alignment horizontal="center" vertical="center" wrapText="1"/>
    </xf>
    <xf numFmtId="1" fontId="2" fillId="0" borderId="86" xfId="0" applyNumberFormat="1" applyFont="1" applyFill="1" applyBorder="1" applyAlignment="1" applyProtection="1">
      <alignment horizontal="center" vertical="center" wrapText="1"/>
    </xf>
    <xf numFmtId="1" fontId="2" fillId="0" borderId="70" xfId="0" applyNumberFormat="1" applyFont="1" applyFill="1" applyBorder="1" applyAlignment="1" applyProtection="1">
      <alignment horizontal="center" vertical="center" wrapText="1"/>
    </xf>
    <xf numFmtId="1" fontId="2" fillId="0" borderId="6" xfId="0" applyNumberFormat="1" applyFont="1" applyFill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4" xfId="0" applyNumberFormat="1" applyFont="1" applyFill="1" applyBorder="1" applyAlignment="1" applyProtection="1">
      <alignment horizontal="center" vertical="center" wrapText="1"/>
    </xf>
    <xf numFmtId="1" fontId="2" fillId="0" borderId="73" xfId="0" applyNumberFormat="1" applyFont="1" applyFill="1" applyBorder="1" applyAlignment="1" applyProtection="1">
      <alignment horizontal="center" vertical="center" wrapText="1"/>
    </xf>
    <xf numFmtId="1" fontId="2" fillId="0" borderId="73" xfId="0" applyNumberFormat="1" applyFont="1" applyFill="1" applyBorder="1" applyAlignment="1" applyProtection="1">
      <alignment horizontal="center" vertical="center" wrapText="1"/>
    </xf>
    <xf numFmtId="1" fontId="2" fillId="0" borderId="70" xfId="0" applyNumberFormat="1" applyFont="1" applyFill="1" applyBorder="1" applyAlignment="1" applyProtection="1">
      <alignment horizontal="center" vertical="center" wrapText="1"/>
    </xf>
    <xf numFmtId="1" fontId="2" fillId="0" borderId="6" xfId="0" applyNumberFormat="1" applyFont="1" applyFill="1" applyBorder="1" applyAlignment="1" applyProtection="1">
      <alignment horizontal="center" vertical="center" wrapText="1"/>
    </xf>
    <xf numFmtId="1" fontId="2" fillId="0" borderId="4" xfId="0" applyNumberFormat="1" applyFont="1" applyFill="1" applyBorder="1" applyAlignment="1" applyProtection="1">
      <alignment horizontal="center" vertical="center" wrapText="1"/>
    </xf>
    <xf numFmtId="1" fontId="2" fillId="0" borderId="86" xfId="0" applyNumberFormat="1" applyFont="1" applyFill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72" xfId="0" applyNumberFormat="1" applyFont="1" applyFill="1" applyBorder="1" applyAlignment="1" applyProtection="1">
      <alignment horizontal="center" vertical="center" wrapText="1"/>
    </xf>
    <xf numFmtId="1" fontId="1" fillId="2" borderId="0" xfId="0" applyNumberFormat="1" applyFont="1" applyFill="1" applyBorder="1" applyAlignment="1" applyProtection="1">
      <alignment horizontal="center" vertical="center" wrapText="1"/>
    </xf>
    <xf numFmtId="1" fontId="2" fillId="0" borderId="72" xfId="0" applyNumberFormat="1" applyFont="1" applyFill="1" applyBorder="1" applyAlignment="1" applyProtection="1">
      <alignment horizontal="center" vertical="center" wrapText="1"/>
    </xf>
    <xf numFmtId="1" fontId="1" fillId="2" borderId="0" xfId="0" applyNumberFormat="1" applyFont="1" applyFill="1" applyBorder="1" applyAlignment="1" applyProtection="1">
      <alignment horizontal="center" vertical="center" wrapText="1"/>
    </xf>
    <xf numFmtId="1" fontId="2" fillId="0" borderId="86" xfId="0" applyNumberFormat="1" applyFont="1" applyFill="1" applyBorder="1" applyAlignment="1" applyProtection="1">
      <alignment horizontal="center" vertical="center" wrapText="1"/>
    </xf>
    <xf numFmtId="1" fontId="2" fillId="0" borderId="70" xfId="0" applyNumberFormat="1" applyFont="1" applyFill="1" applyBorder="1" applyAlignment="1" applyProtection="1">
      <alignment horizontal="center" vertical="center" wrapText="1"/>
    </xf>
    <xf numFmtId="1" fontId="2" fillId="0" borderId="6" xfId="0" applyNumberFormat="1" applyFont="1" applyFill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4" xfId="0" applyNumberFormat="1" applyFont="1" applyFill="1" applyBorder="1" applyAlignment="1" applyProtection="1">
      <alignment horizontal="center" vertical="center" wrapText="1"/>
    </xf>
    <xf numFmtId="1" fontId="2" fillId="0" borderId="73" xfId="0" applyNumberFormat="1" applyFont="1" applyFill="1" applyBorder="1" applyAlignment="1" applyProtection="1">
      <alignment horizontal="center" vertical="center" wrapText="1"/>
    </xf>
    <xf numFmtId="1" fontId="2" fillId="0" borderId="73" xfId="0" applyNumberFormat="1" applyFont="1" applyBorder="1" applyAlignment="1" applyProtection="1">
      <alignment horizontal="center" vertical="center" wrapText="1"/>
    </xf>
    <xf numFmtId="1" fontId="2" fillId="0" borderId="71" xfId="0" applyNumberFormat="1" applyFont="1" applyFill="1" applyBorder="1" applyAlignment="1" applyProtection="1">
      <alignment horizontal="center" vertical="center" wrapText="1"/>
    </xf>
    <xf numFmtId="1" fontId="2" fillId="0" borderId="75" xfId="0" applyNumberFormat="1" applyFont="1" applyFill="1" applyBorder="1" applyAlignment="1" applyProtection="1">
      <alignment horizontal="center" vertical="center" wrapText="1"/>
    </xf>
    <xf numFmtId="1" fontId="2" fillId="0" borderId="80" xfId="0" applyNumberFormat="1" applyFont="1" applyFill="1" applyBorder="1" applyAlignment="1" applyProtection="1">
      <alignment horizontal="center" vertical="center" wrapText="1"/>
    </xf>
    <xf numFmtId="1" fontId="2" fillId="0" borderId="70" xfId="0" applyNumberFormat="1" applyFont="1" applyBorder="1" applyAlignment="1" applyProtection="1">
      <alignment horizontal="center" vertical="center" wrapText="1"/>
    </xf>
    <xf numFmtId="1" fontId="2" fillId="0" borderId="4" xfId="0" applyNumberFormat="1" applyFont="1" applyBorder="1" applyAlignment="1" applyProtection="1">
      <alignment horizontal="center" vertical="center" wrapText="1"/>
    </xf>
    <xf numFmtId="1" fontId="2" fillId="0" borderId="73" xfId="0" applyNumberFormat="1" applyFont="1" applyFill="1" applyBorder="1" applyAlignment="1" applyProtection="1">
      <alignment horizontal="center" vertical="center" wrapText="1"/>
    </xf>
    <xf numFmtId="1" fontId="2" fillId="0" borderId="68" xfId="0" applyNumberFormat="1" applyFont="1" applyFill="1" applyBorder="1" applyAlignment="1" applyProtection="1">
      <alignment horizontal="center" vertical="center" wrapText="1"/>
    </xf>
    <xf numFmtId="1" fontId="2" fillId="0" borderId="2" xfId="0" applyNumberFormat="1" applyFont="1" applyFill="1" applyBorder="1" applyAlignment="1" applyProtection="1">
      <alignment horizontal="center" vertical="center" wrapText="1"/>
    </xf>
    <xf numFmtId="1" fontId="2" fillId="0" borderId="5" xfId="0" applyNumberFormat="1" applyFont="1" applyFill="1" applyBorder="1" applyAlignment="1" applyProtection="1">
      <alignment horizontal="center" vertical="center" wrapText="1"/>
    </xf>
    <xf numFmtId="1" fontId="2" fillId="0" borderId="70" xfId="0" applyNumberFormat="1" applyFont="1" applyFill="1" applyBorder="1" applyAlignment="1" applyProtection="1">
      <alignment horizontal="center" vertical="center" wrapText="1"/>
    </xf>
    <xf numFmtId="1" fontId="2" fillId="0" borderId="6" xfId="0" applyNumberFormat="1" applyFont="1" applyFill="1" applyBorder="1" applyAlignment="1" applyProtection="1">
      <alignment horizontal="center" vertical="center" wrapText="1"/>
    </xf>
    <xf numFmtId="1" fontId="2" fillId="0" borderId="4" xfId="0" applyNumberFormat="1" applyFont="1" applyFill="1" applyBorder="1" applyAlignment="1" applyProtection="1">
      <alignment horizontal="center" vertical="center" wrapText="1"/>
    </xf>
    <xf numFmtId="1" fontId="2" fillId="0" borderId="68" xfId="0" applyNumberFormat="1" applyFont="1" applyFill="1" applyBorder="1" applyAlignment="1" applyProtection="1">
      <alignment horizontal="center" vertical="center"/>
    </xf>
    <xf numFmtId="1" fontId="2" fillId="0" borderId="2" xfId="0" applyNumberFormat="1" applyFont="1" applyFill="1" applyBorder="1" applyAlignment="1" applyProtection="1">
      <alignment horizontal="center" vertical="center"/>
    </xf>
    <xf numFmtId="1" fontId="2" fillId="0" borderId="5" xfId="0" applyNumberFormat="1" applyFont="1" applyFill="1" applyBorder="1" applyAlignment="1" applyProtection="1">
      <alignment horizontal="center" vertical="center"/>
    </xf>
    <xf numFmtId="1" fontId="2" fillId="0" borderId="74" xfId="0" applyNumberFormat="1" applyFont="1" applyFill="1" applyBorder="1" applyAlignment="1" applyProtection="1">
      <alignment horizontal="center" vertical="center" wrapText="1"/>
    </xf>
    <xf numFmtId="1" fontId="2" fillId="0" borderId="86" xfId="0" applyNumberFormat="1" applyFont="1" applyFill="1" applyBorder="1" applyAlignment="1" applyProtection="1">
      <alignment horizontal="center" vertical="center" wrapText="1"/>
    </xf>
    <xf numFmtId="1" fontId="2" fillId="0" borderId="3" xfId="0" applyNumberFormat="1" applyFont="1" applyFill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72" xfId="0" applyNumberFormat="1" applyFont="1" applyFill="1" applyBorder="1" applyAlignment="1" applyProtection="1">
      <alignment horizontal="center" vertical="center" wrapText="1"/>
    </xf>
    <xf numFmtId="1" fontId="2" fillId="0" borderId="71" xfId="0" applyNumberFormat="1" applyFont="1" applyFill="1" applyBorder="1" applyAlignment="1" applyProtection="1">
      <alignment horizontal="center" vertical="center"/>
    </xf>
    <xf numFmtId="1" fontId="2" fillId="0" borderId="80" xfId="0" applyNumberFormat="1" applyFont="1" applyFill="1" applyBorder="1" applyAlignment="1" applyProtection="1">
      <alignment horizontal="center" vertical="center"/>
    </xf>
    <xf numFmtId="1" fontId="6" fillId="0" borderId="81" xfId="0" applyNumberFormat="1" applyFont="1" applyFill="1" applyBorder="1" applyAlignment="1">
      <alignment horizontal="center" vertical="center" wrapText="1"/>
    </xf>
    <xf numFmtId="1" fontId="6" fillId="0" borderId="82" xfId="0" applyNumberFormat="1" applyFont="1" applyFill="1" applyBorder="1" applyAlignment="1">
      <alignment horizontal="center" vertical="center" wrapText="1"/>
    </xf>
    <xf numFmtId="1" fontId="6" fillId="0" borderId="65" xfId="0" applyNumberFormat="1" applyFont="1" applyFill="1" applyBorder="1" applyAlignment="1">
      <alignment horizontal="center" vertical="center" wrapText="1"/>
    </xf>
    <xf numFmtId="1" fontId="2" fillId="0" borderId="87" xfId="0" applyNumberFormat="1" applyFont="1" applyFill="1" applyBorder="1" applyAlignment="1" applyProtection="1">
      <alignment horizontal="center" vertical="center" wrapText="1"/>
    </xf>
    <xf numFmtId="1" fontId="2" fillId="0" borderId="90" xfId="0" applyNumberFormat="1" applyFont="1" applyFill="1" applyBorder="1" applyAlignment="1" applyProtection="1">
      <alignment horizontal="center" vertical="center" wrapText="1"/>
    </xf>
    <xf numFmtId="1" fontId="2" fillId="0" borderId="91" xfId="0" applyNumberFormat="1" applyFont="1" applyFill="1" applyBorder="1" applyAlignment="1" applyProtection="1">
      <alignment horizontal="center" vertical="center" wrapText="1"/>
    </xf>
    <xf numFmtId="1" fontId="2" fillId="0" borderId="72" xfId="0" applyNumberFormat="1" applyFont="1" applyFill="1" applyBorder="1" applyAlignment="1" applyProtection="1">
      <alignment horizontal="center" vertical="center"/>
    </xf>
    <xf numFmtId="1" fontId="2" fillId="0" borderId="75" xfId="0" applyNumberFormat="1" applyFont="1" applyFill="1" applyBorder="1" applyAlignment="1" applyProtection="1">
      <alignment horizontal="center" vertical="center"/>
    </xf>
    <xf numFmtId="1" fontId="1" fillId="2" borderId="0" xfId="0" applyNumberFormat="1" applyFont="1" applyFill="1" applyBorder="1" applyAlignment="1" applyProtection="1">
      <alignment horizontal="center" vertical="center" wrapText="1"/>
    </xf>
    <xf numFmtId="1" fontId="1" fillId="2" borderId="0" xfId="0" applyNumberFormat="1" applyFont="1" applyFill="1" applyBorder="1" applyAlignment="1" applyProtection="1">
      <alignment wrapText="1"/>
    </xf>
    <xf numFmtId="1" fontId="6" fillId="0" borderId="0" xfId="0" applyNumberFormat="1" applyFont="1" applyAlignment="1">
      <alignment horizontal="center" vertical="center"/>
    </xf>
    <xf numFmtId="1" fontId="2" fillId="0" borderId="18" xfId="0" applyNumberFormat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Border="1" applyAlignment="1" applyProtection="1">
      <alignment horizontal="center" vertical="center" wrapText="1"/>
    </xf>
    <xf numFmtId="1" fontId="2" fillId="0" borderId="74" xfId="0" applyNumberFormat="1" applyFont="1" applyFill="1" applyBorder="1" applyAlignment="1" applyProtection="1">
      <alignment horizontal="center" vertical="center"/>
    </xf>
    <xf numFmtId="1" fontId="2" fillId="0" borderId="86" xfId="0" applyNumberFormat="1" applyFont="1" applyFill="1" applyBorder="1" applyAlignment="1" applyProtection="1">
      <alignment horizontal="center" vertical="center"/>
    </xf>
    <xf numFmtId="1" fontId="2" fillId="0" borderId="81" xfId="0" applyNumberFormat="1" applyFont="1" applyFill="1" applyBorder="1" applyAlignment="1" applyProtection="1">
      <alignment horizontal="center" vertical="center"/>
    </xf>
    <xf numFmtId="1" fontId="2" fillId="0" borderId="3" xfId="0" applyNumberFormat="1" applyFont="1" applyFill="1" applyBorder="1" applyAlignment="1" applyProtection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 vertical="center"/>
    </xf>
    <xf numFmtId="1" fontId="2" fillId="0" borderId="65" xfId="0" applyNumberFormat="1" applyFont="1" applyFill="1" applyBorder="1" applyAlignment="1" applyProtection="1">
      <alignment horizontal="center" vertical="center"/>
    </xf>
  </cellXfs>
  <cellStyles count="5">
    <cellStyle name="Millares [0] 2" xfId="3" xr:uid="{00000000-0005-0000-0000-000000000000}"/>
    <cellStyle name="Millares 10 3" xfId="2" xr:uid="{00000000-0005-0000-0000-000001000000}"/>
    <cellStyle name="Normal" xfId="0" builtinId="0"/>
    <cellStyle name="Normal 2" xfId="4" xr:uid="{00000000-0005-0000-0000-000003000000}"/>
    <cellStyle name="Notas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lccisternasr\COMPARTIDOS\JOSE\MATRICES%20DE%20REGISTRO\MATRIZ%20REM\SA_18_V1.0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SEPTIEMBRE/116108A09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OCTUBRE/116108SA10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NOVIEMBRE/116108SA11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DICIEMBRE/116108SA1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lccisternasr\COMPARTIDOS\JOSE\ENERO\116108SA0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lccisternasr\COMPARTIDOS\JOSE\FEBRERO\116108SA0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MARZO/116108SA03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ABRIL/116108SA04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MAYO/116108SA05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JUNIO/116108SA06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JULIO/116108SA07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JOSE/REM%20MENSUAL/AGOSTO/116108A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/>
          <cell r="C2"/>
          <cell r="D2"/>
          <cell r="E2"/>
          <cell r="F2"/>
          <cell r="G2"/>
        </row>
        <row r="3">
          <cell r="B3"/>
          <cell r="C3"/>
          <cell r="D3"/>
          <cell r="E3"/>
          <cell r="F3"/>
          <cell r="G3"/>
          <cell r="H3"/>
        </row>
        <row r="6">
          <cell r="B6"/>
          <cell r="C6"/>
          <cell r="D6"/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SEPTIEMBRE</v>
          </cell>
          <cell r="C6">
            <v>0</v>
          </cell>
          <cell r="D6">
            <v>9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OCTUBRE</v>
          </cell>
          <cell r="C6">
            <v>1</v>
          </cell>
          <cell r="D6">
            <v>0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NOVIEMBRE</v>
          </cell>
          <cell r="C6">
            <v>1</v>
          </cell>
          <cell r="D6">
            <v>1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DICIEMBRE</v>
          </cell>
          <cell r="C6">
            <v>1</v>
          </cell>
          <cell r="D6">
            <v>2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ENERO</v>
          </cell>
          <cell r="C6">
            <v>0</v>
          </cell>
          <cell r="D6">
            <v>1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FEBRERO</v>
          </cell>
          <cell r="C6">
            <v>0</v>
          </cell>
          <cell r="D6">
            <v>2</v>
          </cell>
        </row>
        <row r="7">
          <cell r="B7">
            <v>2018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MARZO</v>
          </cell>
          <cell r="C6">
            <v>0</v>
          </cell>
          <cell r="D6">
            <v>3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ABRIL</v>
          </cell>
          <cell r="C6">
            <v>0</v>
          </cell>
          <cell r="D6">
            <v>4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MAYO</v>
          </cell>
          <cell r="C6">
            <v>0</v>
          </cell>
          <cell r="D6">
            <v>5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JUNIO</v>
          </cell>
          <cell r="C6">
            <v>0</v>
          </cell>
          <cell r="D6">
            <v>6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JULIO</v>
          </cell>
          <cell r="C6">
            <v>0</v>
          </cell>
          <cell r="D6">
            <v>7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BRE"/>
      <sheetName val="A01"/>
      <sheetName val="A02"/>
      <sheetName val="A03"/>
      <sheetName val="A04"/>
      <sheetName val="A05"/>
      <sheetName val="A06"/>
      <sheetName val="A07"/>
      <sheetName val="A08"/>
      <sheetName val="A09"/>
      <sheetName val="A11"/>
      <sheetName val="A19a"/>
      <sheetName val="A19b"/>
      <sheetName val="A21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Contro"/>
      <sheetName val="MACROS"/>
    </sheetNames>
    <sheetDataSet>
      <sheetData sheetId="0">
        <row r="2">
          <cell r="B2" t="str">
            <v>LINARES</v>
          </cell>
          <cell r="C2">
            <v>0</v>
          </cell>
          <cell r="D2">
            <v>7</v>
          </cell>
          <cell r="E2">
            <v>4</v>
          </cell>
          <cell r="F2">
            <v>0</v>
          </cell>
          <cell r="G2">
            <v>1</v>
          </cell>
        </row>
        <row r="3">
          <cell r="B3" t="str">
            <v>HOSPITAL PRESIDENTE CARLOS IBAÑEZ DEL CAMPO</v>
          </cell>
          <cell r="C3">
            <v>1</v>
          </cell>
          <cell r="D3">
            <v>1</v>
          </cell>
          <cell r="E3">
            <v>6</v>
          </cell>
          <cell r="F3">
            <v>1</v>
          </cell>
          <cell r="G3">
            <v>0</v>
          </cell>
          <cell r="H3">
            <v>8</v>
          </cell>
        </row>
        <row r="6">
          <cell r="B6" t="str">
            <v>AGOSTO</v>
          </cell>
          <cell r="C6">
            <v>0</v>
          </cell>
          <cell r="D6">
            <v>8</v>
          </cell>
        </row>
        <row r="7">
          <cell r="B7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Z195"/>
  <sheetViews>
    <sheetView zoomScale="80" zoomScaleNormal="80" workbookViewId="0">
      <selection activeCell="C14" sqref="C14:E95"/>
    </sheetView>
  </sheetViews>
  <sheetFormatPr baseColWidth="10" defaultColWidth="11.42578125" defaultRowHeight="12.75" x14ac:dyDescent="0.2"/>
  <cols>
    <col min="1" max="1" width="43.140625" style="121" customWidth="1"/>
    <col min="2" max="2" width="42.28515625" style="121" customWidth="1"/>
    <col min="3" max="3" width="17.28515625" style="121" customWidth="1"/>
    <col min="4" max="4" width="16.140625" style="121" customWidth="1"/>
    <col min="5" max="5" width="14.140625" style="121" customWidth="1"/>
    <col min="6" max="6" width="14.85546875" style="121" customWidth="1"/>
    <col min="7" max="7" width="16" style="121" customWidth="1"/>
    <col min="8" max="8" width="16.42578125" style="121" customWidth="1"/>
    <col min="9" max="9" width="13.28515625" style="121" customWidth="1"/>
    <col min="10" max="10" width="15.42578125" style="121" customWidth="1"/>
    <col min="11" max="11" width="17" style="121" customWidth="1"/>
    <col min="12" max="12" width="13.28515625" style="121" customWidth="1"/>
    <col min="13" max="39" width="11.42578125" style="121"/>
    <col min="40" max="40" width="11" style="121" customWidth="1"/>
    <col min="41" max="41" width="13" style="121" customWidth="1"/>
    <col min="42" max="42" width="13.140625" style="121" customWidth="1"/>
    <col min="43" max="74" width="11.42578125" style="121"/>
    <col min="75" max="75" width="11.7109375" style="121" customWidth="1"/>
    <col min="76" max="77" width="11.7109375" style="124" customWidth="1"/>
    <col min="78" max="78" width="11.5703125" style="124" customWidth="1"/>
    <col min="79" max="104" width="11.5703125" style="147" hidden="1" customWidth="1"/>
    <col min="105" max="105" width="11.5703125" style="121" customWidth="1"/>
    <col min="106" max="16384" width="11.42578125" style="121"/>
  </cols>
  <sheetData>
    <row r="1" spans="1:93" ht="16.149999999999999" customHeight="1" x14ac:dyDescent="0.2">
      <c r="A1" s="146" t="s">
        <v>0</v>
      </c>
    </row>
    <row r="2" spans="1:93" ht="16.149999999999999" customHeight="1" x14ac:dyDescent="0.2">
      <c r="A2" s="85" t="str">
        <f>CONCATENATE("COMUNA: ",[1]NOMBRE!B2," - ","( ",[1]NOMBRE!C2,[1]NOMBRE!D2,[1]NOMBRE!E2,[1]NOMBRE!F2,[1]NOMBRE!G2," )")</f>
        <v>COMUNA:  - (  )</v>
      </c>
    </row>
    <row r="3" spans="1:93" ht="16.149999999999999" customHeight="1" x14ac:dyDescent="0.2">
      <c r="A3" s="85" t="str">
        <f>CONCATENATE("ESTABLECIMIENTO/ESTRATEGIA: ",[1]NOMBRE!B3," - ","( ",[1]NOMBRE!C3,[1]NOMBRE!D3,[1]NOMBRE!E3,[1]NOMBRE!F3,[1]NOMBRE!G3,[1]NOMBRE!H3," )")</f>
        <v>ESTABLECIMIENTO/ESTRATEGIA:  - (  )</v>
      </c>
    </row>
    <row r="4" spans="1:93" ht="16.149999999999999" customHeight="1" x14ac:dyDescent="0.2">
      <c r="A4" s="85" t="str">
        <f>CONCATENATE("MES: ",[1]NOMBRE!B6," - ","( ",[1]NOMBRE!C6,[1]NOMBRE!D6," )")</f>
        <v>MES:  - (  )</v>
      </c>
    </row>
    <row r="5" spans="1:93" ht="16.149999999999999" customHeight="1" x14ac:dyDescent="0.2">
      <c r="A5" s="85" t="str">
        <f>CONCATENATE("AÑO: ",[1]NOMBRE!B7)</f>
        <v>AÑO: 2018</v>
      </c>
    </row>
    <row r="6" spans="1:93" ht="15" x14ac:dyDescent="0.2">
      <c r="A6" s="358" t="s">
        <v>9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</row>
    <row r="7" spans="1:93" ht="15" x14ac:dyDescent="0.2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</row>
    <row r="8" spans="1:93" ht="31.9" customHeight="1" x14ac:dyDescent="0.2">
      <c r="A8" s="359" t="s">
        <v>10</v>
      </c>
      <c r="B8" s="359"/>
      <c r="C8" s="148"/>
      <c r="D8" s="148"/>
      <c r="E8" s="148"/>
      <c r="F8" s="148"/>
      <c r="G8" s="148"/>
      <c r="H8" s="148"/>
      <c r="I8" s="148"/>
      <c r="J8" s="148"/>
      <c r="K8" s="148"/>
      <c r="L8" s="148"/>
    </row>
    <row r="9" spans="1:93" ht="31.9" customHeight="1" x14ac:dyDescent="0.2">
      <c r="A9" s="149" t="s">
        <v>11</v>
      </c>
      <c r="B9" s="150"/>
      <c r="C9" s="150"/>
      <c r="D9" s="150"/>
      <c r="E9" s="150"/>
      <c r="F9" s="151"/>
      <c r="G9" s="151"/>
      <c r="H9" s="151"/>
      <c r="I9" s="151"/>
      <c r="J9" s="151"/>
      <c r="K9" s="151"/>
      <c r="L9" s="151"/>
    </row>
    <row r="10" spans="1:93" ht="16.149999999999999" customHeight="1" x14ac:dyDescent="0.2">
      <c r="A10" s="360" t="s">
        <v>12</v>
      </c>
      <c r="B10" s="340" t="s">
        <v>13</v>
      </c>
      <c r="C10" s="343" t="s">
        <v>14</v>
      </c>
      <c r="D10" s="344"/>
      <c r="E10" s="337"/>
      <c r="F10" s="363" t="s">
        <v>15</v>
      </c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64"/>
      <c r="AM10" s="365"/>
      <c r="AN10" s="350" t="s">
        <v>16</v>
      </c>
      <c r="AO10" s="353" t="s">
        <v>1</v>
      </c>
      <c r="AP10" s="337"/>
      <c r="AQ10" s="334" t="s">
        <v>2</v>
      </c>
      <c r="AR10" s="334" t="s">
        <v>3</v>
      </c>
      <c r="AS10" s="334" t="s">
        <v>7</v>
      </c>
      <c r="BX10" s="121"/>
    </row>
    <row r="11" spans="1:93" ht="16.149999999999999" customHeight="1" x14ac:dyDescent="0.2">
      <c r="A11" s="360"/>
      <c r="B11" s="341"/>
      <c r="C11" s="361"/>
      <c r="D11" s="362"/>
      <c r="E11" s="338"/>
      <c r="F11" s="366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8"/>
      <c r="AN11" s="351"/>
      <c r="AO11" s="354"/>
      <c r="AP11" s="338"/>
      <c r="AQ11" s="335"/>
      <c r="AR11" s="335"/>
      <c r="AS11" s="335"/>
      <c r="BX11" s="121"/>
      <c r="CG11" s="123"/>
      <c r="CH11" s="123"/>
      <c r="CI11" s="123"/>
      <c r="CJ11" s="123"/>
      <c r="CK11" s="123"/>
      <c r="CL11" s="123"/>
      <c r="CM11" s="123"/>
      <c r="CN11" s="123"/>
      <c r="CO11" s="123"/>
    </row>
    <row r="12" spans="1:93" ht="16.149999999999999" customHeight="1" x14ac:dyDescent="0.2">
      <c r="A12" s="360"/>
      <c r="B12" s="341"/>
      <c r="C12" s="345"/>
      <c r="D12" s="346"/>
      <c r="E12" s="339"/>
      <c r="F12" s="333" t="s">
        <v>17</v>
      </c>
      <c r="G12" s="333"/>
      <c r="H12" s="328" t="s">
        <v>18</v>
      </c>
      <c r="I12" s="347"/>
      <c r="J12" s="328" t="s">
        <v>4</v>
      </c>
      <c r="K12" s="347"/>
      <c r="L12" s="328" t="s">
        <v>19</v>
      </c>
      <c r="M12" s="347"/>
      <c r="N12" s="328" t="s">
        <v>20</v>
      </c>
      <c r="O12" s="347"/>
      <c r="P12" s="328" t="s">
        <v>21</v>
      </c>
      <c r="Q12" s="347"/>
      <c r="R12" s="328" t="s">
        <v>22</v>
      </c>
      <c r="S12" s="347"/>
      <c r="T12" s="328" t="s">
        <v>23</v>
      </c>
      <c r="U12" s="347"/>
      <c r="V12" s="328" t="s">
        <v>24</v>
      </c>
      <c r="W12" s="347"/>
      <c r="X12" s="328" t="s">
        <v>25</v>
      </c>
      <c r="Y12" s="347"/>
      <c r="Z12" s="328" t="s">
        <v>26</v>
      </c>
      <c r="AA12" s="347"/>
      <c r="AB12" s="328" t="s">
        <v>27</v>
      </c>
      <c r="AC12" s="347"/>
      <c r="AD12" s="328" t="s">
        <v>28</v>
      </c>
      <c r="AE12" s="347"/>
      <c r="AF12" s="328" t="s">
        <v>29</v>
      </c>
      <c r="AG12" s="347"/>
      <c r="AH12" s="328" t="s">
        <v>30</v>
      </c>
      <c r="AI12" s="347"/>
      <c r="AJ12" s="328" t="s">
        <v>31</v>
      </c>
      <c r="AK12" s="347"/>
      <c r="AL12" s="348" t="s">
        <v>32</v>
      </c>
      <c r="AM12" s="349"/>
      <c r="AN12" s="351"/>
      <c r="AO12" s="355"/>
      <c r="AP12" s="339"/>
      <c r="AQ12" s="335"/>
      <c r="AR12" s="335"/>
      <c r="AS12" s="335"/>
      <c r="BX12" s="121"/>
      <c r="CG12" s="123"/>
      <c r="CH12" s="123"/>
      <c r="CI12" s="123"/>
      <c r="CJ12" s="123"/>
      <c r="CK12" s="123"/>
      <c r="CL12" s="123"/>
      <c r="CM12" s="123"/>
      <c r="CN12" s="123"/>
      <c r="CO12" s="123"/>
    </row>
    <row r="13" spans="1:93" ht="16.149999999999999" customHeight="1" x14ac:dyDescent="0.2">
      <c r="A13" s="360"/>
      <c r="B13" s="342"/>
      <c r="C13" s="77" t="s">
        <v>33</v>
      </c>
      <c r="D13" s="111" t="s">
        <v>34</v>
      </c>
      <c r="E13" s="104" t="s">
        <v>35</v>
      </c>
      <c r="F13" s="77" t="s">
        <v>34</v>
      </c>
      <c r="G13" s="103" t="s">
        <v>35</v>
      </c>
      <c r="H13" s="77" t="s">
        <v>34</v>
      </c>
      <c r="I13" s="103" t="s">
        <v>35</v>
      </c>
      <c r="J13" s="77" t="s">
        <v>34</v>
      </c>
      <c r="K13" s="103" t="s">
        <v>35</v>
      </c>
      <c r="L13" s="77" t="s">
        <v>34</v>
      </c>
      <c r="M13" s="103" t="s">
        <v>35</v>
      </c>
      <c r="N13" s="77" t="s">
        <v>34</v>
      </c>
      <c r="O13" s="103" t="s">
        <v>35</v>
      </c>
      <c r="P13" s="77" t="s">
        <v>34</v>
      </c>
      <c r="Q13" s="103" t="s">
        <v>35</v>
      </c>
      <c r="R13" s="77" t="s">
        <v>34</v>
      </c>
      <c r="S13" s="103" t="s">
        <v>35</v>
      </c>
      <c r="T13" s="77" t="s">
        <v>34</v>
      </c>
      <c r="U13" s="103" t="s">
        <v>35</v>
      </c>
      <c r="V13" s="77" t="s">
        <v>34</v>
      </c>
      <c r="W13" s="103" t="s">
        <v>35</v>
      </c>
      <c r="X13" s="77" t="s">
        <v>34</v>
      </c>
      <c r="Y13" s="103" t="s">
        <v>35</v>
      </c>
      <c r="Z13" s="77" t="s">
        <v>34</v>
      </c>
      <c r="AA13" s="103" t="s">
        <v>35</v>
      </c>
      <c r="AB13" s="77" t="s">
        <v>34</v>
      </c>
      <c r="AC13" s="103" t="s">
        <v>35</v>
      </c>
      <c r="AD13" s="77" t="s">
        <v>34</v>
      </c>
      <c r="AE13" s="103" t="s">
        <v>35</v>
      </c>
      <c r="AF13" s="77" t="s">
        <v>34</v>
      </c>
      <c r="AG13" s="103" t="s">
        <v>35</v>
      </c>
      <c r="AH13" s="77" t="s">
        <v>34</v>
      </c>
      <c r="AI13" s="103" t="s">
        <v>35</v>
      </c>
      <c r="AJ13" s="77" t="s">
        <v>34</v>
      </c>
      <c r="AK13" s="103" t="s">
        <v>35</v>
      </c>
      <c r="AL13" s="77" t="s">
        <v>34</v>
      </c>
      <c r="AM13" s="92" t="s">
        <v>35</v>
      </c>
      <c r="AN13" s="352"/>
      <c r="AO13" s="77" t="s">
        <v>5</v>
      </c>
      <c r="AP13" s="103" t="s">
        <v>6</v>
      </c>
      <c r="AQ13" s="336"/>
      <c r="AR13" s="336"/>
      <c r="AS13" s="336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X13" s="121"/>
      <c r="CG13" s="123"/>
      <c r="CH13" s="123"/>
      <c r="CI13" s="123"/>
      <c r="CJ13" s="123"/>
      <c r="CK13" s="123"/>
      <c r="CL13" s="123"/>
      <c r="CM13" s="123"/>
      <c r="CN13" s="123"/>
      <c r="CO13" s="123"/>
    </row>
    <row r="14" spans="1:93" ht="16.149999999999999" customHeight="1" x14ac:dyDescent="0.2">
      <c r="A14" s="334" t="s">
        <v>36</v>
      </c>
      <c r="B14" s="152" t="s">
        <v>37</v>
      </c>
      <c r="C14" s="49">
        <f t="shared" ref="C14:C64" si="0">SUM(D14+E14)</f>
        <v>204</v>
      </c>
      <c r="D14" s="50">
        <f t="shared" ref="D14:D39" si="1">SUM(F14+H14+J14+L14+N14+P14+R14+T14+V14+X14+Z14+AB14+AD14+AF14+AH14+AJ14+AL14)</f>
        <v>133</v>
      </c>
      <c r="E14" s="153">
        <f t="shared" ref="E14:E64" si="2">SUM(G14+I14+K14+M14+O14+Q14+S14+U14+W14+Y14+AA14+AC14+AE14+AG14+AI14+AK14+AM14)</f>
        <v>71</v>
      </c>
      <c r="F14" s="78">
        <f>SUM(ENERO:DICIEMBRE!F14)</f>
        <v>0</v>
      </c>
      <c r="G14" s="78">
        <f>SUM(ENERO:DICIEMBRE!G14)</f>
        <v>0</v>
      </c>
      <c r="H14" s="78">
        <f>SUM(ENERO:DICIEMBRE!H14)</f>
        <v>0</v>
      </c>
      <c r="I14" s="78">
        <f>SUM(ENERO:DICIEMBRE!I14)</f>
        <v>0</v>
      </c>
      <c r="J14" s="78">
        <f>SUM(ENERO:DICIEMBRE!J14)</f>
        <v>0</v>
      </c>
      <c r="K14" s="78">
        <f>SUM(ENERO:DICIEMBRE!K14)</f>
        <v>0</v>
      </c>
      <c r="L14" s="78">
        <f>SUM(ENERO:DICIEMBRE!L14)</f>
        <v>0</v>
      </c>
      <c r="M14" s="78">
        <f>SUM(ENERO:DICIEMBRE!M14)</f>
        <v>0</v>
      </c>
      <c r="N14" s="78">
        <f>SUM(ENERO:DICIEMBRE!N14)</f>
        <v>8</v>
      </c>
      <c r="O14" s="78">
        <f>SUM(ENERO:DICIEMBRE!O14)</f>
        <v>0</v>
      </c>
      <c r="P14" s="78">
        <f>SUM(ENERO:DICIEMBRE!P14)</f>
        <v>21</v>
      </c>
      <c r="Q14" s="78">
        <f>SUM(ENERO:DICIEMBRE!Q14)</f>
        <v>16</v>
      </c>
      <c r="R14" s="78">
        <f>SUM(ENERO:DICIEMBRE!R14)</f>
        <v>20</v>
      </c>
      <c r="S14" s="78">
        <f>SUM(ENERO:DICIEMBRE!S14)</f>
        <v>11</v>
      </c>
      <c r="T14" s="78">
        <f>SUM(ENERO:DICIEMBRE!T14)</f>
        <v>22</v>
      </c>
      <c r="U14" s="78">
        <f>SUM(ENERO:DICIEMBRE!U14)</f>
        <v>17</v>
      </c>
      <c r="V14" s="78">
        <f>SUM(ENERO:DICIEMBRE!V14)</f>
        <v>14</v>
      </c>
      <c r="W14" s="78">
        <f>SUM(ENERO:DICIEMBRE!W14)</f>
        <v>8</v>
      </c>
      <c r="X14" s="78">
        <f>SUM(ENERO:DICIEMBRE!X14)</f>
        <v>13</v>
      </c>
      <c r="Y14" s="78">
        <f>SUM(ENERO:DICIEMBRE!Y14)</f>
        <v>9</v>
      </c>
      <c r="Z14" s="78">
        <f>SUM(ENERO:DICIEMBRE!Z14)</f>
        <v>18</v>
      </c>
      <c r="AA14" s="78">
        <f>SUM(ENERO:DICIEMBRE!AA14)</f>
        <v>10</v>
      </c>
      <c r="AB14" s="78">
        <f>SUM(ENERO:DICIEMBRE!AB14)</f>
        <v>7</v>
      </c>
      <c r="AC14" s="78">
        <f>SUM(ENERO:DICIEMBRE!AC14)</f>
        <v>0</v>
      </c>
      <c r="AD14" s="78">
        <f>SUM(ENERO:DICIEMBRE!AD14)</f>
        <v>3</v>
      </c>
      <c r="AE14" s="78">
        <f>SUM(ENERO:DICIEMBRE!AE14)</f>
        <v>0</v>
      </c>
      <c r="AF14" s="78">
        <f>SUM(ENERO:DICIEMBRE!AF14)</f>
        <v>4</v>
      </c>
      <c r="AG14" s="78">
        <f>SUM(ENERO:DICIEMBRE!AG14)</f>
        <v>0</v>
      </c>
      <c r="AH14" s="78">
        <f>SUM(ENERO:DICIEMBRE!AH14)</f>
        <v>3</v>
      </c>
      <c r="AI14" s="78">
        <f>SUM(ENERO:DICIEMBRE!AI14)</f>
        <v>0</v>
      </c>
      <c r="AJ14" s="78">
        <f>SUM(ENERO:DICIEMBRE!AJ14)</f>
        <v>0</v>
      </c>
      <c r="AK14" s="78">
        <f>SUM(ENERO:DICIEMBRE!AK14)</f>
        <v>0</v>
      </c>
      <c r="AL14" s="78">
        <f>SUM(ENERO:DICIEMBRE!AL14)</f>
        <v>0</v>
      </c>
      <c r="AM14" s="78">
        <f>SUM(ENERO:DICIEMBRE!AM14)</f>
        <v>0</v>
      </c>
      <c r="AN14" s="78">
        <f>SUM(ENERO:DICIEMBRE!AN14)</f>
        <v>0</v>
      </c>
      <c r="AO14" s="78">
        <f>SUM(ENERO:DICIEMBRE!AO14)</f>
        <v>0</v>
      </c>
      <c r="AP14" s="78">
        <f>SUM(ENERO:DICIEMBRE!AP14)</f>
        <v>0</v>
      </c>
      <c r="AQ14" s="78">
        <f>SUM(ENERO:DICIEMBRE!AQ14)</f>
        <v>0</v>
      </c>
      <c r="AR14" s="78">
        <f>SUM(ENERO:DICIEMBRE!AR14)</f>
        <v>9</v>
      </c>
      <c r="AS14" s="157"/>
      <c r="AT14" s="6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122"/>
      <c r="BG14" s="122"/>
      <c r="BX14" s="121"/>
      <c r="CG14" s="123"/>
      <c r="CH14" s="123"/>
      <c r="CI14" s="123"/>
      <c r="CJ14" s="123"/>
      <c r="CK14" s="123"/>
      <c r="CL14" s="123"/>
      <c r="CM14" s="123"/>
      <c r="CN14" s="123"/>
      <c r="CO14" s="123"/>
    </row>
    <row r="15" spans="1:93" ht="16.149999999999999" customHeight="1" x14ac:dyDescent="0.2">
      <c r="A15" s="335"/>
      <c r="B15" s="39" t="s">
        <v>38</v>
      </c>
      <c r="C15" s="52">
        <f t="shared" si="0"/>
        <v>0</v>
      </c>
      <c r="D15" s="53">
        <f t="shared" si="1"/>
        <v>0</v>
      </c>
      <c r="E15" s="158">
        <f t="shared" si="2"/>
        <v>0</v>
      </c>
      <c r="F15" s="78">
        <f>SUM(ENERO:DICIEMBRE!F15)</f>
        <v>0</v>
      </c>
      <c r="G15" s="78">
        <f>SUM(ENERO:DICIEMBRE!G15)</f>
        <v>0</v>
      </c>
      <c r="H15" s="78">
        <f>SUM(ENERO:DICIEMBRE!H15)</f>
        <v>0</v>
      </c>
      <c r="I15" s="78">
        <f>SUM(ENERO:DICIEMBRE!I15)</f>
        <v>0</v>
      </c>
      <c r="J15" s="78">
        <f>SUM(ENERO:DICIEMBRE!J15)</f>
        <v>0</v>
      </c>
      <c r="K15" s="78">
        <f>SUM(ENERO:DICIEMBRE!K15)</f>
        <v>0</v>
      </c>
      <c r="L15" s="78">
        <f>SUM(ENERO:DICIEMBRE!L15)</f>
        <v>0</v>
      </c>
      <c r="M15" s="78">
        <f>SUM(ENERO:DICIEMBRE!M15)</f>
        <v>0</v>
      </c>
      <c r="N15" s="78">
        <f>SUM(ENERO:DICIEMBRE!N15)</f>
        <v>0</v>
      </c>
      <c r="O15" s="78">
        <f>SUM(ENERO:DICIEMBRE!O15)</f>
        <v>0</v>
      </c>
      <c r="P15" s="78">
        <f>SUM(ENERO:DICIEMBRE!P15)</f>
        <v>0</v>
      </c>
      <c r="Q15" s="78">
        <f>SUM(ENERO:DICIEMBRE!Q15)</f>
        <v>0</v>
      </c>
      <c r="R15" s="78">
        <f>SUM(ENERO:DICIEMBRE!R15)</f>
        <v>0</v>
      </c>
      <c r="S15" s="78">
        <f>SUM(ENERO:DICIEMBRE!S15)</f>
        <v>0</v>
      </c>
      <c r="T15" s="78">
        <f>SUM(ENERO:DICIEMBRE!T15)</f>
        <v>0</v>
      </c>
      <c r="U15" s="78">
        <f>SUM(ENERO:DICIEMBRE!U15)</f>
        <v>0</v>
      </c>
      <c r="V15" s="78">
        <f>SUM(ENERO:DICIEMBRE!V15)</f>
        <v>0</v>
      </c>
      <c r="W15" s="78">
        <f>SUM(ENERO:DICIEMBRE!W15)</f>
        <v>0</v>
      </c>
      <c r="X15" s="78">
        <f>SUM(ENERO:DICIEMBRE!X15)</f>
        <v>0</v>
      </c>
      <c r="Y15" s="78">
        <f>SUM(ENERO:DICIEMBRE!Y15)</f>
        <v>0</v>
      </c>
      <c r="Z15" s="78">
        <f>SUM(ENERO:DICIEMBRE!Z15)</f>
        <v>0</v>
      </c>
      <c r="AA15" s="78">
        <f>SUM(ENERO:DICIEMBRE!AA15)</f>
        <v>0</v>
      </c>
      <c r="AB15" s="78">
        <f>SUM(ENERO:DICIEMBRE!AB15)</f>
        <v>0</v>
      </c>
      <c r="AC15" s="78">
        <f>SUM(ENERO:DICIEMBRE!AC15)</f>
        <v>0</v>
      </c>
      <c r="AD15" s="78">
        <f>SUM(ENERO:DICIEMBRE!AD15)</f>
        <v>0</v>
      </c>
      <c r="AE15" s="78">
        <f>SUM(ENERO:DICIEMBRE!AE15)</f>
        <v>0</v>
      </c>
      <c r="AF15" s="78">
        <f>SUM(ENERO:DICIEMBRE!AF15)</f>
        <v>0</v>
      </c>
      <c r="AG15" s="78">
        <f>SUM(ENERO:DICIEMBRE!AG15)</f>
        <v>0</v>
      </c>
      <c r="AH15" s="78">
        <f>SUM(ENERO:DICIEMBRE!AH15)</f>
        <v>0</v>
      </c>
      <c r="AI15" s="78">
        <f>SUM(ENERO:DICIEMBRE!AI15)</f>
        <v>0</v>
      </c>
      <c r="AJ15" s="78">
        <f>SUM(ENERO:DICIEMBRE!AJ15)</f>
        <v>0</v>
      </c>
      <c r="AK15" s="78">
        <f>SUM(ENERO:DICIEMBRE!AK15)</f>
        <v>0</v>
      </c>
      <c r="AL15" s="78">
        <f>SUM(ENERO:DICIEMBRE!AL15)</f>
        <v>0</v>
      </c>
      <c r="AM15" s="78">
        <f>SUM(ENERO:DICIEMBRE!AM15)</f>
        <v>0</v>
      </c>
      <c r="AN15" s="78">
        <f>SUM(ENERO:DICIEMBRE!AN15)</f>
        <v>0</v>
      </c>
      <c r="AO15" s="78">
        <f>SUM(ENERO:DICIEMBRE!AO15)</f>
        <v>0</v>
      </c>
      <c r="AP15" s="78">
        <f>SUM(ENERO:DICIEMBRE!AP15)</f>
        <v>0</v>
      </c>
      <c r="AQ15" s="78">
        <f>SUM(ENERO:DICIEMBRE!AQ15)</f>
        <v>0</v>
      </c>
      <c r="AR15" s="78">
        <f>SUM(ENERO:DICIEMBRE!AR15)</f>
        <v>0</v>
      </c>
      <c r="AS15" s="159"/>
      <c r="AT15" s="6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122"/>
      <c r="BG15" s="122"/>
      <c r="BX15" s="121"/>
      <c r="CG15" s="123"/>
      <c r="CH15" s="123"/>
      <c r="CI15" s="123"/>
      <c r="CJ15" s="123"/>
      <c r="CK15" s="123"/>
      <c r="CL15" s="123"/>
      <c r="CM15" s="123"/>
      <c r="CN15" s="123"/>
      <c r="CO15" s="123"/>
    </row>
    <row r="16" spans="1:93" ht="16.149999999999999" customHeight="1" x14ac:dyDescent="0.2">
      <c r="A16" s="335"/>
      <c r="B16" s="39" t="s">
        <v>39</v>
      </c>
      <c r="C16" s="52">
        <f t="shared" si="0"/>
        <v>487</v>
      </c>
      <c r="D16" s="53">
        <f t="shared" si="1"/>
        <v>298</v>
      </c>
      <c r="E16" s="158">
        <f t="shared" si="2"/>
        <v>189</v>
      </c>
      <c r="F16" s="78">
        <f>SUM(ENERO:DICIEMBRE!F16)</f>
        <v>0</v>
      </c>
      <c r="G16" s="78">
        <f>SUM(ENERO:DICIEMBRE!G16)</f>
        <v>0</v>
      </c>
      <c r="H16" s="78">
        <f>SUM(ENERO:DICIEMBRE!H16)</f>
        <v>0</v>
      </c>
      <c r="I16" s="78">
        <f>SUM(ENERO:DICIEMBRE!I16)</f>
        <v>0</v>
      </c>
      <c r="J16" s="78">
        <f>SUM(ENERO:DICIEMBRE!J16)</f>
        <v>0</v>
      </c>
      <c r="K16" s="78">
        <f>SUM(ENERO:DICIEMBRE!K16)</f>
        <v>0</v>
      </c>
      <c r="L16" s="78">
        <f>SUM(ENERO:DICIEMBRE!L16)</f>
        <v>0</v>
      </c>
      <c r="M16" s="78">
        <f>SUM(ENERO:DICIEMBRE!M16)</f>
        <v>5</v>
      </c>
      <c r="N16" s="78">
        <f>SUM(ENERO:DICIEMBRE!N16)</f>
        <v>23</v>
      </c>
      <c r="O16" s="78">
        <f>SUM(ENERO:DICIEMBRE!O16)</f>
        <v>11</v>
      </c>
      <c r="P16" s="78">
        <f>SUM(ENERO:DICIEMBRE!P16)</f>
        <v>50</v>
      </c>
      <c r="Q16" s="78">
        <f>SUM(ENERO:DICIEMBRE!Q16)</f>
        <v>33</v>
      </c>
      <c r="R16" s="78">
        <f>SUM(ENERO:DICIEMBRE!R16)</f>
        <v>45</v>
      </c>
      <c r="S16" s="78">
        <f>SUM(ENERO:DICIEMBRE!S16)</f>
        <v>45</v>
      </c>
      <c r="T16" s="78">
        <f>SUM(ENERO:DICIEMBRE!T16)</f>
        <v>39</v>
      </c>
      <c r="U16" s="78">
        <f>SUM(ENERO:DICIEMBRE!U16)</f>
        <v>33</v>
      </c>
      <c r="V16" s="78">
        <f>SUM(ENERO:DICIEMBRE!V16)</f>
        <v>51</v>
      </c>
      <c r="W16" s="78">
        <f>SUM(ENERO:DICIEMBRE!W16)</f>
        <v>22</v>
      </c>
      <c r="X16" s="78">
        <f>SUM(ENERO:DICIEMBRE!X16)</f>
        <v>28</v>
      </c>
      <c r="Y16" s="78">
        <f>SUM(ENERO:DICIEMBRE!Y16)</f>
        <v>15</v>
      </c>
      <c r="Z16" s="78">
        <f>SUM(ENERO:DICIEMBRE!Z16)</f>
        <v>38</v>
      </c>
      <c r="AA16" s="78">
        <f>SUM(ENERO:DICIEMBRE!AA16)</f>
        <v>14</v>
      </c>
      <c r="AB16" s="78">
        <f>SUM(ENERO:DICIEMBRE!AB16)</f>
        <v>7</v>
      </c>
      <c r="AC16" s="78">
        <f>SUM(ENERO:DICIEMBRE!AC16)</f>
        <v>0</v>
      </c>
      <c r="AD16" s="78">
        <f>SUM(ENERO:DICIEMBRE!AD16)</f>
        <v>3</v>
      </c>
      <c r="AE16" s="78">
        <f>SUM(ENERO:DICIEMBRE!AE16)</f>
        <v>7</v>
      </c>
      <c r="AF16" s="78">
        <f>SUM(ENERO:DICIEMBRE!AF16)</f>
        <v>7</v>
      </c>
      <c r="AG16" s="78">
        <f>SUM(ENERO:DICIEMBRE!AG16)</f>
        <v>2</v>
      </c>
      <c r="AH16" s="78">
        <f>SUM(ENERO:DICIEMBRE!AH16)</f>
        <v>5</v>
      </c>
      <c r="AI16" s="78">
        <f>SUM(ENERO:DICIEMBRE!AI16)</f>
        <v>2</v>
      </c>
      <c r="AJ16" s="78">
        <f>SUM(ENERO:DICIEMBRE!AJ16)</f>
        <v>2</v>
      </c>
      <c r="AK16" s="78">
        <f>SUM(ENERO:DICIEMBRE!AK16)</f>
        <v>0</v>
      </c>
      <c r="AL16" s="78">
        <f>SUM(ENERO:DICIEMBRE!AL16)</f>
        <v>0</v>
      </c>
      <c r="AM16" s="78">
        <f>SUM(ENERO:DICIEMBRE!AM16)</f>
        <v>0</v>
      </c>
      <c r="AN16" s="78">
        <f>SUM(ENERO:DICIEMBRE!AN16)</f>
        <v>0</v>
      </c>
      <c r="AO16" s="78">
        <f>SUM(ENERO:DICIEMBRE!AO16)</f>
        <v>0</v>
      </c>
      <c r="AP16" s="78">
        <f>SUM(ENERO:DICIEMBRE!AP16)</f>
        <v>4</v>
      </c>
      <c r="AQ16" s="78">
        <f>SUM(ENERO:DICIEMBRE!AQ16)</f>
        <v>0</v>
      </c>
      <c r="AR16" s="78">
        <f>SUM(ENERO:DICIEMBRE!AR16)</f>
        <v>32</v>
      </c>
      <c r="AS16" s="159"/>
      <c r="AT16" s="6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122"/>
      <c r="BG16" s="122"/>
      <c r="BX16" s="121"/>
      <c r="CG16" s="123"/>
      <c r="CH16" s="123"/>
      <c r="CI16" s="123"/>
      <c r="CJ16" s="123"/>
      <c r="CK16" s="123"/>
      <c r="CL16" s="123"/>
      <c r="CM16" s="123"/>
      <c r="CN16" s="123"/>
      <c r="CO16" s="123"/>
    </row>
    <row r="17" spans="1:93" ht="16.149999999999999" customHeight="1" x14ac:dyDescent="0.2">
      <c r="A17" s="335"/>
      <c r="B17" s="39" t="s">
        <v>40</v>
      </c>
      <c r="C17" s="52">
        <f t="shared" si="0"/>
        <v>0</v>
      </c>
      <c r="D17" s="53">
        <f t="shared" si="1"/>
        <v>0</v>
      </c>
      <c r="E17" s="158">
        <f t="shared" si="2"/>
        <v>0</v>
      </c>
      <c r="F17" s="78">
        <f>SUM(ENERO:DICIEMBRE!F17)</f>
        <v>0</v>
      </c>
      <c r="G17" s="78">
        <f>SUM(ENERO:DICIEMBRE!G17)</f>
        <v>0</v>
      </c>
      <c r="H17" s="78">
        <f>SUM(ENERO:DICIEMBRE!H17)</f>
        <v>0</v>
      </c>
      <c r="I17" s="78">
        <f>SUM(ENERO:DICIEMBRE!I17)</f>
        <v>0</v>
      </c>
      <c r="J17" s="78">
        <f>SUM(ENERO:DICIEMBRE!J17)</f>
        <v>0</v>
      </c>
      <c r="K17" s="78">
        <f>SUM(ENERO:DICIEMBRE!K17)</f>
        <v>0</v>
      </c>
      <c r="L17" s="78">
        <f>SUM(ENERO:DICIEMBRE!L17)</f>
        <v>0</v>
      </c>
      <c r="M17" s="78">
        <f>SUM(ENERO:DICIEMBRE!M17)</f>
        <v>0</v>
      </c>
      <c r="N17" s="78">
        <f>SUM(ENERO:DICIEMBRE!N17)</f>
        <v>0</v>
      </c>
      <c r="O17" s="78">
        <f>SUM(ENERO:DICIEMBRE!O17)</f>
        <v>0</v>
      </c>
      <c r="P17" s="78">
        <f>SUM(ENERO:DICIEMBRE!P17)</f>
        <v>0</v>
      </c>
      <c r="Q17" s="78">
        <f>SUM(ENERO:DICIEMBRE!Q17)</f>
        <v>0</v>
      </c>
      <c r="R17" s="78">
        <f>SUM(ENERO:DICIEMBRE!R17)</f>
        <v>0</v>
      </c>
      <c r="S17" s="78">
        <f>SUM(ENERO:DICIEMBRE!S17)</f>
        <v>0</v>
      </c>
      <c r="T17" s="78">
        <f>SUM(ENERO:DICIEMBRE!T17)</f>
        <v>0</v>
      </c>
      <c r="U17" s="78">
        <f>SUM(ENERO:DICIEMBRE!U17)</f>
        <v>0</v>
      </c>
      <c r="V17" s="78">
        <f>SUM(ENERO:DICIEMBRE!V17)</f>
        <v>0</v>
      </c>
      <c r="W17" s="78">
        <f>SUM(ENERO:DICIEMBRE!W17)</f>
        <v>0</v>
      </c>
      <c r="X17" s="78">
        <f>SUM(ENERO:DICIEMBRE!X17)</f>
        <v>0</v>
      </c>
      <c r="Y17" s="78">
        <f>SUM(ENERO:DICIEMBRE!Y17)</f>
        <v>0</v>
      </c>
      <c r="Z17" s="78">
        <f>SUM(ENERO:DICIEMBRE!Z17)</f>
        <v>0</v>
      </c>
      <c r="AA17" s="78">
        <f>SUM(ENERO:DICIEMBRE!AA17)</f>
        <v>0</v>
      </c>
      <c r="AB17" s="78">
        <f>SUM(ENERO:DICIEMBRE!AB17)</f>
        <v>0</v>
      </c>
      <c r="AC17" s="78">
        <f>SUM(ENERO:DICIEMBRE!AC17)</f>
        <v>0</v>
      </c>
      <c r="AD17" s="78">
        <f>SUM(ENERO:DICIEMBRE!AD17)</f>
        <v>0</v>
      </c>
      <c r="AE17" s="78">
        <f>SUM(ENERO:DICIEMBRE!AE17)</f>
        <v>0</v>
      </c>
      <c r="AF17" s="78">
        <f>SUM(ENERO:DICIEMBRE!AF17)</f>
        <v>0</v>
      </c>
      <c r="AG17" s="78">
        <f>SUM(ENERO:DICIEMBRE!AG17)</f>
        <v>0</v>
      </c>
      <c r="AH17" s="78">
        <f>SUM(ENERO:DICIEMBRE!AH17)</f>
        <v>0</v>
      </c>
      <c r="AI17" s="78">
        <f>SUM(ENERO:DICIEMBRE!AI17)</f>
        <v>0</v>
      </c>
      <c r="AJ17" s="78">
        <f>SUM(ENERO:DICIEMBRE!AJ17)</f>
        <v>0</v>
      </c>
      <c r="AK17" s="78">
        <f>SUM(ENERO:DICIEMBRE!AK17)</f>
        <v>0</v>
      </c>
      <c r="AL17" s="78">
        <f>SUM(ENERO:DICIEMBRE!AL17)</f>
        <v>0</v>
      </c>
      <c r="AM17" s="78">
        <f>SUM(ENERO:DICIEMBRE!AM17)</f>
        <v>0</v>
      </c>
      <c r="AN17" s="78">
        <f>SUM(ENERO:DICIEMBRE!AN17)</f>
        <v>0</v>
      </c>
      <c r="AO17" s="78">
        <f>SUM(ENERO:DICIEMBRE!AO17)</f>
        <v>0</v>
      </c>
      <c r="AP17" s="78">
        <f>SUM(ENERO:DICIEMBRE!AP17)</f>
        <v>0</v>
      </c>
      <c r="AQ17" s="78">
        <f>SUM(ENERO:DICIEMBRE!AQ17)</f>
        <v>0</v>
      </c>
      <c r="AR17" s="78">
        <f>SUM(ENERO:DICIEMBRE!AR17)</f>
        <v>0</v>
      </c>
      <c r="AS17" s="159"/>
      <c r="AT17" s="6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122"/>
      <c r="BG17" s="122"/>
      <c r="BX17" s="121"/>
      <c r="CG17" s="123"/>
      <c r="CH17" s="123"/>
      <c r="CI17" s="123"/>
      <c r="CJ17" s="123"/>
      <c r="CK17" s="123"/>
      <c r="CL17" s="123"/>
      <c r="CM17" s="123"/>
      <c r="CN17" s="123"/>
      <c r="CO17" s="123"/>
    </row>
    <row r="18" spans="1:93" ht="16.149999999999999" customHeight="1" x14ac:dyDescent="0.2">
      <c r="A18" s="335"/>
      <c r="B18" s="39" t="s">
        <v>41</v>
      </c>
      <c r="C18" s="52">
        <f t="shared" si="0"/>
        <v>0</v>
      </c>
      <c r="D18" s="53">
        <f t="shared" si="1"/>
        <v>0</v>
      </c>
      <c r="E18" s="158">
        <f t="shared" si="2"/>
        <v>0</v>
      </c>
      <c r="F18" s="78">
        <f>SUM(ENERO:DICIEMBRE!F18)</f>
        <v>0</v>
      </c>
      <c r="G18" s="78">
        <f>SUM(ENERO:DICIEMBRE!G18)</f>
        <v>0</v>
      </c>
      <c r="H18" s="78">
        <f>SUM(ENERO:DICIEMBRE!H18)</f>
        <v>0</v>
      </c>
      <c r="I18" s="78">
        <f>SUM(ENERO:DICIEMBRE!I18)</f>
        <v>0</v>
      </c>
      <c r="J18" s="78">
        <f>SUM(ENERO:DICIEMBRE!J18)</f>
        <v>0</v>
      </c>
      <c r="K18" s="78">
        <f>SUM(ENERO:DICIEMBRE!K18)</f>
        <v>0</v>
      </c>
      <c r="L18" s="78">
        <f>SUM(ENERO:DICIEMBRE!L18)</f>
        <v>0</v>
      </c>
      <c r="M18" s="78">
        <f>SUM(ENERO:DICIEMBRE!M18)</f>
        <v>0</v>
      </c>
      <c r="N18" s="78">
        <f>SUM(ENERO:DICIEMBRE!N18)</f>
        <v>0</v>
      </c>
      <c r="O18" s="78">
        <f>SUM(ENERO:DICIEMBRE!O18)</f>
        <v>0</v>
      </c>
      <c r="P18" s="78">
        <f>SUM(ENERO:DICIEMBRE!P18)</f>
        <v>0</v>
      </c>
      <c r="Q18" s="78">
        <f>SUM(ENERO:DICIEMBRE!Q18)</f>
        <v>0</v>
      </c>
      <c r="R18" s="78">
        <f>SUM(ENERO:DICIEMBRE!R18)</f>
        <v>0</v>
      </c>
      <c r="S18" s="78">
        <f>SUM(ENERO:DICIEMBRE!S18)</f>
        <v>0</v>
      </c>
      <c r="T18" s="78">
        <f>SUM(ENERO:DICIEMBRE!T18)</f>
        <v>0</v>
      </c>
      <c r="U18" s="78">
        <f>SUM(ENERO:DICIEMBRE!U18)</f>
        <v>0</v>
      </c>
      <c r="V18" s="78">
        <f>SUM(ENERO:DICIEMBRE!V18)</f>
        <v>0</v>
      </c>
      <c r="W18" s="78">
        <f>SUM(ENERO:DICIEMBRE!W18)</f>
        <v>0</v>
      </c>
      <c r="X18" s="78">
        <f>SUM(ENERO:DICIEMBRE!X18)</f>
        <v>0</v>
      </c>
      <c r="Y18" s="78">
        <f>SUM(ENERO:DICIEMBRE!Y18)</f>
        <v>0</v>
      </c>
      <c r="Z18" s="78">
        <f>SUM(ENERO:DICIEMBRE!Z18)</f>
        <v>0</v>
      </c>
      <c r="AA18" s="78">
        <f>SUM(ENERO:DICIEMBRE!AA18)</f>
        <v>0</v>
      </c>
      <c r="AB18" s="78">
        <f>SUM(ENERO:DICIEMBRE!AB18)</f>
        <v>0</v>
      </c>
      <c r="AC18" s="78">
        <f>SUM(ENERO:DICIEMBRE!AC18)</f>
        <v>0</v>
      </c>
      <c r="AD18" s="78">
        <f>SUM(ENERO:DICIEMBRE!AD18)</f>
        <v>0</v>
      </c>
      <c r="AE18" s="78">
        <f>SUM(ENERO:DICIEMBRE!AE18)</f>
        <v>0</v>
      </c>
      <c r="AF18" s="78">
        <f>SUM(ENERO:DICIEMBRE!AF18)</f>
        <v>0</v>
      </c>
      <c r="AG18" s="78">
        <f>SUM(ENERO:DICIEMBRE!AG18)</f>
        <v>0</v>
      </c>
      <c r="AH18" s="78">
        <f>SUM(ENERO:DICIEMBRE!AH18)</f>
        <v>0</v>
      </c>
      <c r="AI18" s="78">
        <f>SUM(ENERO:DICIEMBRE!AI18)</f>
        <v>0</v>
      </c>
      <c r="AJ18" s="78">
        <f>SUM(ENERO:DICIEMBRE!AJ18)</f>
        <v>0</v>
      </c>
      <c r="AK18" s="78">
        <f>SUM(ENERO:DICIEMBRE!AK18)</f>
        <v>0</v>
      </c>
      <c r="AL18" s="78">
        <f>SUM(ENERO:DICIEMBRE!AL18)</f>
        <v>0</v>
      </c>
      <c r="AM18" s="78">
        <f>SUM(ENERO:DICIEMBRE!AM18)</f>
        <v>0</v>
      </c>
      <c r="AN18" s="78">
        <f>SUM(ENERO:DICIEMBRE!AN18)</f>
        <v>0</v>
      </c>
      <c r="AO18" s="78">
        <f>SUM(ENERO:DICIEMBRE!AO18)</f>
        <v>0</v>
      </c>
      <c r="AP18" s="78">
        <f>SUM(ENERO:DICIEMBRE!AP18)</f>
        <v>0</v>
      </c>
      <c r="AQ18" s="78">
        <f>SUM(ENERO:DICIEMBRE!AQ18)</f>
        <v>0</v>
      </c>
      <c r="AR18" s="78">
        <f>SUM(ENERO:DICIEMBRE!AR18)</f>
        <v>0</v>
      </c>
      <c r="AS18" s="159"/>
      <c r="AT18" s="6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122"/>
      <c r="BG18" s="122"/>
      <c r="BX18" s="121"/>
      <c r="CG18" s="123"/>
      <c r="CH18" s="123"/>
      <c r="CI18" s="123"/>
      <c r="CJ18" s="123"/>
      <c r="CK18" s="123"/>
      <c r="CL18" s="123"/>
      <c r="CM18" s="123"/>
      <c r="CN18" s="123"/>
      <c r="CO18" s="123"/>
    </row>
    <row r="19" spans="1:93" ht="16.149999999999999" customHeight="1" x14ac:dyDescent="0.2">
      <c r="A19" s="335"/>
      <c r="B19" s="39" t="s">
        <v>42</v>
      </c>
      <c r="C19" s="52">
        <f t="shared" si="0"/>
        <v>0</v>
      </c>
      <c r="D19" s="53">
        <f t="shared" si="1"/>
        <v>0</v>
      </c>
      <c r="E19" s="158">
        <f t="shared" si="2"/>
        <v>0</v>
      </c>
      <c r="F19" s="78">
        <f>SUM(ENERO:DICIEMBRE!F19)</f>
        <v>0</v>
      </c>
      <c r="G19" s="78">
        <f>SUM(ENERO:DICIEMBRE!G19)</f>
        <v>0</v>
      </c>
      <c r="H19" s="78">
        <f>SUM(ENERO:DICIEMBRE!H19)</f>
        <v>0</v>
      </c>
      <c r="I19" s="78">
        <f>SUM(ENERO:DICIEMBRE!I19)</f>
        <v>0</v>
      </c>
      <c r="J19" s="78">
        <f>SUM(ENERO:DICIEMBRE!J19)</f>
        <v>0</v>
      </c>
      <c r="K19" s="78">
        <f>SUM(ENERO:DICIEMBRE!K19)</f>
        <v>0</v>
      </c>
      <c r="L19" s="78">
        <f>SUM(ENERO:DICIEMBRE!L19)</f>
        <v>0</v>
      </c>
      <c r="M19" s="78">
        <f>SUM(ENERO:DICIEMBRE!M19)</f>
        <v>0</v>
      </c>
      <c r="N19" s="78">
        <f>SUM(ENERO:DICIEMBRE!N19)</f>
        <v>0</v>
      </c>
      <c r="O19" s="78">
        <f>SUM(ENERO:DICIEMBRE!O19)</f>
        <v>0</v>
      </c>
      <c r="P19" s="78">
        <f>SUM(ENERO:DICIEMBRE!P19)</f>
        <v>0</v>
      </c>
      <c r="Q19" s="78">
        <f>SUM(ENERO:DICIEMBRE!Q19)</f>
        <v>0</v>
      </c>
      <c r="R19" s="78">
        <f>SUM(ENERO:DICIEMBRE!R19)</f>
        <v>0</v>
      </c>
      <c r="S19" s="78">
        <f>SUM(ENERO:DICIEMBRE!S19)</f>
        <v>0</v>
      </c>
      <c r="T19" s="78">
        <f>SUM(ENERO:DICIEMBRE!T19)</f>
        <v>0</v>
      </c>
      <c r="U19" s="78">
        <f>SUM(ENERO:DICIEMBRE!U19)</f>
        <v>0</v>
      </c>
      <c r="V19" s="78">
        <f>SUM(ENERO:DICIEMBRE!V19)</f>
        <v>0</v>
      </c>
      <c r="W19" s="78">
        <f>SUM(ENERO:DICIEMBRE!W19)</f>
        <v>0</v>
      </c>
      <c r="X19" s="78">
        <f>SUM(ENERO:DICIEMBRE!X19)</f>
        <v>0</v>
      </c>
      <c r="Y19" s="78">
        <f>SUM(ENERO:DICIEMBRE!Y19)</f>
        <v>0</v>
      </c>
      <c r="Z19" s="78">
        <f>SUM(ENERO:DICIEMBRE!Z19)</f>
        <v>0</v>
      </c>
      <c r="AA19" s="78">
        <f>SUM(ENERO:DICIEMBRE!AA19)</f>
        <v>0</v>
      </c>
      <c r="AB19" s="78">
        <f>SUM(ENERO:DICIEMBRE!AB19)</f>
        <v>0</v>
      </c>
      <c r="AC19" s="78">
        <f>SUM(ENERO:DICIEMBRE!AC19)</f>
        <v>0</v>
      </c>
      <c r="AD19" s="78">
        <f>SUM(ENERO:DICIEMBRE!AD19)</f>
        <v>0</v>
      </c>
      <c r="AE19" s="78">
        <f>SUM(ENERO:DICIEMBRE!AE19)</f>
        <v>0</v>
      </c>
      <c r="AF19" s="78">
        <f>SUM(ENERO:DICIEMBRE!AF19)</f>
        <v>0</v>
      </c>
      <c r="AG19" s="78">
        <f>SUM(ENERO:DICIEMBRE!AG19)</f>
        <v>0</v>
      </c>
      <c r="AH19" s="78">
        <f>SUM(ENERO:DICIEMBRE!AH19)</f>
        <v>0</v>
      </c>
      <c r="AI19" s="78">
        <f>SUM(ENERO:DICIEMBRE!AI19)</f>
        <v>0</v>
      </c>
      <c r="AJ19" s="78">
        <f>SUM(ENERO:DICIEMBRE!AJ19)</f>
        <v>0</v>
      </c>
      <c r="AK19" s="78">
        <f>SUM(ENERO:DICIEMBRE!AK19)</f>
        <v>0</v>
      </c>
      <c r="AL19" s="78">
        <f>SUM(ENERO:DICIEMBRE!AL19)</f>
        <v>0</v>
      </c>
      <c r="AM19" s="78">
        <f>SUM(ENERO:DICIEMBRE!AM19)</f>
        <v>0</v>
      </c>
      <c r="AN19" s="78">
        <f>SUM(ENERO:DICIEMBRE!AN19)</f>
        <v>0</v>
      </c>
      <c r="AO19" s="78">
        <f>SUM(ENERO:DICIEMBRE!AO19)</f>
        <v>0</v>
      </c>
      <c r="AP19" s="78">
        <f>SUM(ENERO:DICIEMBRE!AP19)</f>
        <v>0</v>
      </c>
      <c r="AQ19" s="78">
        <f>SUM(ENERO:DICIEMBRE!AQ19)</f>
        <v>0</v>
      </c>
      <c r="AR19" s="78">
        <f>SUM(ENERO:DICIEMBRE!AR19)</f>
        <v>0</v>
      </c>
      <c r="AS19" s="159"/>
      <c r="AT19" s="6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122"/>
      <c r="BG19" s="122"/>
      <c r="BX19" s="121"/>
      <c r="CG19" s="123"/>
      <c r="CH19" s="123"/>
      <c r="CI19" s="123"/>
      <c r="CJ19" s="123"/>
      <c r="CK19" s="123"/>
      <c r="CL19" s="123"/>
      <c r="CM19" s="123"/>
      <c r="CN19" s="123"/>
      <c r="CO19" s="123"/>
    </row>
    <row r="20" spans="1:93" ht="16.149999999999999" customHeight="1" x14ac:dyDescent="0.2">
      <c r="A20" s="335"/>
      <c r="B20" s="39" t="s">
        <v>43</v>
      </c>
      <c r="C20" s="52">
        <f t="shared" si="0"/>
        <v>0</v>
      </c>
      <c r="D20" s="53">
        <f t="shared" si="1"/>
        <v>0</v>
      </c>
      <c r="E20" s="158">
        <f t="shared" si="2"/>
        <v>0</v>
      </c>
      <c r="F20" s="78">
        <f>SUM(ENERO:DICIEMBRE!F20)</f>
        <v>0</v>
      </c>
      <c r="G20" s="78">
        <f>SUM(ENERO:DICIEMBRE!G20)</f>
        <v>0</v>
      </c>
      <c r="H20" s="78">
        <f>SUM(ENERO:DICIEMBRE!H20)</f>
        <v>0</v>
      </c>
      <c r="I20" s="78">
        <f>SUM(ENERO:DICIEMBRE!I20)</f>
        <v>0</v>
      </c>
      <c r="J20" s="78">
        <f>SUM(ENERO:DICIEMBRE!J20)</f>
        <v>0</v>
      </c>
      <c r="K20" s="78">
        <f>SUM(ENERO:DICIEMBRE!K20)</f>
        <v>0</v>
      </c>
      <c r="L20" s="78">
        <f>SUM(ENERO:DICIEMBRE!L20)</f>
        <v>0</v>
      </c>
      <c r="M20" s="78">
        <f>SUM(ENERO:DICIEMBRE!M20)</f>
        <v>0</v>
      </c>
      <c r="N20" s="78">
        <f>SUM(ENERO:DICIEMBRE!N20)</f>
        <v>0</v>
      </c>
      <c r="O20" s="78">
        <f>SUM(ENERO:DICIEMBRE!O20)</f>
        <v>0</v>
      </c>
      <c r="P20" s="78">
        <f>SUM(ENERO:DICIEMBRE!P20)</f>
        <v>0</v>
      </c>
      <c r="Q20" s="78">
        <f>SUM(ENERO:DICIEMBRE!Q20)</f>
        <v>0</v>
      </c>
      <c r="R20" s="78">
        <f>SUM(ENERO:DICIEMBRE!R20)</f>
        <v>0</v>
      </c>
      <c r="S20" s="78">
        <f>SUM(ENERO:DICIEMBRE!S20)</f>
        <v>0</v>
      </c>
      <c r="T20" s="78">
        <f>SUM(ENERO:DICIEMBRE!T20)</f>
        <v>0</v>
      </c>
      <c r="U20" s="78">
        <f>SUM(ENERO:DICIEMBRE!U20)</f>
        <v>0</v>
      </c>
      <c r="V20" s="78">
        <f>SUM(ENERO:DICIEMBRE!V20)</f>
        <v>0</v>
      </c>
      <c r="W20" s="78">
        <f>SUM(ENERO:DICIEMBRE!W20)</f>
        <v>0</v>
      </c>
      <c r="X20" s="78">
        <f>SUM(ENERO:DICIEMBRE!X20)</f>
        <v>0</v>
      </c>
      <c r="Y20" s="78">
        <f>SUM(ENERO:DICIEMBRE!Y20)</f>
        <v>0</v>
      </c>
      <c r="Z20" s="78">
        <f>SUM(ENERO:DICIEMBRE!Z20)</f>
        <v>0</v>
      </c>
      <c r="AA20" s="78">
        <f>SUM(ENERO:DICIEMBRE!AA20)</f>
        <v>0</v>
      </c>
      <c r="AB20" s="78">
        <f>SUM(ENERO:DICIEMBRE!AB20)</f>
        <v>0</v>
      </c>
      <c r="AC20" s="78">
        <f>SUM(ENERO:DICIEMBRE!AC20)</f>
        <v>0</v>
      </c>
      <c r="AD20" s="78">
        <f>SUM(ENERO:DICIEMBRE!AD20)</f>
        <v>0</v>
      </c>
      <c r="AE20" s="78">
        <f>SUM(ENERO:DICIEMBRE!AE20)</f>
        <v>0</v>
      </c>
      <c r="AF20" s="78">
        <f>SUM(ENERO:DICIEMBRE!AF20)</f>
        <v>0</v>
      </c>
      <c r="AG20" s="78">
        <f>SUM(ENERO:DICIEMBRE!AG20)</f>
        <v>0</v>
      </c>
      <c r="AH20" s="78">
        <f>SUM(ENERO:DICIEMBRE!AH20)</f>
        <v>0</v>
      </c>
      <c r="AI20" s="78">
        <f>SUM(ENERO:DICIEMBRE!AI20)</f>
        <v>0</v>
      </c>
      <c r="AJ20" s="78">
        <f>SUM(ENERO:DICIEMBRE!AJ20)</f>
        <v>0</v>
      </c>
      <c r="AK20" s="78">
        <f>SUM(ENERO:DICIEMBRE!AK20)</f>
        <v>0</v>
      </c>
      <c r="AL20" s="78">
        <f>SUM(ENERO:DICIEMBRE!AL20)</f>
        <v>0</v>
      </c>
      <c r="AM20" s="78">
        <f>SUM(ENERO:DICIEMBRE!AM20)</f>
        <v>0</v>
      </c>
      <c r="AN20" s="78">
        <f>SUM(ENERO:DICIEMBRE!AN20)</f>
        <v>0</v>
      </c>
      <c r="AO20" s="78">
        <f>SUM(ENERO:DICIEMBRE!AO20)</f>
        <v>0</v>
      </c>
      <c r="AP20" s="78">
        <f>SUM(ENERO:DICIEMBRE!AP20)</f>
        <v>0</v>
      </c>
      <c r="AQ20" s="78">
        <f>SUM(ENERO:DICIEMBRE!AQ20)</f>
        <v>0</v>
      </c>
      <c r="AR20" s="78">
        <f>SUM(ENERO:DICIEMBRE!AR20)</f>
        <v>0</v>
      </c>
      <c r="AS20" s="159"/>
      <c r="AT20" s="6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122"/>
      <c r="BG20" s="122"/>
      <c r="BX20" s="121"/>
      <c r="CG20" s="123"/>
      <c r="CH20" s="123"/>
      <c r="CI20" s="123"/>
      <c r="CJ20" s="123"/>
      <c r="CK20" s="123"/>
      <c r="CL20" s="123"/>
      <c r="CM20" s="123"/>
      <c r="CN20" s="123"/>
      <c r="CO20" s="123"/>
    </row>
    <row r="21" spans="1:93" ht="16.149999999999999" customHeight="1" x14ac:dyDescent="0.2">
      <c r="A21" s="335"/>
      <c r="B21" s="127" t="s">
        <v>44</v>
      </c>
      <c r="C21" s="160">
        <f t="shared" si="0"/>
        <v>0</v>
      </c>
      <c r="D21" s="161">
        <f t="shared" si="1"/>
        <v>0</v>
      </c>
      <c r="E21" s="162">
        <f t="shared" si="2"/>
        <v>0</v>
      </c>
      <c r="F21" s="78">
        <f>SUM(ENERO:DICIEMBRE!F21)</f>
        <v>0</v>
      </c>
      <c r="G21" s="78">
        <f>SUM(ENERO:DICIEMBRE!G21)</f>
        <v>0</v>
      </c>
      <c r="H21" s="78">
        <f>SUM(ENERO:DICIEMBRE!H21)</f>
        <v>0</v>
      </c>
      <c r="I21" s="78">
        <f>SUM(ENERO:DICIEMBRE!I21)</f>
        <v>0</v>
      </c>
      <c r="J21" s="78">
        <f>SUM(ENERO:DICIEMBRE!J21)</f>
        <v>0</v>
      </c>
      <c r="K21" s="78">
        <f>SUM(ENERO:DICIEMBRE!K21)</f>
        <v>0</v>
      </c>
      <c r="L21" s="78">
        <f>SUM(ENERO:DICIEMBRE!L21)</f>
        <v>0</v>
      </c>
      <c r="M21" s="78">
        <f>SUM(ENERO:DICIEMBRE!M21)</f>
        <v>0</v>
      </c>
      <c r="N21" s="78">
        <f>SUM(ENERO:DICIEMBRE!N21)</f>
        <v>0</v>
      </c>
      <c r="O21" s="78">
        <f>SUM(ENERO:DICIEMBRE!O21)</f>
        <v>0</v>
      </c>
      <c r="P21" s="78">
        <f>SUM(ENERO:DICIEMBRE!P21)</f>
        <v>0</v>
      </c>
      <c r="Q21" s="78">
        <f>SUM(ENERO:DICIEMBRE!Q21)</f>
        <v>0</v>
      </c>
      <c r="R21" s="78">
        <f>SUM(ENERO:DICIEMBRE!R21)</f>
        <v>0</v>
      </c>
      <c r="S21" s="78">
        <f>SUM(ENERO:DICIEMBRE!S21)</f>
        <v>0</v>
      </c>
      <c r="T21" s="78">
        <f>SUM(ENERO:DICIEMBRE!T21)</f>
        <v>0</v>
      </c>
      <c r="U21" s="78">
        <f>SUM(ENERO:DICIEMBRE!U21)</f>
        <v>0</v>
      </c>
      <c r="V21" s="78">
        <f>SUM(ENERO:DICIEMBRE!V21)</f>
        <v>0</v>
      </c>
      <c r="W21" s="78">
        <f>SUM(ENERO:DICIEMBRE!W21)</f>
        <v>0</v>
      </c>
      <c r="X21" s="78">
        <f>SUM(ENERO:DICIEMBRE!X21)</f>
        <v>0</v>
      </c>
      <c r="Y21" s="78">
        <f>SUM(ENERO:DICIEMBRE!Y21)</f>
        <v>0</v>
      </c>
      <c r="Z21" s="78">
        <f>SUM(ENERO:DICIEMBRE!Z21)</f>
        <v>0</v>
      </c>
      <c r="AA21" s="78">
        <f>SUM(ENERO:DICIEMBRE!AA21)</f>
        <v>0</v>
      </c>
      <c r="AB21" s="78">
        <f>SUM(ENERO:DICIEMBRE!AB21)</f>
        <v>0</v>
      </c>
      <c r="AC21" s="78">
        <f>SUM(ENERO:DICIEMBRE!AC21)</f>
        <v>0</v>
      </c>
      <c r="AD21" s="78">
        <f>SUM(ENERO:DICIEMBRE!AD21)</f>
        <v>0</v>
      </c>
      <c r="AE21" s="78">
        <f>SUM(ENERO:DICIEMBRE!AE21)</f>
        <v>0</v>
      </c>
      <c r="AF21" s="78">
        <f>SUM(ENERO:DICIEMBRE!AF21)</f>
        <v>0</v>
      </c>
      <c r="AG21" s="78">
        <f>SUM(ENERO:DICIEMBRE!AG21)</f>
        <v>0</v>
      </c>
      <c r="AH21" s="78">
        <f>SUM(ENERO:DICIEMBRE!AH21)</f>
        <v>0</v>
      </c>
      <c r="AI21" s="78">
        <f>SUM(ENERO:DICIEMBRE!AI21)</f>
        <v>0</v>
      </c>
      <c r="AJ21" s="78">
        <f>SUM(ENERO:DICIEMBRE!AJ21)</f>
        <v>0</v>
      </c>
      <c r="AK21" s="78">
        <f>SUM(ENERO:DICIEMBRE!AK21)</f>
        <v>0</v>
      </c>
      <c r="AL21" s="78">
        <f>SUM(ENERO:DICIEMBRE!AL21)</f>
        <v>0</v>
      </c>
      <c r="AM21" s="78">
        <f>SUM(ENERO:DICIEMBRE!AM21)</f>
        <v>0</v>
      </c>
      <c r="AN21" s="78">
        <f>SUM(ENERO:DICIEMBRE!AN21)</f>
        <v>0</v>
      </c>
      <c r="AO21" s="78">
        <f>SUM(ENERO:DICIEMBRE!AO21)</f>
        <v>0</v>
      </c>
      <c r="AP21" s="78">
        <f>SUM(ENERO:DICIEMBRE!AP21)</f>
        <v>0</v>
      </c>
      <c r="AQ21" s="78">
        <f>SUM(ENERO:DICIEMBRE!AQ21)</f>
        <v>0</v>
      </c>
      <c r="AR21" s="78">
        <f>SUM(ENERO:DICIEMBRE!AR21)</f>
        <v>0</v>
      </c>
      <c r="AS21" s="159"/>
      <c r="AT21" s="6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122"/>
      <c r="BG21" s="122"/>
      <c r="BX21" s="121"/>
      <c r="CG21" s="123"/>
      <c r="CH21" s="123"/>
      <c r="CI21" s="123"/>
      <c r="CJ21" s="123"/>
      <c r="CK21" s="123"/>
      <c r="CL21" s="123"/>
      <c r="CM21" s="123"/>
      <c r="CN21" s="123"/>
      <c r="CO21" s="123"/>
    </row>
    <row r="22" spans="1:93" ht="16.149999999999999" customHeight="1" x14ac:dyDescent="0.2">
      <c r="A22" s="335"/>
      <c r="B22" s="39" t="s">
        <v>45</v>
      </c>
      <c r="C22" s="52">
        <f t="shared" si="0"/>
        <v>0</v>
      </c>
      <c r="D22" s="53">
        <f t="shared" si="1"/>
        <v>0</v>
      </c>
      <c r="E22" s="158">
        <f t="shared" si="2"/>
        <v>0</v>
      </c>
      <c r="F22" s="78">
        <f>SUM(ENERO:DICIEMBRE!F22)</f>
        <v>0</v>
      </c>
      <c r="G22" s="78">
        <f>SUM(ENERO:DICIEMBRE!G22)</f>
        <v>0</v>
      </c>
      <c r="H22" s="78">
        <f>SUM(ENERO:DICIEMBRE!H22)</f>
        <v>0</v>
      </c>
      <c r="I22" s="78">
        <f>SUM(ENERO:DICIEMBRE!I22)</f>
        <v>0</v>
      </c>
      <c r="J22" s="78">
        <f>SUM(ENERO:DICIEMBRE!J22)</f>
        <v>0</v>
      </c>
      <c r="K22" s="78">
        <f>SUM(ENERO:DICIEMBRE!K22)</f>
        <v>0</v>
      </c>
      <c r="L22" s="78">
        <f>SUM(ENERO:DICIEMBRE!L22)</f>
        <v>0</v>
      </c>
      <c r="M22" s="78">
        <f>SUM(ENERO:DICIEMBRE!M22)</f>
        <v>0</v>
      </c>
      <c r="N22" s="78">
        <f>SUM(ENERO:DICIEMBRE!N22)</f>
        <v>0</v>
      </c>
      <c r="O22" s="78">
        <f>SUM(ENERO:DICIEMBRE!O22)</f>
        <v>0</v>
      </c>
      <c r="P22" s="78">
        <f>SUM(ENERO:DICIEMBRE!P22)</f>
        <v>0</v>
      </c>
      <c r="Q22" s="78">
        <f>SUM(ENERO:DICIEMBRE!Q22)</f>
        <v>0</v>
      </c>
      <c r="R22" s="78">
        <f>SUM(ENERO:DICIEMBRE!R22)</f>
        <v>0</v>
      </c>
      <c r="S22" s="78">
        <f>SUM(ENERO:DICIEMBRE!S22)</f>
        <v>0</v>
      </c>
      <c r="T22" s="78">
        <f>SUM(ENERO:DICIEMBRE!T22)</f>
        <v>0</v>
      </c>
      <c r="U22" s="78">
        <f>SUM(ENERO:DICIEMBRE!U22)</f>
        <v>0</v>
      </c>
      <c r="V22" s="78">
        <f>SUM(ENERO:DICIEMBRE!V22)</f>
        <v>0</v>
      </c>
      <c r="W22" s="78">
        <f>SUM(ENERO:DICIEMBRE!W22)</f>
        <v>0</v>
      </c>
      <c r="X22" s="78">
        <f>SUM(ENERO:DICIEMBRE!X22)</f>
        <v>0</v>
      </c>
      <c r="Y22" s="78">
        <f>SUM(ENERO:DICIEMBRE!Y22)</f>
        <v>0</v>
      </c>
      <c r="Z22" s="78">
        <f>SUM(ENERO:DICIEMBRE!Z22)</f>
        <v>0</v>
      </c>
      <c r="AA22" s="78">
        <f>SUM(ENERO:DICIEMBRE!AA22)</f>
        <v>0</v>
      </c>
      <c r="AB22" s="78">
        <f>SUM(ENERO:DICIEMBRE!AB22)</f>
        <v>0</v>
      </c>
      <c r="AC22" s="78">
        <f>SUM(ENERO:DICIEMBRE!AC22)</f>
        <v>0</v>
      </c>
      <c r="AD22" s="78">
        <f>SUM(ENERO:DICIEMBRE!AD22)</f>
        <v>0</v>
      </c>
      <c r="AE22" s="78">
        <f>SUM(ENERO:DICIEMBRE!AE22)</f>
        <v>0</v>
      </c>
      <c r="AF22" s="78">
        <f>SUM(ENERO:DICIEMBRE!AF22)</f>
        <v>0</v>
      </c>
      <c r="AG22" s="78">
        <f>SUM(ENERO:DICIEMBRE!AG22)</f>
        <v>0</v>
      </c>
      <c r="AH22" s="78">
        <f>SUM(ENERO:DICIEMBRE!AH22)</f>
        <v>0</v>
      </c>
      <c r="AI22" s="78">
        <f>SUM(ENERO:DICIEMBRE!AI22)</f>
        <v>0</v>
      </c>
      <c r="AJ22" s="78">
        <f>SUM(ENERO:DICIEMBRE!AJ22)</f>
        <v>0</v>
      </c>
      <c r="AK22" s="78">
        <f>SUM(ENERO:DICIEMBRE!AK22)</f>
        <v>0</v>
      </c>
      <c r="AL22" s="78">
        <f>SUM(ENERO:DICIEMBRE!AL22)</f>
        <v>0</v>
      </c>
      <c r="AM22" s="78">
        <f>SUM(ENERO:DICIEMBRE!AM22)</f>
        <v>0</v>
      </c>
      <c r="AN22" s="78">
        <f>SUM(ENERO:DICIEMBRE!AN22)</f>
        <v>0</v>
      </c>
      <c r="AO22" s="78">
        <f>SUM(ENERO:DICIEMBRE!AO22)</f>
        <v>0</v>
      </c>
      <c r="AP22" s="78">
        <f>SUM(ENERO:DICIEMBRE!AP22)</f>
        <v>0</v>
      </c>
      <c r="AQ22" s="78">
        <f>SUM(ENERO:DICIEMBRE!AQ22)</f>
        <v>0</v>
      </c>
      <c r="AR22" s="78">
        <f>SUM(ENERO:DICIEMBRE!AR22)</f>
        <v>0</v>
      </c>
      <c r="AS22" s="159"/>
      <c r="AT22" s="6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122"/>
      <c r="BG22" s="122"/>
      <c r="BX22" s="121"/>
      <c r="CG22" s="123"/>
      <c r="CH22" s="123"/>
      <c r="CI22" s="123"/>
      <c r="CJ22" s="123"/>
      <c r="CK22" s="123"/>
      <c r="CL22" s="123"/>
      <c r="CM22" s="123"/>
      <c r="CN22" s="123"/>
      <c r="CO22" s="123"/>
    </row>
    <row r="23" spans="1:93" ht="16.149999999999999" customHeight="1" x14ac:dyDescent="0.2">
      <c r="A23" s="335"/>
      <c r="B23" s="112" t="s">
        <v>46</v>
      </c>
      <c r="C23" s="165">
        <f t="shared" si="0"/>
        <v>0</v>
      </c>
      <c r="D23" s="88">
        <f t="shared" si="1"/>
        <v>0</v>
      </c>
      <c r="E23" s="166">
        <f t="shared" si="2"/>
        <v>0</v>
      </c>
      <c r="F23" s="78">
        <f>SUM(ENERO:DICIEMBRE!F23)</f>
        <v>0</v>
      </c>
      <c r="G23" s="78">
        <f>SUM(ENERO:DICIEMBRE!G23)</f>
        <v>0</v>
      </c>
      <c r="H23" s="78">
        <f>SUM(ENERO:DICIEMBRE!H23)</f>
        <v>0</v>
      </c>
      <c r="I23" s="78">
        <f>SUM(ENERO:DICIEMBRE!I23)</f>
        <v>0</v>
      </c>
      <c r="J23" s="78">
        <f>SUM(ENERO:DICIEMBRE!J23)</f>
        <v>0</v>
      </c>
      <c r="K23" s="78">
        <f>SUM(ENERO:DICIEMBRE!K23)</f>
        <v>0</v>
      </c>
      <c r="L23" s="78">
        <f>SUM(ENERO:DICIEMBRE!L23)</f>
        <v>0</v>
      </c>
      <c r="M23" s="78">
        <f>SUM(ENERO:DICIEMBRE!M23)</f>
        <v>0</v>
      </c>
      <c r="N23" s="78">
        <f>SUM(ENERO:DICIEMBRE!N23)</f>
        <v>0</v>
      </c>
      <c r="O23" s="78">
        <f>SUM(ENERO:DICIEMBRE!O23)</f>
        <v>0</v>
      </c>
      <c r="P23" s="78">
        <f>SUM(ENERO:DICIEMBRE!P23)</f>
        <v>0</v>
      </c>
      <c r="Q23" s="78">
        <f>SUM(ENERO:DICIEMBRE!Q23)</f>
        <v>0</v>
      </c>
      <c r="R23" s="78">
        <f>SUM(ENERO:DICIEMBRE!R23)</f>
        <v>0</v>
      </c>
      <c r="S23" s="78">
        <f>SUM(ENERO:DICIEMBRE!S23)</f>
        <v>0</v>
      </c>
      <c r="T23" s="78">
        <f>SUM(ENERO:DICIEMBRE!T23)</f>
        <v>0</v>
      </c>
      <c r="U23" s="78">
        <f>SUM(ENERO:DICIEMBRE!U23)</f>
        <v>0</v>
      </c>
      <c r="V23" s="78">
        <f>SUM(ENERO:DICIEMBRE!V23)</f>
        <v>0</v>
      </c>
      <c r="W23" s="78">
        <f>SUM(ENERO:DICIEMBRE!W23)</f>
        <v>0</v>
      </c>
      <c r="X23" s="78">
        <f>SUM(ENERO:DICIEMBRE!X23)</f>
        <v>0</v>
      </c>
      <c r="Y23" s="78">
        <f>SUM(ENERO:DICIEMBRE!Y23)</f>
        <v>0</v>
      </c>
      <c r="Z23" s="78">
        <f>SUM(ENERO:DICIEMBRE!Z23)</f>
        <v>0</v>
      </c>
      <c r="AA23" s="78">
        <f>SUM(ENERO:DICIEMBRE!AA23)</f>
        <v>0</v>
      </c>
      <c r="AB23" s="78">
        <f>SUM(ENERO:DICIEMBRE!AB23)</f>
        <v>0</v>
      </c>
      <c r="AC23" s="78">
        <f>SUM(ENERO:DICIEMBRE!AC23)</f>
        <v>0</v>
      </c>
      <c r="AD23" s="78">
        <f>SUM(ENERO:DICIEMBRE!AD23)</f>
        <v>0</v>
      </c>
      <c r="AE23" s="78">
        <f>SUM(ENERO:DICIEMBRE!AE23)</f>
        <v>0</v>
      </c>
      <c r="AF23" s="78">
        <f>SUM(ENERO:DICIEMBRE!AF23)</f>
        <v>0</v>
      </c>
      <c r="AG23" s="78">
        <f>SUM(ENERO:DICIEMBRE!AG23)</f>
        <v>0</v>
      </c>
      <c r="AH23" s="78">
        <f>SUM(ENERO:DICIEMBRE!AH23)</f>
        <v>0</v>
      </c>
      <c r="AI23" s="78">
        <f>SUM(ENERO:DICIEMBRE!AI23)</f>
        <v>0</v>
      </c>
      <c r="AJ23" s="78">
        <f>SUM(ENERO:DICIEMBRE!AJ23)</f>
        <v>0</v>
      </c>
      <c r="AK23" s="78">
        <f>SUM(ENERO:DICIEMBRE!AK23)</f>
        <v>0</v>
      </c>
      <c r="AL23" s="78">
        <f>SUM(ENERO:DICIEMBRE!AL23)</f>
        <v>0</v>
      </c>
      <c r="AM23" s="78">
        <f>SUM(ENERO:DICIEMBRE!AM23)</f>
        <v>0</v>
      </c>
      <c r="AN23" s="78">
        <f>SUM(ENERO:DICIEMBRE!AN23)</f>
        <v>0</v>
      </c>
      <c r="AO23" s="78">
        <f>SUM(ENERO:DICIEMBRE!AO23)</f>
        <v>0</v>
      </c>
      <c r="AP23" s="78">
        <f>SUM(ENERO:DICIEMBRE!AP23)</f>
        <v>0</v>
      </c>
      <c r="AQ23" s="78">
        <f>SUM(ENERO:DICIEMBRE!AQ23)</f>
        <v>0</v>
      </c>
      <c r="AR23" s="78">
        <f>SUM(ENERO:DICIEMBRE!AR23)</f>
        <v>0</v>
      </c>
      <c r="AS23" s="159"/>
      <c r="AT23" s="6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122"/>
      <c r="BG23" s="122"/>
      <c r="BX23" s="121"/>
      <c r="CG23" s="123"/>
      <c r="CH23" s="123"/>
      <c r="CI23" s="123"/>
      <c r="CJ23" s="123"/>
      <c r="CK23" s="123"/>
      <c r="CL23" s="123"/>
      <c r="CM23" s="123"/>
      <c r="CN23" s="123"/>
      <c r="CO23" s="123"/>
    </row>
    <row r="24" spans="1:93" ht="16.149999999999999" customHeight="1" x14ac:dyDescent="0.2">
      <c r="A24" s="336"/>
      <c r="B24" s="167" t="s">
        <v>47</v>
      </c>
      <c r="C24" s="132">
        <f t="shared" si="0"/>
        <v>0</v>
      </c>
      <c r="D24" s="168">
        <f t="shared" si="1"/>
        <v>0</v>
      </c>
      <c r="E24" s="128">
        <f t="shared" si="2"/>
        <v>0</v>
      </c>
      <c r="F24" s="78">
        <f>SUM(ENERO:DICIEMBRE!F24)</f>
        <v>0</v>
      </c>
      <c r="G24" s="78">
        <f>SUM(ENERO:DICIEMBRE!G24)</f>
        <v>0</v>
      </c>
      <c r="H24" s="78">
        <f>SUM(ENERO:DICIEMBRE!H24)</f>
        <v>0</v>
      </c>
      <c r="I24" s="78">
        <f>SUM(ENERO:DICIEMBRE!I24)</f>
        <v>0</v>
      </c>
      <c r="J24" s="78">
        <f>SUM(ENERO:DICIEMBRE!J24)</f>
        <v>0</v>
      </c>
      <c r="K24" s="78">
        <f>SUM(ENERO:DICIEMBRE!K24)</f>
        <v>0</v>
      </c>
      <c r="L24" s="78">
        <f>SUM(ENERO:DICIEMBRE!L24)</f>
        <v>0</v>
      </c>
      <c r="M24" s="78">
        <f>SUM(ENERO:DICIEMBRE!M24)</f>
        <v>0</v>
      </c>
      <c r="N24" s="78">
        <f>SUM(ENERO:DICIEMBRE!N24)</f>
        <v>0</v>
      </c>
      <c r="O24" s="78">
        <f>SUM(ENERO:DICIEMBRE!O24)</f>
        <v>0</v>
      </c>
      <c r="P24" s="78">
        <f>SUM(ENERO:DICIEMBRE!P24)</f>
        <v>0</v>
      </c>
      <c r="Q24" s="78">
        <f>SUM(ENERO:DICIEMBRE!Q24)</f>
        <v>0</v>
      </c>
      <c r="R24" s="78">
        <f>SUM(ENERO:DICIEMBRE!R24)</f>
        <v>0</v>
      </c>
      <c r="S24" s="78">
        <f>SUM(ENERO:DICIEMBRE!S24)</f>
        <v>0</v>
      </c>
      <c r="T24" s="78">
        <f>SUM(ENERO:DICIEMBRE!T24)</f>
        <v>0</v>
      </c>
      <c r="U24" s="78">
        <f>SUM(ENERO:DICIEMBRE!U24)</f>
        <v>0</v>
      </c>
      <c r="V24" s="78">
        <f>SUM(ENERO:DICIEMBRE!V24)</f>
        <v>0</v>
      </c>
      <c r="W24" s="78">
        <f>SUM(ENERO:DICIEMBRE!W24)</f>
        <v>0</v>
      </c>
      <c r="X24" s="78">
        <f>SUM(ENERO:DICIEMBRE!X24)</f>
        <v>0</v>
      </c>
      <c r="Y24" s="78">
        <f>SUM(ENERO:DICIEMBRE!Y24)</f>
        <v>0</v>
      </c>
      <c r="Z24" s="78">
        <f>SUM(ENERO:DICIEMBRE!Z24)</f>
        <v>0</v>
      </c>
      <c r="AA24" s="78">
        <f>SUM(ENERO:DICIEMBRE!AA24)</f>
        <v>0</v>
      </c>
      <c r="AB24" s="78">
        <f>SUM(ENERO:DICIEMBRE!AB24)</f>
        <v>0</v>
      </c>
      <c r="AC24" s="78">
        <f>SUM(ENERO:DICIEMBRE!AC24)</f>
        <v>0</v>
      </c>
      <c r="AD24" s="78">
        <f>SUM(ENERO:DICIEMBRE!AD24)</f>
        <v>0</v>
      </c>
      <c r="AE24" s="78">
        <f>SUM(ENERO:DICIEMBRE!AE24)</f>
        <v>0</v>
      </c>
      <c r="AF24" s="78">
        <f>SUM(ENERO:DICIEMBRE!AF24)</f>
        <v>0</v>
      </c>
      <c r="AG24" s="78">
        <f>SUM(ENERO:DICIEMBRE!AG24)</f>
        <v>0</v>
      </c>
      <c r="AH24" s="78">
        <f>SUM(ENERO:DICIEMBRE!AH24)</f>
        <v>0</v>
      </c>
      <c r="AI24" s="78">
        <f>SUM(ENERO:DICIEMBRE!AI24)</f>
        <v>0</v>
      </c>
      <c r="AJ24" s="78">
        <f>SUM(ENERO:DICIEMBRE!AJ24)</f>
        <v>0</v>
      </c>
      <c r="AK24" s="78">
        <f>SUM(ENERO:DICIEMBRE!AK24)</f>
        <v>0</v>
      </c>
      <c r="AL24" s="78">
        <f>SUM(ENERO:DICIEMBRE!AL24)</f>
        <v>0</v>
      </c>
      <c r="AM24" s="78">
        <f>SUM(ENERO:DICIEMBRE!AM24)</f>
        <v>0</v>
      </c>
      <c r="AN24" s="78">
        <f>SUM(ENERO:DICIEMBRE!AN24)</f>
        <v>0</v>
      </c>
      <c r="AO24" s="78">
        <f>SUM(ENERO:DICIEMBRE!AO24)</f>
        <v>0</v>
      </c>
      <c r="AP24" s="78">
        <f>SUM(ENERO:DICIEMBRE!AP24)</f>
        <v>0</v>
      </c>
      <c r="AQ24" s="78">
        <f>SUM(ENERO:DICIEMBRE!AQ24)</f>
        <v>0</v>
      </c>
      <c r="AR24" s="78">
        <f>SUM(ENERO:DICIEMBRE!AR24)</f>
        <v>0</v>
      </c>
      <c r="AS24" s="169"/>
      <c r="AT24" s="6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122"/>
      <c r="BG24" s="122"/>
      <c r="BX24" s="121"/>
      <c r="CG24" s="123"/>
      <c r="CH24" s="123"/>
      <c r="CI24" s="123"/>
      <c r="CJ24" s="123"/>
      <c r="CK24" s="123"/>
      <c r="CL24" s="123"/>
      <c r="CM24" s="123"/>
      <c r="CN24" s="123"/>
      <c r="CO24" s="123"/>
    </row>
    <row r="25" spans="1:93" ht="16.149999999999999" customHeight="1" x14ac:dyDescent="0.2">
      <c r="A25" s="334" t="s">
        <v>48</v>
      </c>
      <c r="B25" s="152" t="s">
        <v>37</v>
      </c>
      <c r="C25" s="49">
        <f t="shared" si="0"/>
        <v>204</v>
      </c>
      <c r="D25" s="50">
        <f t="shared" si="1"/>
        <v>133</v>
      </c>
      <c r="E25" s="153">
        <f t="shared" si="2"/>
        <v>71</v>
      </c>
      <c r="F25" s="78">
        <f>SUM(ENERO:DICIEMBRE!F25)</f>
        <v>0</v>
      </c>
      <c r="G25" s="78">
        <f>SUM(ENERO:DICIEMBRE!G25)</f>
        <v>0</v>
      </c>
      <c r="H25" s="78">
        <f>SUM(ENERO:DICIEMBRE!H25)</f>
        <v>0</v>
      </c>
      <c r="I25" s="78">
        <f>SUM(ENERO:DICIEMBRE!I25)</f>
        <v>0</v>
      </c>
      <c r="J25" s="78">
        <f>SUM(ENERO:DICIEMBRE!J25)</f>
        <v>0</v>
      </c>
      <c r="K25" s="78">
        <f>SUM(ENERO:DICIEMBRE!K25)</f>
        <v>0</v>
      </c>
      <c r="L25" s="78">
        <f>SUM(ENERO:DICIEMBRE!L25)</f>
        <v>0</v>
      </c>
      <c r="M25" s="78">
        <f>SUM(ENERO:DICIEMBRE!M25)</f>
        <v>0</v>
      </c>
      <c r="N25" s="78">
        <f>SUM(ENERO:DICIEMBRE!N25)</f>
        <v>8</v>
      </c>
      <c r="O25" s="78">
        <f>SUM(ENERO:DICIEMBRE!O25)</f>
        <v>0</v>
      </c>
      <c r="P25" s="78">
        <f>SUM(ENERO:DICIEMBRE!P25)</f>
        <v>21</v>
      </c>
      <c r="Q25" s="78">
        <f>SUM(ENERO:DICIEMBRE!Q25)</f>
        <v>16</v>
      </c>
      <c r="R25" s="78">
        <f>SUM(ENERO:DICIEMBRE!R25)</f>
        <v>20</v>
      </c>
      <c r="S25" s="78">
        <f>SUM(ENERO:DICIEMBRE!S25)</f>
        <v>11</v>
      </c>
      <c r="T25" s="78">
        <f>SUM(ENERO:DICIEMBRE!T25)</f>
        <v>22</v>
      </c>
      <c r="U25" s="78">
        <f>SUM(ENERO:DICIEMBRE!U25)</f>
        <v>17</v>
      </c>
      <c r="V25" s="78">
        <f>SUM(ENERO:DICIEMBRE!V25)</f>
        <v>14</v>
      </c>
      <c r="W25" s="78">
        <f>SUM(ENERO:DICIEMBRE!W25)</f>
        <v>8</v>
      </c>
      <c r="X25" s="78">
        <f>SUM(ENERO:DICIEMBRE!X25)</f>
        <v>13</v>
      </c>
      <c r="Y25" s="78">
        <f>SUM(ENERO:DICIEMBRE!Y25)</f>
        <v>9</v>
      </c>
      <c r="Z25" s="78">
        <f>SUM(ENERO:DICIEMBRE!Z25)</f>
        <v>18</v>
      </c>
      <c r="AA25" s="78">
        <f>SUM(ENERO:DICIEMBRE!AA25)</f>
        <v>10</v>
      </c>
      <c r="AB25" s="78">
        <f>SUM(ENERO:DICIEMBRE!AB25)</f>
        <v>7</v>
      </c>
      <c r="AC25" s="78">
        <f>SUM(ENERO:DICIEMBRE!AC25)</f>
        <v>0</v>
      </c>
      <c r="AD25" s="78">
        <f>SUM(ENERO:DICIEMBRE!AD25)</f>
        <v>3</v>
      </c>
      <c r="AE25" s="78">
        <f>SUM(ENERO:DICIEMBRE!AE25)</f>
        <v>0</v>
      </c>
      <c r="AF25" s="78">
        <f>SUM(ENERO:DICIEMBRE!AF25)</f>
        <v>4</v>
      </c>
      <c r="AG25" s="78">
        <f>SUM(ENERO:DICIEMBRE!AG25)</f>
        <v>0</v>
      </c>
      <c r="AH25" s="78">
        <f>SUM(ENERO:DICIEMBRE!AH25)</f>
        <v>3</v>
      </c>
      <c r="AI25" s="78">
        <f>SUM(ENERO:DICIEMBRE!AI25)</f>
        <v>0</v>
      </c>
      <c r="AJ25" s="78">
        <f>SUM(ENERO:DICIEMBRE!AJ25)</f>
        <v>0</v>
      </c>
      <c r="AK25" s="78">
        <f>SUM(ENERO:DICIEMBRE!AK25)</f>
        <v>0</v>
      </c>
      <c r="AL25" s="78">
        <f>SUM(ENERO:DICIEMBRE!AL25)</f>
        <v>0</v>
      </c>
      <c r="AM25" s="78">
        <f>SUM(ENERO:DICIEMBRE!AM25)</f>
        <v>0</v>
      </c>
      <c r="AN25" s="78">
        <f>SUM(ENERO:DICIEMBRE!AN25)</f>
        <v>0</v>
      </c>
      <c r="AO25" s="78">
        <f>SUM(ENERO:DICIEMBRE!AO25)</f>
        <v>0</v>
      </c>
      <c r="AP25" s="78">
        <f>SUM(ENERO:DICIEMBRE!AP25)</f>
        <v>0</v>
      </c>
      <c r="AQ25" s="78">
        <f>SUM(ENERO:DICIEMBRE!AQ25)</f>
        <v>0</v>
      </c>
      <c r="AR25" s="78">
        <f>SUM(ENERO:DICIEMBRE!AR25)</f>
        <v>9</v>
      </c>
      <c r="AS25" s="157"/>
      <c r="AT25" s="6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122"/>
      <c r="BG25" s="122"/>
      <c r="BX25" s="121"/>
      <c r="CG25" s="123"/>
      <c r="CH25" s="123"/>
      <c r="CI25" s="123"/>
      <c r="CJ25" s="123"/>
      <c r="CK25" s="123"/>
      <c r="CL25" s="123"/>
      <c r="CM25" s="123"/>
      <c r="CN25" s="123"/>
      <c r="CO25" s="123"/>
    </row>
    <row r="26" spans="1:93" ht="16.149999999999999" customHeight="1" x14ac:dyDescent="0.2">
      <c r="A26" s="335"/>
      <c r="B26" s="39" t="s">
        <v>38</v>
      </c>
      <c r="C26" s="52">
        <f t="shared" si="0"/>
        <v>0</v>
      </c>
      <c r="D26" s="53">
        <f t="shared" si="1"/>
        <v>0</v>
      </c>
      <c r="E26" s="158">
        <f t="shared" si="2"/>
        <v>0</v>
      </c>
      <c r="F26" s="78">
        <f>SUM(ENERO:DICIEMBRE!F26)</f>
        <v>0</v>
      </c>
      <c r="G26" s="78">
        <f>SUM(ENERO:DICIEMBRE!G26)</f>
        <v>0</v>
      </c>
      <c r="H26" s="78">
        <f>SUM(ENERO:DICIEMBRE!H26)</f>
        <v>0</v>
      </c>
      <c r="I26" s="78">
        <f>SUM(ENERO:DICIEMBRE!I26)</f>
        <v>0</v>
      </c>
      <c r="J26" s="78">
        <f>SUM(ENERO:DICIEMBRE!J26)</f>
        <v>0</v>
      </c>
      <c r="K26" s="78">
        <f>SUM(ENERO:DICIEMBRE!K26)</f>
        <v>0</v>
      </c>
      <c r="L26" s="78">
        <f>SUM(ENERO:DICIEMBRE!L26)</f>
        <v>0</v>
      </c>
      <c r="M26" s="78">
        <f>SUM(ENERO:DICIEMBRE!M26)</f>
        <v>0</v>
      </c>
      <c r="N26" s="78">
        <f>SUM(ENERO:DICIEMBRE!N26)</f>
        <v>0</v>
      </c>
      <c r="O26" s="78">
        <f>SUM(ENERO:DICIEMBRE!O26)</f>
        <v>0</v>
      </c>
      <c r="P26" s="78">
        <f>SUM(ENERO:DICIEMBRE!P26)</f>
        <v>0</v>
      </c>
      <c r="Q26" s="78">
        <f>SUM(ENERO:DICIEMBRE!Q26)</f>
        <v>0</v>
      </c>
      <c r="R26" s="78">
        <f>SUM(ENERO:DICIEMBRE!R26)</f>
        <v>0</v>
      </c>
      <c r="S26" s="78">
        <f>SUM(ENERO:DICIEMBRE!S26)</f>
        <v>0</v>
      </c>
      <c r="T26" s="78">
        <f>SUM(ENERO:DICIEMBRE!T26)</f>
        <v>0</v>
      </c>
      <c r="U26" s="78">
        <f>SUM(ENERO:DICIEMBRE!U26)</f>
        <v>0</v>
      </c>
      <c r="V26" s="78">
        <f>SUM(ENERO:DICIEMBRE!V26)</f>
        <v>0</v>
      </c>
      <c r="W26" s="78">
        <f>SUM(ENERO:DICIEMBRE!W26)</f>
        <v>0</v>
      </c>
      <c r="X26" s="78">
        <f>SUM(ENERO:DICIEMBRE!X26)</f>
        <v>0</v>
      </c>
      <c r="Y26" s="78">
        <f>SUM(ENERO:DICIEMBRE!Y26)</f>
        <v>0</v>
      </c>
      <c r="Z26" s="78">
        <f>SUM(ENERO:DICIEMBRE!Z26)</f>
        <v>0</v>
      </c>
      <c r="AA26" s="78">
        <f>SUM(ENERO:DICIEMBRE!AA26)</f>
        <v>0</v>
      </c>
      <c r="AB26" s="78">
        <f>SUM(ENERO:DICIEMBRE!AB26)</f>
        <v>0</v>
      </c>
      <c r="AC26" s="78">
        <f>SUM(ENERO:DICIEMBRE!AC26)</f>
        <v>0</v>
      </c>
      <c r="AD26" s="78">
        <f>SUM(ENERO:DICIEMBRE!AD26)</f>
        <v>0</v>
      </c>
      <c r="AE26" s="78">
        <f>SUM(ENERO:DICIEMBRE!AE26)</f>
        <v>0</v>
      </c>
      <c r="AF26" s="78">
        <f>SUM(ENERO:DICIEMBRE!AF26)</f>
        <v>0</v>
      </c>
      <c r="AG26" s="78">
        <f>SUM(ENERO:DICIEMBRE!AG26)</f>
        <v>0</v>
      </c>
      <c r="AH26" s="78">
        <f>SUM(ENERO:DICIEMBRE!AH26)</f>
        <v>0</v>
      </c>
      <c r="AI26" s="78">
        <f>SUM(ENERO:DICIEMBRE!AI26)</f>
        <v>0</v>
      </c>
      <c r="AJ26" s="78">
        <f>SUM(ENERO:DICIEMBRE!AJ26)</f>
        <v>0</v>
      </c>
      <c r="AK26" s="78">
        <f>SUM(ENERO:DICIEMBRE!AK26)</f>
        <v>0</v>
      </c>
      <c r="AL26" s="78">
        <f>SUM(ENERO:DICIEMBRE!AL26)</f>
        <v>0</v>
      </c>
      <c r="AM26" s="78">
        <f>SUM(ENERO:DICIEMBRE!AM26)</f>
        <v>0</v>
      </c>
      <c r="AN26" s="78">
        <f>SUM(ENERO:DICIEMBRE!AN26)</f>
        <v>0</v>
      </c>
      <c r="AO26" s="78">
        <f>SUM(ENERO:DICIEMBRE!AO26)</f>
        <v>0</v>
      </c>
      <c r="AP26" s="78">
        <f>SUM(ENERO:DICIEMBRE!AP26)</f>
        <v>0</v>
      </c>
      <c r="AQ26" s="78">
        <f>SUM(ENERO:DICIEMBRE!AQ26)</f>
        <v>0</v>
      </c>
      <c r="AR26" s="78">
        <f>SUM(ENERO:DICIEMBRE!AR26)</f>
        <v>0</v>
      </c>
      <c r="AS26" s="159"/>
      <c r="AT26" s="6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122"/>
      <c r="BG26" s="122"/>
      <c r="BX26" s="121"/>
      <c r="CG26" s="123"/>
      <c r="CH26" s="123"/>
      <c r="CI26" s="123"/>
      <c r="CJ26" s="123"/>
      <c r="CK26" s="123"/>
      <c r="CL26" s="123"/>
      <c r="CM26" s="123"/>
      <c r="CN26" s="123"/>
      <c r="CO26" s="123"/>
    </row>
    <row r="27" spans="1:93" ht="16.149999999999999" customHeight="1" x14ac:dyDescent="0.2">
      <c r="A27" s="335"/>
      <c r="B27" s="39" t="s">
        <v>39</v>
      </c>
      <c r="C27" s="52">
        <f t="shared" si="0"/>
        <v>488</v>
      </c>
      <c r="D27" s="53">
        <f t="shared" si="1"/>
        <v>298</v>
      </c>
      <c r="E27" s="158">
        <f t="shared" si="2"/>
        <v>190</v>
      </c>
      <c r="F27" s="78">
        <f>SUM(ENERO:DICIEMBRE!F27)</f>
        <v>0</v>
      </c>
      <c r="G27" s="78">
        <f>SUM(ENERO:DICIEMBRE!G27)</f>
        <v>1</v>
      </c>
      <c r="H27" s="78">
        <f>SUM(ENERO:DICIEMBRE!H27)</f>
        <v>0</v>
      </c>
      <c r="I27" s="78">
        <f>SUM(ENERO:DICIEMBRE!I27)</f>
        <v>0</v>
      </c>
      <c r="J27" s="78">
        <f>SUM(ENERO:DICIEMBRE!J27)</f>
        <v>0</v>
      </c>
      <c r="K27" s="78">
        <f>SUM(ENERO:DICIEMBRE!K27)</f>
        <v>0</v>
      </c>
      <c r="L27" s="78">
        <f>SUM(ENERO:DICIEMBRE!L27)</f>
        <v>0</v>
      </c>
      <c r="M27" s="78">
        <f>SUM(ENERO:DICIEMBRE!M27)</f>
        <v>5</v>
      </c>
      <c r="N27" s="78">
        <f>SUM(ENERO:DICIEMBRE!N27)</f>
        <v>23</v>
      </c>
      <c r="O27" s="78">
        <f>SUM(ENERO:DICIEMBRE!O27)</f>
        <v>11</v>
      </c>
      <c r="P27" s="78">
        <f>SUM(ENERO:DICIEMBRE!P27)</f>
        <v>50</v>
      </c>
      <c r="Q27" s="78">
        <f>SUM(ENERO:DICIEMBRE!Q27)</f>
        <v>33</v>
      </c>
      <c r="R27" s="78">
        <f>SUM(ENERO:DICIEMBRE!R27)</f>
        <v>45</v>
      </c>
      <c r="S27" s="78">
        <f>SUM(ENERO:DICIEMBRE!S27)</f>
        <v>45</v>
      </c>
      <c r="T27" s="78">
        <f>SUM(ENERO:DICIEMBRE!T27)</f>
        <v>39</v>
      </c>
      <c r="U27" s="78">
        <f>SUM(ENERO:DICIEMBRE!U27)</f>
        <v>33</v>
      </c>
      <c r="V27" s="78">
        <f>SUM(ENERO:DICIEMBRE!V27)</f>
        <v>51</v>
      </c>
      <c r="W27" s="78">
        <f>SUM(ENERO:DICIEMBRE!W27)</f>
        <v>22</v>
      </c>
      <c r="X27" s="78">
        <f>SUM(ENERO:DICIEMBRE!X27)</f>
        <v>28</v>
      </c>
      <c r="Y27" s="78">
        <f>SUM(ENERO:DICIEMBRE!Y27)</f>
        <v>15</v>
      </c>
      <c r="Z27" s="78">
        <f>SUM(ENERO:DICIEMBRE!Z27)</f>
        <v>38</v>
      </c>
      <c r="AA27" s="78">
        <f>SUM(ENERO:DICIEMBRE!AA27)</f>
        <v>14</v>
      </c>
      <c r="AB27" s="78">
        <f>SUM(ENERO:DICIEMBRE!AB27)</f>
        <v>7</v>
      </c>
      <c r="AC27" s="78">
        <f>SUM(ENERO:DICIEMBRE!AC27)</f>
        <v>0</v>
      </c>
      <c r="AD27" s="78">
        <f>SUM(ENERO:DICIEMBRE!AD27)</f>
        <v>3</v>
      </c>
      <c r="AE27" s="78">
        <f>SUM(ENERO:DICIEMBRE!AE27)</f>
        <v>7</v>
      </c>
      <c r="AF27" s="78">
        <f>SUM(ENERO:DICIEMBRE!AF27)</f>
        <v>7</v>
      </c>
      <c r="AG27" s="78">
        <f>SUM(ENERO:DICIEMBRE!AG27)</f>
        <v>2</v>
      </c>
      <c r="AH27" s="78">
        <f>SUM(ENERO:DICIEMBRE!AH27)</f>
        <v>5</v>
      </c>
      <c r="AI27" s="78">
        <f>SUM(ENERO:DICIEMBRE!AI27)</f>
        <v>2</v>
      </c>
      <c r="AJ27" s="78">
        <f>SUM(ENERO:DICIEMBRE!AJ27)</f>
        <v>2</v>
      </c>
      <c r="AK27" s="78">
        <f>SUM(ENERO:DICIEMBRE!AK27)</f>
        <v>0</v>
      </c>
      <c r="AL27" s="78">
        <f>SUM(ENERO:DICIEMBRE!AL27)</f>
        <v>0</v>
      </c>
      <c r="AM27" s="78">
        <f>SUM(ENERO:DICIEMBRE!AM27)</f>
        <v>0</v>
      </c>
      <c r="AN27" s="78">
        <f>SUM(ENERO:DICIEMBRE!AN27)</f>
        <v>0</v>
      </c>
      <c r="AO27" s="78">
        <f>SUM(ENERO:DICIEMBRE!AO27)</f>
        <v>0</v>
      </c>
      <c r="AP27" s="78">
        <f>SUM(ENERO:DICIEMBRE!AP27)</f>
        <v>4</v>
      </c>
      <c r="AQ27" s="78">
        <f>SUM(ENERO:DICIEMBRE!AQ27)</f>
        <v>0</v>
      </c>
      <c r="AR27" s="78">
        <f>SUM(ENERO:DICIEMBRE!AR27)</f>
        <v>32</v>
      </c>
      <c r="AS27" s="159"/>
      <c r="AT27" s="6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122"/>
      <c r="BG27" s="122"/>
      <c r="BX27" s="121"/>
      <c r="CG27" s="123"/>
      <c r="CH27" s="123"/>
      <c r="CI27" s="123"/>
      <c r="CJ27" s="123"/>
      <c r="CK27" s="123"/>
      <c r="CL27" s="123"/>
      <c r="CM27" s="123"/>
      <c r="CN27" s="123"/>
      <c r="CO27" s="123"/>
    </row>
    <row r="28" spans="1:93" ht="16.149999999999999" customHeight="1" x14ac:dyDescent="0.2">
      <c r="A28" s="335"/>
      <c r="B28" s="39" t="s">
        <v>40</v>
      </c>
      <c r="C28" s="52">
        <f t="shared" si="0"/>
        <v>0</v>
      </c>
      <c r="D28" s="53">
        <f t="shared" si="1"/>
        <v>0</v>
      </c>
      <c r="E28" s="158">
        <f t="shared" si="2"/>
        <v>0</v>
      </c>
      <c r="F28" s="78">
        <f>SUM(ENERO:DICIEMBRE!F28)</f>
        <v>0</v>
      </c>
      <c r="G28" s="78">
        <f>SUM(ENERO:DICIEMBRE!G28)</f>
        <v>0</v>
      </c>
      <c r="H28" s="78">
        <f>SUM(ENERO:DICIEMBRE!H28)</f>
        <v>0</v>
      </c>
      <c r="I28" s="78">
        <f>SUM(ENERO:DICIEMBRE!I28)</f>
        <v>0</v>
      </c>
      <c r="J28" s="78">
        <f>SUM(ENERO:DICIEMBRE!J28)</f>
        <v>0</v>
      </c>
      <c r="K28" s="78">
        <f>SUM(ENERO:DICIEMBRE!K28)</f>
        <v>0</v>
      </c>
      <c r="L28" s="78">
        <f>SUM(ENERO:DICIEMBRE!L28)</f>
        <v>0</v>
      </c>
      <c r="M28" s="78">
        <f>SUM(ENERO:DICIEMBRE!M28)</f>
        <v>0</v>
      </c>
      <c r="N28" s="78">
        <f>SUM(ENERO:DICIEMBRE!N28)</f>
        <v>0</v>
      </c>
      <c r="O28" s="78">
        <f>SUM(ENERO:DICIEMBRE!O28)</f>
        <v>0</v>
      </c>
      <c r="P28" s="78">
        <f>SUM(ENERO:DICIEMBRE!P28)</f>
        <v>0</v>
      </c>
      <c r="Q28" s="78">
        <f>SUM(ENERO:DICIEMBRE!Q28)</f>
        <v>0</v>
      </c>
      <c r="R28" s="78">
        <f>SUM(ENERO:DICIEMBRE!R28)</f>
        <v>0</v>
      </c>
      <c r="S28" s="78">
        <f>SUM(ENERO:DICIEMBRE!S28)</f>
        <v>0</v>
      </c>
      <c r="T28" s="78">
        <f>SUM(ENERO:DICIEMBRE!T28)</f>
        <v>0</v>
      </c>
      <c r="U28" s="78">
        <f>SUM(ENERO:DICIEMBRE!U28)</f>
        <v>0</v>
      </c>
      <c r="V28" s="78">
        <f>SUM(ENERO:DICIEMBRE!V28)</f>
        <v>0</v>
      </c>
      <c r="W28" s="78">
        <f>SUM(ENERO:DICIEMBRE!W28)</f>
        <v>0</v>
      </c>
      <c r="X28" s="78">
        <f>SUM(ENERO:DICIEMBRE!X28)</f>
        <v>0</v>
      </c>
      <c r="Y28" s="78">
        <f>SUM(ENERO:DICIEMBRE!Y28)</f>
        <v>0</v>
      </c>
      <c r="Z28" s="78">
        <f>SUM(ENERO:DICIEMBRE!Z28)</f>
        <v>0</v>
      </c>
      <c r="AA28" s="78">
        <f>SUM(ENERO:DICIEMBRE!AA28)</f>
        <v>0</v>
      </c>
      <c r="AB28" s="78">
        <f>SUM(ENERO:DICIEMBRE!AB28)</f>
        <v>0</v>
      </c>
      <c r="AC28" s="78">
        <f>SUM(ENERO:DICIEMBRE!AC28)</f>
        <v>0</v>
      </c>
      <c r="AD28" s="78">
        <f>SUM(ENERO:DICIEMBRE!AD28)</f>
        <v>0</v>
      </c>
      <c r="AE28" s="78">
        <f>SUM(ENERO:DICIEMBRE!AE28)</f>
        <v>0</v>
      </c>
      <c r="AF28" s="78">
        <f>SUM(ENERO:DICIEMBRE!AF28)</f>
        <v>0</v>
      </c>
      <c r="AG28" s="78">
        <f>SUM(ENERO:DICIEMBRE!AG28)</f>
        <v>0</v>
      </c>
      <c r="AH28" s="78">
        <f>SUM(ENERO:DICIEMBRE!AH28)</f>
        <v>0</v>
      </c>
      <c r="AI28" s="78">
        <f>SUM(ENERO:DICIEMBRE!AI28)</f>
        <v>0</v>
      </c>
      <c r="AJ28" s="78">
        <f>SUM(ENERO:DICIEMBRE!AJ28)</f>
        <v>0</v>
      </c>
      <c r="AK28" s="78">
        <f>SUM(ENERO:DICIEMBRE!AK28)</f>
        <v>0</v>
      </c>
      <c r="AL28" s="78">
        <f>SUM(ENERO:DICIEMBRE!AL28)</f>
        <v>0</v>
      </c>
      <c r="AM28" s="78">
        <f>SUM(ENERO:DICIEMBRE!AM28)</f>
        <v>0</v>
      </c>
      <c r="AN28" s="78">
        <f>SUM(ENERO:DICIEMBRE!AN28)</f>
        <v>0</v>
      </c>
      <c r="AO28" s="78">
        <f>SUM(ENERO:DICIEMBRE!AO28)</f>
        <v>0</v>
      </c>
      <c r="AP28" s="78">
        <f>SUM(ENERO:DICIEMBRE!AP28)</f>
        <v>0</v>
      </c>
      <c r="AQ28" s="78">
        <f>SUM(ENERO:DICIEMBRE!AQ28)</f>
        <v>0</v>
      </c>
      <c r="AR28" s="78">
        <f>SUM(ENERO:DICIEMBRE!AR28)</f>
        <v>0</v>
      </c>
      <c r="AS28" s="159"/>
      <c r="AT28" s="6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122"/>
      <c r="BG28" s="122"/>
      <c r="BX28" s="121"/>
      <c r="CG28" s="123"/>
      <c r="CH28" s="123"/>
      <c r="CI28" s="123"/>
      <c r="CJ28" s="123"/>
      <c r="CK28" s="123"/>
      <c r="CL28" s="123"/>
      <c r="CM28" s="123"/>
      <c r="CN28" s="123"/>
      <c r="CO28" s="123"/>
    </row>
    <row r="29" spans="1:93" ht="16.149999999999999" customHeight="1" x14ac:dyDescent="0.2">
      <c r="A29" s="335"/>
      <c r="B29" s="39" t="s">
        <v>41</v>
      </c>
      <c r="C29" s="52">
        <f t="shared" si="0"/>
        <v>0</v>
      </c>
      <c r="D29" s="53">
        <f t="shared" si="1"/>
        <v>0</v>
      </c>
      <c r="E29" s="158">
        <f t="shared" si="2"/>
        <v>0</v>
      </c>
      <c r="F29" s="78">
        <f>SUM(ENERO:DICIEMBRE!F29)</f>
        <v>0</v>
      </c>
      <c r="G29" s="78">
        <f>SUM(ENERO:DICIEMBRE!G29)</f>
        <v>0</v>
      </c>
      <c r="H29" s="78">
        <f>SUM(ENERO:DICIEMBRE!H29)</f>
        <v>0</v>
      </c>
      <c r="I29" s="78">
        <f>SUM(ENERO:DICIEMBRE!I29)</f>
        <v>0</v>
      </c>
      <c r="J29" s="78">
        <f>SUM(ENERO:DICIEMBRE!J29)</f>
        <v>0</v>
      </c>
      <c r="K29" s="78">
        <f>SUM(ENERO:DICIEMBRE!K29)</f>
        <v>0</v>
      </c>
      <c r="L29" s="78">
        <f>SUM(ENERO:DICIEMBRE!L29)</f>
        <v>0</v>
      </c>
      <c r="M29" s="78">
        <f>SUM(ENERO:DICIEMBRE!M29)</f>
        <v>0</v>
      </c>
      <c r="N29" s="78">
        <f>SUM(ENERO:DICIEMBRE!N29)</f>
        <v>0</v>
      </c>
      <c r="O29" s="78">
        <f>SUM(ENERO:DICIEMBRE!O29)</f>
        <v>0</v>
      </c>
      <c r="P29" s="78">
        <f>SUM(ENERO:DICIEMBRE!P29)</f>
        <v>0</v>
      </c>
      <c r="Q29" s="78">
        <f>SUM(ENERO:DICIEMBRE!Q29)</f>
        <v>0</v>
      </c>
      <c r="R29" s="78">
        <f>SUM(ENERO:DICIEMBRE!R29)</f>
        <v>0</v>
      </c>
      <c r="S29" s="78">
        <f>SUM(ENERO:DICIEMBRE!S29)</f>
        <v>0</v>
      </c>
      <c r="T29" s="78">
        <f>SUM(ENERO:DICIEMBRE!T29)</f>
        <v>0</v>
      </c>
      <c r="U29" s="78">
        <f>SUM(ENERO:DICIEMBRE!U29)</f>
        <v>0</v>
      </c>
      <c r="V29" s="78">
        <f>SUM(ENERO:DICIEMBRE!V29)</f>
        <v>0</v>
      </c>
      <c r="W29" s="78">
        <f>SUM(ENERO:DICIEMBRE!W29)</f>
        <v>0</v>
      </c>
      <c r="X29" s="78">
        <f>SUM(ENERO:DICIEMBRE!X29)</f>
        <v>0</v>
      </c>
      <c r="Y29" s="78">
        <f>SUM(ENERO:DICIEMBRE!Y29)</f>
        <v>0</v>
      </c>
      <c r="Z29" s="78">
        <f>SUM(ENERO:DICIEMBRE!Z29)</f>
        <v>0</v>
      </c>
      <c r="AA29" s="78">
        <f>SUM(ENERO:DICIEMBRE!AA29)</f>
        <v>0</v>
      </c>
      <c r="AB29" s="78">
        <f>SUM(ENERO:DICIEMBRE!AB29)</f>
        <v>0</v>
      </c>
      <c r="AC29" s="78">
        <f>SUM(ENERO:DICIEMBRE!AC29)</f>
        <v>0</v>
      </c>
      <c r="AD29" s="78">
        <f>SUM(ENERO:DICIEMBRE!AD29)</f>
        <v>0</v>
      </c>
      <c r="AE29" s="78">
        <f>SUM(ENERO:DICIEMBRE!AE29)</f>
        <v>0</v>
      </c>
      <c r="AF29" s="78">
        <f>SUM(ENERO:DICIEMBRE!AF29)</f>
        <v>0</v>
      </c>
      <c r="AG29" s="78">
        <f>SUM(ENERO:DICIEMBRE!AG29)</f>
        <v>0</v>
      </c>
      <c r="AH29" s="78">
        <f>SUM(ENERO:DICIEMBRE!AH29)</f>
        <v>0</v>
      </c>
      <c r="AI29" s="78">
        <f>SUM(ENERO:DICIEMBRE!AI29)</f>
        <v>0</v>
      </c>
      <c r="AJ29" s="78">
        <f>SUM(ENERO:DICIEMBRE!AJ29)</f>
        <v>0</v>
      </c>
      <c r="AK29" s="78">
        <f>SUM(ENERO:DICIEMBRE!AK29)</f>
        <v>0</v>
      </c>
      <c r="AL29" s="78">
        <f>SUM(ENERO:DICIEMBRE!AL29)</f>
        <v>0</v>
      </c>
      <c r="AM29" s="78">
        <f>SUM(ENERO:DICIEMBRE!AM29)</f>
        <v>0</v>
      </c>
      <c r="AN29" s="78">
        <f>SUM(ENERO:DICIEMBRE!AN29)</f>
        <v>0</v>
      </c>
      <c r="AO29" s="78">
        <f>SUM(ENERO:DICIEMBRE!AO29)</f>
        <v>0</v>
      </c>
      <c r="AP29" s="78">
        <f>SUM(ENERO:DICIEMBRE!AP29)</f>
        <v>0</v>
      </c>
      <c r="AQ29" s="78">
        <f>SUM(ENERO:DICIEMBRE!AQ29)</f>
        <v>0</v>
      </c>
      <c r="AR29" s="78">
        <f>SUM(ENERO:DICIEMBRE!AR29)</f>
        <v>0</v>
      </c>
      <c r="AS29" s="159"/>
      <c r="AT29" s="6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122"/>
      <c r="BG29" s="122"/>
      <c r="BX29" s="121"/>
      <c r="CG29" s="123"/>
      <c r="CH29" s="123"/>
      <c r="CI29" s="123"/>
      <c r="CJ29" s="123"/>
      <c r="CK29" s="123"/>
      <c r="CL29" s="123"/>
      <c r="CM29" s="123"/>
      <c r="CN29" s="123"/>
      <c r="CO29" s="123"/>
    </row>
    <row r="30" spans="1:93" ht="16.149999999999999" customHeight="1" x14ac:dyDescent="0.2">
      <c r="A30" s="335"/>
      <c r="B30" s="39" t="s">
        <v>42</v>
      </c>
      <c r="C30" s="52">
        <f t="shared" si="0"/>
        <v>0</v>
      </c>
      <c r="D30" s="53">
        <f t="shared" si="1"/>
        <v>0</v>
      </c>
      <c r="E30" s="158">
        <f t="shared" si="2"/>
        <v>0</v>
      </c>
      <c r="F30" s="78">
        <f>SUM(ENERO:DICIEMBRE!F30)</f>
        <v>0</v>
      </c>
      <c r="G30" s="78">
        <f>SUM(ENERO:DICIEMBRE!G30)</f>
        <v>0</v>
      </c>
      <c r="H30" s="78">
        <f>SUM(ENERO:DICIEMBRE!H30)</f>
        <v>0</v>
      </c>
      <c r="I30" s="78">
        <f>SUM(ENERO:DICIEMBRE!I30)</f>
        <v>0</v>
      </c>
      <c r="J30" s="78">
        <f>SUM(ENERO:DICIEMBRE!J30)</f>
        <v>0</v>
      </c>
      <c r="K30" s="78">
        <f>SUM(ENERO:DICIEMBRE!K30)</f>
        <v>0</v>
      </c>
      <c r="L30" s="78">
        <f>SUM(ENERO:DICIEMBRE!L30)</f>
        <v>0</v>
      </c>
      <c r="M30" s="78">
        <f>SUM(ENERO:DICIEMBRE!M30)</f>
        <v>0</v>
      </c>
      <c r="N30" s="78">
        <f>SUM(ENERO:DICIEMBRE!N30)</f>
        <v>0</v>
      </c>
      <c r="O30" s="78">
        <f>SUM(ENERO:DICIEMBRE!O30)</f>
        <v>0</v>
      </c>
      <c r="P30" s="78">
        <f>SUM(ENERO:DICIEMBRE!P30)</f>
        <v>0</v>
      </c>
      <c r="Q30" s="78">
        <f>SUM(ENERO:DICIEMBRE!Q30)</f>
        <v>0</v>
      </c>
      <c r="R30" s="78">
        <f>SUM(ENERO:DICIEMBRE!R30)</f>
        <v>0</v>
      </c>
      <c r="S30" s="78">
        <f>SUM(ENERO:DICIEMBRE!S30)</f>
        <v>0</v>
      </c>
      <c r="T30" s="78">
        <f>SUM(ENERO:DICIEMBRE!T30)</f>
        <v>0</v>
      </c>
      <c r="U30" s="78">
        <f>SUM(ENERO:DICIEMBRE!U30)</f>
        <v>0</v>
      </c>
      <c r="V30" s="78">
        <f>SUM(ENERO:DICIEMBRE!V30)</f>
        <v>0</v>
      </c>
      <c r="W30" s="78">
        <f>SUM(ENERO:DICIEMBRE!W30)</f>
        <v>0</v>
      </c>
      <c r="X30" s="78">
        <f>SUM(ENERO:DICIEMBRE!X30)</f>
        <v>0</v>
      </c>
      <c r="Y30" s="78">
        <f>SUM(ENERO:DICIEMBRE!Y30)</f>
        <v>0</v>
      </c>
      <c r="Z30" s="78">
        <f>SUM(ENERO:DICIEMBRE!Z30)</f>
        <v>0</v>
      </c>
      <c r="AA30" s="78">
        <f>SUM(ENERO:DICIEMBRE!AA30)</f>
        <v>0</v>
      </c>
      <c r="AB30" s="78">
        <f>SUM(ENERO:DICIEMBRE!AB30)</f>
        <v>0</v>
      </c>
      <c r="AC30" s="78">
        <f>SUM(ENERO:DICIEMBRE!AC30)</f>
        <v>0</v>
      </c>
      <c r="AD30" s="78">
        <f>SUM(ENERO:DICIEMBRE!AD30)</f>
        <v>0</v>
      </c>
      <c r="AE30" s="78">
        <f>SUM(ENERO:DICIEMBRE!AE30)</f>
        <v>0</v>
      </c>
      <c r="AF30" s="78">
        <f>SUM(ENERO:DICIEMBRE!AF30)</f>
        <v>0</v>
      </c>
      <c r="AG30" s="78">
        <f>SUM(ENERO:DICIEMBRE!AG30)</f>
        <v>0</v>
      </c>
      <c r="AH30" s="78">
        <f>SUM(ENERO:DICIEMBRE!AH30)</f>
        <v>0</v>
      </c>
      <c r="AI30" s="78">
        <f>SUM(ENERO:DICIEMBRE!AI30)</f>
        <v>0</v>
      </c>
      <c r="AJ30" s="78">
        <f>SUM(ENERO:DICIEMBRE!AJ30)</f>
        <v>0</v>
      </c>
      <c r="AK30" s="78">
        <f>SUM(ENERO:DICIEMBRE!AK30)</f>
        <v>0</v>
      </c>
      <c r="AL30" s="78">
        <f>SUM(ENERO:DICIEMBRE!AL30)</f>
        <v>0</v>
      </c>
      <c r="AM30" s="78">
        <f>SUM(ENERO:DICIEMBRE!AM30)</f>
        <v>0</v>
      </c>
      <c r="AN30" s="78">
        <f>SUM(ENERO:DICIEMBRE!AN30)</f>
        <v>0</v>
      </c>
      <c r="AO30" s="78">
        <f>SUM(ENERO:DICIEMBRE!AO30)</f>
        <v>0</v>
      </c>
      <c r="AP30" s="78">
        <f>SUM(ENERO:DICIEMBRE!AP30)</f>
        <v>0</v>
      </c>
      <c r="AQ30" s="78">
        <f>SUM(ENERO:DICIEMBRE!AQ30)</f>
        <v>0</v>
      </c>
      <c r="AR30" s="78">
        <f>SUM(ENERO:DICIEMBRE!AR30)</f>
        <v>0</v>
      </c>
      <c r="AS30" s="159"/>
      <c r="AT30" s="6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122"/>
      <c r="BG30" s="122"/>
      <c r="BX30" s="121"/>
      <c r="CG30" s="123"/>
      <c r="CH30" s="123"/>
      <c r="CI30" s="123"/>
      <c r="CJ30" s="123"/>
      <c r="CK30" s="123"/>
      <c r="CL30" s="123"/>
      <c r="CM30" s="123"/>
      <c r="CN30" s="123"/>
      <c r="CO30" s="123"/>
    </row>
    <row r="31" spans="1:93" ht="16.149999999999999" customHeight="1" x14ac:dyDescent="0.2">
      <c r="A31" s="335"/>
      <c r="B31" s="39" t="s">
        <v>43</v>
      </c>
      <c r="C31" s="52">
        <f t="shared" si="0"/>
        <v>0</v>
      </c>
      <c r="D31" s="53">
        <f t="shared" si="1"/>
        <v>0</v>
      </c>
      <c r="E31" s="158">
        <f t="shared" si="2"/>
        <v>0</v>
      </c>
      <c r="F31" s="78">
        <f>SUM(ENERO:DICIEMBRE!F31)</f>
        <v>0</v>
      </c>
      <c r="G31" s="78">
        <f>SUM(ENERO:DICIEMBRE!G31)</f>
        <v>0</v>
      </c>
      <c r="H31" s="78">
        <f>SUM(ENERO:DICIEMBRE!H31)</f>
        <v>0</v>
      </c>
      <c r="I31" s="78">
        <f>SUM(ENERO:DICIEMBRE!I31)</f>
        <v>0</v>
      </c>
      <c r="J31" s="78">
        <f>SUM(ENERO:DICIEMBRE!J31)</f>
        <v>0</v>
      </c>
      <c r="K31" s="78">
        <f>SUM(ENERO:DICIEMBRE!K31)</f>
        <v>0</v>
      </c>
      <c r="L31" s="78">
        <f>SUM(ENERO:DICIEMBRE!L31)</f>
        <v>0</v>
      </c>
      <c r="M31" s="78">
        <f>SUM(ENERO:DICIEMBRE!M31)</f>
        <v>0</v>
      </c>
      <c r="N31" s="78">
        <f>SUM(ENERO:DICIEMBRE!N31)</f>
        <v>0</v>
      </c>
      <c r="O31" s="78">
        <f>SUM(ENERO:DICIEMBRE!O31)</f>
        <v>0</v>
      </c>
      <c r="P31" s="78">
        <f>SUM(ENERO:DICIEMBRE!P31)</f>
        <v>0</v>
      </c>
      <c r="Q31" s="78">
        <f>SUM(ENERO:DICIEMBRE!Q31)</f>
        <v>0</v>
      </c>
      <c r="R31" s="78">
        <f>SUM(ENERO:DICIEMBRE!R31)</f>
        <v>0</v>
      </c>
      <c r="S31" s="78">
        <f>SUM(ENERO:DICIEMBRE!S31)</f>
        <v>0</v>
      </c>
      <c r="T31" s="78">
        <f>SUM(ENERO:DICIEMBRE!T31)</f>
        <v>0</v>
      </c>
      <c r="U31" s="78">
        <f>SUM(ENERO:DICIEMBRE!U31)</f>
        <v>0</v>
      </c>
      <c r="V31" s="78">
        <f>SUM(ENERO:DICIEMBRE!V31)</f>
        <v>0</v>
      </c>
      <c r="W31" s="78">
        <f>SUM(ENERO:DICIEMBRE!W31)</f>
        <v>0</v>
      </c>
      <c r="X31" s="78">
        <f>SUM(ENERO:DICIEMBRE!X31)</f>
        <v>0</v>
      </c>
      <c r="Y31" s="78">
        <f>SUM(ENERO:DICIEMBRE!Y31)</f>
        <v>0</v>
      </c>
      <c r="Z31" s="78">
        <f>SUM(ENERO:DICIEMBRE!Z31)</f>
        <v>0</v>
      </c>
      <c r="AA31" s="78">
        <f>SUM(ENERO:DICIEMBRE!AA31)</f>
        <v>0</v>
      </c>
      <c r="AB31" s="78">
        <f>SUM(ENERO:DICIEMBRE!AB31)</f>
        <v>0</v>
      </c>
      <c r="AC31" s="78">
        <f>SUM(ENERO:DICIEMBRE!AC31)</f>
        <v>0</v>
      </c>
      <c r="AD31" s="78">
        <f>SUM(ENERO:DICIEMBRE!AD31)</f>
        <v>0</v>
      </c>
      <c r="AE31" s="78">
        <f>SUM(ENERO:DICIEMBRE!AE31)</f>
        <v>0</v>
      </c>
      <c r="AF31" s="78">
        <f>SUM(ENERO:DICIEMBRE!AF31)</f>
        <v>0</v>
      </c>
      <c r="AG31" s="78">
        <f>SUM(ENERO:DICIEMBRE!AG31)</f>
        <v>0</v>
      </c>
      <c r="AH31" s="78">
        <f>SUM(ENERO:DICIEMBRE!AH31)</f>
        <v>0</v>
      </c>
      <c r="AI31" s="78">
        <f>SUM(ENERO:DICIEMBRE!AI31)</f>
        <v>0</v>
      </c>
      <c r="AJ31" s="78">
        <f>SUM(ENERO:DICIEMBRE!AJ31)</f>
        <v>0</v>
      </c>
      <c r="AK31" s="78">
        <f>SUM(ENERO:DICIEMBRE!AK31)</f>
        <v>0</v>
      </c>
      <c r="AL31" s="78">
        <f>SUM(ENERO:DICIEMBRE!AL31)</f>
        <v>0</v>
      </c>
      <c r="AM31" s="78">
        <f>SUM(ENERO:DICIEMBRE!AM31)</f>
        <v>0</v>
      </c>
      <c r="AN31" s="78">
        <f>SUM(ENERO:DICIEMBRE!AN31)</f>
        <v>0</v>
      </c>
      <c r="AO31" s="78">
        <f>SUM(ENERO:DICIEMBRE!AO31)</f>
        <v>0</v>
      </c>
      <c r="AP31" s="78">
        <f>SUM(ENERO:DICIEMBRE!AP31)</f>
        <v>0</v>
      </c>
      <c r="AQ31" s="78">
        <f>SUM(ENERO:DICIEMBRE!AQ31)</f>
        <v>0</v>
      </c>
      <c r="AR31" s="78">
        <f>SUM(ENERO:DICIEMBRE!AR31)</f>
        <v>0</v>
      </c>
      <c r="AS31" s="159"/>
      <c r="AT31" s="6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122"/>
      <c r="BG31" s="122"/>
      <c r="BX31" s="121"/>
      <c r="CG31" s="123"/>
      <c r="CH31" s="123"/>
      <c r="CI31" s="123"/>
      <c r="CJ31" s="123"/>
      <c r="CK31" s="123"/>
      <c r="CL31" s="123"/>
      <c r="CM31" s="123"/>
      <c r="CN31" s="123"/>
      <c r="CO31" s="123"/>
    </row>
    <row r="32" spans="1:93" ht="16.149999999999999" customHeight="1" x14ac:dyDescent="0.2">
      <c r="A32" s="335"/>
      <c r="B32" s="127" t="s">
        <v>44</v>
      </c>
      <c r="C32" s="160">
        <f t="shared" si="0"/>
        <v>0</v>
      </c>
      <c r="D32" s="161">
        <f t="shared" si="1"/>
        <v>0</v>
      </c>
      <c r="E32" s="162">
        <f t="shared" si="2"/>
        <v>0</v>
      </c>
      <c r="F32" s="78">
        <f>SUM(ENERO:DICIEMBRE!F32)</f>
        <v>0</v>
      </c>
      <c r="G32" s="78">
        <f>SUM(ENERO:DICIEMBRE!G32)</f>
        <v>0</v>
      </c>
      <c r="H32" s="78">
        <f>SUM(ENERO:DICIEMBRE!H32)</f>
        <v>0</v>
      </c>
      <c r="I32" s="78">
        <f>SUM(ENERO:DICIEMBRE!I32)</f>
        <v>0</v>
      </c>
      <c r="J32" s="78">
        <f>SUM(ENERO:DICIEMBRE!J32)</f>
        <v>0</v>
      </c>
      <c r="K32" s="78">
        <f>SUM(ENERO:DICIEMBRE!K32)</f>
        <v>0</v>
      </c>
      <c r="L32" s="78">
        <f>SUM(ENERO:DICIEMBRE!L32)</f>
        <v>0</v>
      </c>
      <c r="M32" s="78">
        <f>SUM(ENERO:DICIEMBRE!M32)</f>
        <v>0</v>
      </c>
      <c r="N32" s="78">
        <f>SUM(ENERO:DICIEMBRE!N32)</f>
        <v>0</v>
      </c>
      <c r="O32" s="78">
        <f>SUM(ENERO:DICIEMBRE!O32)</f>
        <v>0</v>
      </c>
      <c r="P32" s="78">
        <f>SUM(ENERO:DICIEMBRE!P32)</f>
        <v>0</v>
      </c>
      <c r="Q32" s="78">
        <f>SUM(ENERO:DICIEMBRE!Q32)</f>
        <v>0</v>
      </c>
      <c r="R32" s="78">
        <f>SUM(ENERO:DICIEMBRE!R32)</f>
        <v>0</v>
      </c>
      <c r="S32" s="78">
        <f>SUM(ENERO:DICIEMBRE!S32)</f>
        <v>0</v>
      </c>
      <c r="T32" s="78">
        <f>SUM(ENERO:DICIEMBRE!T32)</f>
        <v>0</v>
      </c>
      <c r="U32" s="78">
        <f>SUM(ENERO:DICIEMBRE!U32)</f>
        <v>0</v>
      </c>
      <c r="V32" s="78">
        <f>SUM(ENERO:DICIEMBRE!V32)</f>
        <v>0</v>
      </c>
      <c r="W32" s="78">
        <f>SUM(ENERO:DICIEMBRE!W32)</f>
        <v>0</v>
      </c>
      <c r="X32" s="78">
        <f>SUM(ENERO:DICIEMBRE!X32)</f>
        <v>0</v>
      </c>
      <c r="Y32" s="78">
        <f>SUM(ENERO:DICIEMBRE!Y32)</f>
        <v>0</v>
      </c>
      <c r="Z32" s="78">
        <f>SUM(ENERO:DICIEMBRE!Z32)</f>
        <v>0</v>
      </c>
      <c r="AA32" s="78">
        <f>SUM(ENERO:DICIEMBRE!AA32)</f>
        <v>0</v>
      </c>
      <c r="AB32" s="78">
        <f>SUM(ENERO:DICIEMBRE!AB32)</f>
        <v>0</v>
      </c>
      <c r="AC32" s="78">
        <f>SUM(ENERO:DICIEMBRE!AC32)</f>
        <v>0</v>
      </c>
      <c r="AD32" s="78">
        <f>SUM(ENERO:DICIEMBRE!AD32)</f>
        <v>0</v>
      </c>
      <c r="AE32" s="78">
        <f>SUM(ENERO:DICIEMBRE!AE32)</f>
        <v>0</v>
      </c>
      <c r="AF32" s="78">
        <f>SUM(ENERO:DICIEMBRE!AF32)</f>
        <v>0</v>
      </c>
      <c r="AG32" s="78">
        <f>SUM(ENERO:DICIEMBRE!AG32)</f>
        <v>0</v>
      </c>
      <c r="AH32" s="78">
        <f>SUM(ENERO:DICIEMBRE!AH32)</f>
        <v>0</v>
      </c>
      <c r="AI32" s="78">
        <f>SUM(ENERO:DICIEMBRE!AI32)</f>
        <v>0</v>
      </c>
      <c r="AJ32" s="78">
        <f>SUM(ENERO:DICIEMBRE!AJ32)</f>
        <v>0</v>
      </c>
      <c r="AK32" s="78">
        <f>SUM(ENERO:DICIEMBRE!AK32)</f>
        <v>0</v>
      </c>
      <c r="AL32" s="78">
        <f>SUM(ENERO:DICIEMBRE!AL32)</f>
        <v>0</v>
      </c>
      <c r="AM32" s="78">
        <f>SUM(ENERO:DICIEMBRE!AM32)</f>
        <v>0</v>
      </c>
      <c r="AN32" s="78">
        <f>SUM(ENERO:DICIEMBRE!AN32)</f>
        <v>0</v>
      </c>
      <c r="AO32" s="78">
        <f>SUM(ENERO:DICIEMBRE!AO32)</f>
        <v>0</v>
      </c>
      <c r="AP32" s="78">
        <f>SUM(ENERO:DICIEMBRE!AP32)</f>
        <v>0</v>
      </c>
      <c r="AQ32" s="78">
        <f>SUM(ENERO:DICIEMBRE!AQ32)</f>
        <v>0</v>
      </c>
      <c r="AR32" s="78">
        <f>SUM(ENERO:DICIEMBRE!AR32)</f>
        <v>0</v>
      </c>
      <c r="AS32" s="159"/>
      <c r="AT32" s="6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122"/>
      <c r="BG32" s="122"/>
      <c r="BX32" s="121"/>
      <c r="CG32" s="123">
        <v>0</v>
      </c>
      <c r="CH32" s="123">
        <v>0</v>
      </c>
      <c r="CI32" s="123">
        <v>0</v>
      </c>
      <c r="CJ32" s="123"/>
      <c r="CK32" s="123"/>
      <c r="CL32" s="123"/>
      <c r="CM32" s="123"/>
      <c r="CN32" s="123"/>
      <c r="CO32" s="123"/>
    </row>
    <row r="33" spans="1:93" ht="16.149999999999999" customHeight="1" x14ac:dyDescent="0.2">
      <c r="A33" s="335"/>
      <c r="B33" s="39" t="s">
        <v>45</v>
      </c>
      <c r="C33" s="52">
        <f t="shared" si="0"/>
        <v>0</v>
      </c>
      <c r="D33" s="53">
        <f t="shared" si="1"/>
        <v>0</v>
      </c>
      <c r="E33" s="158">
        <f t="shared" si="2"/>
        <v>0</v>
      </c>
      <c r="F33" s="78">
        <f>SUM(ENERO:DICIEMBRE!F33)</f>
        <v>0</v>
      </c>
      <c r="G33" s="78">
        <f>SUM(ENERO:DICIEMBRE!G33)</f>
        <v>0</v>
      </c>
      <c r="H33" s="78">
        <f>SUM(ENERO:DICIEMBRE!H33)</f>
        <v>0</v>
      </c>
      <c r="I33" s="78">
        <f>SUM(ENERO:DICIEMBRE!I33)</f>
        <v>0</v>
      </c>
      <c r="J33" s="78">
        <f>SUM(ENERO:DICIEMBRE!J33)</f>
        <v>0</v>
      </c>
      <c r="K33" s="78">
        <f>SUM(ENERO:DICIEMBRE!K33)</f>
        <v>0</v>
      </c>
      <c r="L33" s="78">
        <f>SUM(ENERO:DICIEMBRE!L33)</f>
        <v>0</v>
      </c>
      <c r="M33" s="78">
        <f>SUM(ENERO:DICIEMBRE!M33)</f>
        <v>0</v>
      </c>
      <c r="N33" s="78">
        <f>SUM(ENERO:DICIEMBRE!N33)</f>
        <v>0</v>
      </c>
      <c r="O33" s="78">
        <f>SUM(ENERO:DICIEMBRE!O33)</f>
        <v>0</v>
      </c>
      <c r="P33" s="78">
        <f>SUM(ENERO:DICIEMBRE!P33)</f>
        <v>0</v>
      </c>
      <c r="Q33" s="78">
        <f>SUM(ENERO:DICIEMBRE!Q33)</f>
        <v>0</v>
      </c>
      <c r="R33" s="78">
        <f>SUM(ENERO:DICIEMBRE!R33)</f>
        <v>0</v>
      </c>
      <c r="S33" s="78">
        <f>SUM(ENERO:DICIEMBRE!S33)</f>
        <v>0</v>
      </c>
      <c r="T33" s="78">
        <f>SUM(ENERO:DICIEMBRE!T33)</f>
        <v>0</v>
      </c>
      <c r="U33" s="78">
        <f>SUM(ENERO:DICIEMBRE!U33)</f>
        <v>0</v>
      </c>
      <c r="V33" s="78">
        <f>SUM(ENERO:DICIEMBRE!V33)</f>
        <v>0</v>
      </c>
      <c r="W33" s="78">
        <f>SUM(ENERO:DICIEMBRE!W33)</f>
        <v>0</v>
      </c>
      <c r="X33" s="78">
        <f>SUM(ENERO:DICIEMBRE!X33)</f>
        <v>0</v>
      </c>
      <c r="Y33" s="78">
        <f>SUM(ENERO:DICIEMBRE!Y33)</f>
        <v>0</v>
      </c>
      <c r="Z33" s="78">
        <f>SUM(ENERO:DICIEMBRE!Z33)</f>
        <v>0</v>
      </c>
      <c r="AA33" s="78">
        <f>SUM(ENERO:DICIEMBRE!AA33)</f>
        <v>0</v>
      </c>
      <c r="AB33" s="78">
        <f>SUM(ENERO:DICIEMBRE!AB33)</f>
        <v>0</v>
      </c>
      <c r="AC33" s="78">
        <f>SUM(ENERO:DICIEMBRE!AC33)</f>
        <v>0</v>
      </c>
      <c r="AD33" s="78">
        <f>SUM(ENERO:DICIEMBRE!AD33)</f>
        <v>0</v>
      </c>
      <c r="AE33" s="78">
        <f>SUM(ENERO:DICIEMBRE!AE33)</f>
        <v>0</v>
      </c>
      <c r="AF33" s="78">
        <f>SUM(ENERO:DICIEMBRE!AF33)</f>
        <v>0</v>
      </c>
      <c r="AG33" s="78">
        <f>SUM(ENERO:DICIEMBRE!AG33)</f>
        <v>0</v>
      </c>
      <c r="AH33" s="78">
        <f>SUM(ENERO:DICIEMBRE!AH33)</f>
        <v>0</v>
      </c>
      <c r="AI33" s="78">
        <f>SUM(ENERO:DICIEMBRE!AI33)</f>
        <v>0</v>
      </c>
      <c r="AJ33" s="78">
        <f>SUM(ENERO:DICIEMBRE!AJ33)</f>
        <v>0</v>
      </c>
      <c r="AK33" s="78">
        <f>SUM(ENERO:DICIEMBRE!AK33)</f>
        <v>0</v>
      </c>
      <c r="AL33" s="78">
        <f>SUM(ENERO:DICIEMBRE!AL33)</f>
        <v>0</v>
      </c>
      <c r="AM33" s="78">
        <f>SUM(ENERO:DICIEMBRE!AM33)</f>
        <v>0</v>
      </c>
      <c r="AN33" s="78">
        <f>SUM(ENERO:DICIEMBRE!AN33)</f>
        <v>0</v>
      </c>
      <c r="AO33" s="78">
        <f>SUM(ENERO:DICIEMBRE!AO33)</f>
        <v>0</v>
      </c>
      <c r="AP33" s="78">
        <f>SUM(ENERO:DICIEMBRE!AP33)</f>
        <v>0</v>
      </c>
      <c r="AQ33" s="78">
        <f>SUM(ENERO:DICIEMBRE!AQ33)</f>
        <v>0</v>
      </c>
      <c r="AR33" s="78">
        <f>SUM(ENERO:DICIEMBRE!AR33)</f>
        <v>0</v>
      </c>
      <c r="AS33" s="159"/>
      <c r="AT33" s="6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122"/>
      <c r="BG33" s="122"/>
      <c r="BX33" s="121"/>
      <c r="CG33" s="123">
        <v>0</v>
      </c>
      <c r="CH33" s="123">
        <v>0</v>
      </c>
      <c r="CI33" s="123">
        <v>0</v>
      </c>
      <c r="CJ33" s="123"/>
      <c r="CK33" s="123"/>
      <c r="CL33" s="123"/>
      <c r="CM33" s="123"/>
      <c r="CN33" s="123"/>
      <c r="CO33" s="123"/>
    </row>
    <row r="34" spans="1:93" ht="16.149999999999999" customHeight="1" x14ac:dyDescent="0.2">
      <c r="A34" s="335"/>
      <c r="B34" s="112" t="s">
        <v>46</v>
      </c>
      <c r="C34" s="165">
        <f t="shared" si="0"/>
        <v>0</v>
      </c>
      <c r="D34" s="88">
        <f t="shared" si="1"/>
        <v>0</v>
      </c>
      <c r="E34" s="166">
        <f t="shared" si="2"/>
        <v>0</v>
      </c>
      <c r="F34" s="78">
        <f>SUM(ENERO:DICIEMBRE!F34)</f>
        <v>0</v>
      </c>
      <c r="G34" s="78">
        <f>SUM(ENERO:DICIEMBRE!G34)</f>
        <v>0</v>
      </c>
      <c r="H34" s="78">
        <f>SUM(ENERO:DICIEMBRE!H34)</f>
        <v>0</v>
      </c>
      <c r="I34" s="78">
        <f>SUM(ENERO:DICIEMBRE!I34)</f>
        <v>0</v>
      </c>
      <c r="J34" s="78">
        <f>SUM(ENERO:DICIEMBRE!J34)</f>
        <v>0</v>
      </c>
      <c r="K34" s="78">
        <f>SUM(ENERO:DICIEMBRE!K34)</f>
        <v>0</v>
      </c>
      <c r="L34" s="78">
        <f>SUM(ENERO:DICIEMBRE!L34)</f>
        <v>0</v>
      </c>
      <c r="M34" s="78">
        <f>SUM(ENERO:DICIEMBRE!M34)</f>
        <v>0</v>
      </c>
      <c r="N34" s="78">
        <f>SUM(ENERO:DICIEMBRE!N34)</f>
        <v>0</v>
      </c>
      <c r="O34" s="78">
        <f>SUM(ENERO:DICIEMBRE!O34)</f>
        <v>0</v>
      </c>
      <c r="P34" s="78">
        <f>SUM(ENERO:DICIEMBRE!P34)</f>
        <v>0</v>
      </c>
      <c r="Q34" s="78">
        <f>SUM(ENERO:DICIEMBRE!Q34)</f>
        <v>0</v>
      </c>
      <c r="R34" s="78">
        <f>SUM(ENERO:DICIEMBRE!R34)</f>
        <v>0</v>
      </c>
      <c r="S34" s="78">
        <f>SUM(ENERO:DICIEMBRE!S34)</f>
        <v>0</v>
      </c>
      <c r="T34" s="78">
        <f>SUM(ENERO:DICIEMBRE!T34)</f>
        <v>0</v>
      </c>
      <c r="U34" s="78">
        <f>SUM(ENERO:DICIEMBRE!U34)</f>
        <v>0</v>
      </c>
      <c r="V34" s="78">
        <f>SUM(ENERO:DICIEMBRE!V34)</f>
        <v>0</v>
      </c>
      <c r="W34" s="78">
        <f>SUM(ENERO:DICIEMBRE!W34)</f>
        <v>0</v>
      </c>
      <c r="X34" s="78">
        <f>SUM(ENERO:DICIEMBRE!X34)</f>
        <v>0</v>
      </c>
      <c r="Y34" s="78">
        <f>SUM(ENERO:DICIEMBRE!Y34)</f>
        <v>0</v>
      </c>
      <c r="Z34" s="78">
        <f>SUM(ENERO:DICIEMBRE!Z34)</f>
        <v>0</v>
      </c>
      <c r="AA34" s="78">
        <f>SUM(ENERO:DICIEMBRE!AA34)</f>
        <v>0</v>
      </c>
      <c r="AB34" s="78">
        <f>SUM(ENERO:DICIEMBRE!AB34)</f>
        <v>0</v>
      </c>
      <c r="AC34" s="78">
        <f>SUM(ENERO:DICIEMBRE!AC34)</f>
        <v>0</v>
      </c>
      <c r="AD34" s="78">
        <f>SUM(ENERO:DICIEMBRE!AD34)</f>
        <v>0</v>
      </c>
      <c r="AE34" s="78">
        <f>SUM(ENERO:DICIEMBRE!AE34)</f>
        <v>0</v>
      </c>
      <c r="AF34" s="78">
        <f>SUM(ENERO:DICIEMBRE!AF34)</f>
        <v>0</v>
      </c>
      <c r="AG34" s="78">
        <f>SUM(ENERO:DICIEMBRE!AG34)</f>
        <v>0</v>
      </c>
      <c r="AH34" s="78">
        <f>SUM(ENERO:DICIEMBRE!AH34)</f>
        <v>0</v>
      </c>
      <c r="AI34" s="78">
        <f>SUM(ENERO:DICIEMBRE!AI34)</f>
        <v>0</v>
      </c>
      <c r="AJ34" s="78">
        <f>SUM(ENERO:DICIEMBRE!AJ34)</f>
        <v>0</v>
      </c>
      <c r="AK34" s="78">
        <f>SUM(ENERO:DICIEMBRE!AK34)</f>
        <v>0</v>
      </c>
      <c r="AL34" s="78">
        <f>SUM(ENERO:DICIEMBRE!AL34)</f>
        <v>0</v>
      </c>
      <c r="AM34" s="78">
        <f>SUM(ENERO:DICIEMBRE!AM34)</f>
        <v>0</v>
      </c>
      <c r="AN34" s="78">
        <f>SUM(ENERO:DICIEMBRE!AN34)</f>
        <v>0</v>
      </c>
      <c r="AO34" s="78">
        <f>SUM(ENERO:DICIEMBRE!AO34)</f>
        <v>0</v>
      </c>
      <c r="AP34" s="78">
        <f>SUM(ENERO:DICIEMBRE!AP34)</f>
        <v>0</v>
      </c>
      <c r="AQ34" s="78">
        <f>SUM(ENERO:DICIEMBRE!AQ34)</f>
        <v>0</v>
      </c>
      <c r="AR34" s="78">
        <f>SUM(ENERO:DICIEMBRE!AR34)</f>
        <v>0</v>
      </c>
      <c r="AS34" s="159"/>
      <c r="AT34" s="6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122"/>
      <c r="BG34" s="122"/>
      <c r="BX34" s="121"/>
      <c r="CG34" s="123">
        <v>0</v>
      </c>
      <c r="CH34" s="123">
        <v>0</v>
      </c>
      <c r="CI34" s="123">
        <v>0</v>
      </c>
      <c r="CJ34" s="123"/>
      <c r="CK34" s="123"/>
      <c r="CL34" s="123"/>
      <c r="CM34" s="123"/>
      <c r="CN34" s="123"/>
      <c r="CO34" s="123"/>
    </row>
    <row r="35" spans="1:93" ht="16.149999999999999" customHeight="1" x14ac:dyDescent="0.2">
      <c r="A35" s="336"/>
      <c r="B35" s="167" t="s">
        <v>47</v>
      </c>
      <c r="C35" s="132">
        <f>SUM(D35+E35)</f>
        <v>0</v>
      </c>
      <c r="D35" s="168">
        <f t="shared" si="1"/>
        <v>0</v>
      </c>
      <c r="E35" s="128">
        <f>SUM(G35+I35+K35+M35+O35+Q35+S35+U35+W35+Y35+AA35+AC35+AE35+AG35+AI35+AK35+AM35)</f>
        <v>0</v>
      </c>
      <c r="F35" s="78">
        <f>SUM(ENERO:DICIEMBRE!F35)</f>
        <v>0</v>
      </c>
      <c r="G35" s="78">
        <f>SUM(ENERO:DICIEMBRE!G35)</f>
        <v>0</v>
      </c>
      <c r="H35" s="78">
        <f>SUM(ENERO:DICIEMBRE!H35)</f>
        <v>0</v>
      </c>
      <c r="I35" s="78">
        <f>SUM(ENERO:DICIEMBRE!I35)</f>
        <v>0</v>
      </c>
      <c r="J35" s="78">
        <f>SUM(ENERO:DICIEMBRE!J35)</f>
        <v>0</v>
      </c>
      <c r="K35" s="78">
        <f>SUM(ENERO:DICIEMBRE!K35)</f>
        <v>0</v>
      </c>
      <c r="L35" s="78">
        <f>SUM(ENERO:DICIEMBRE!L35)</f>
        <v>0</v>
      </c>
      <c r="M35" s="78">
        <f>SUM(ENERO:DICIEMBRE!M35)</f>
        <v>0</v>
      </c>
      <c r="N35" s="78">
        <f>SUM(ENERO:DICIEMBRE!N35)</f>
        <v>0</v>
      </c>
      <c r="O35" s="78">
        <f>SUM(ENERO:DICIEMBRE!O35)</f>
        <v>0</v>
      </c>
      <c r="P35" s="78">
        <f>SUM(ENERO:DICIEMBRE!P35)</f>
        <v>0</v>
      </c>
      <c r="Q35" s="78">
        <f>SUM(ENERO:DICIEMBRE!Q35)</f>
        <v>0</v>
      </c>
      <c r="R35" s="78">
        <f>SUM(ENERO:DICIEMBRE!R35)</f>
        <v>0</v>
      </c>
      <c r="S35" s="78">
        <f>SUM(ENERO:DICIEMBRE!S35)</f>
        <v>0</v>
      </c>
      <c r="T35" s="78">
        <f>SUM(ENERO:DICIEMBRE!T35)</f>
        <v>0</v>
      </c>
      <c r="U35" s="78">
        <f>SUM(ENERO:DICIEMBRE!U35)</f>
        <v>0</v>
      </c>
      <c r="V35" s="78">
        <f>SUM(ENERO:DICIEMBRE!V35)</f>
        <v>0</v>
      </c>
      <c r="W35" s="78">
        <f>SUM(ENERO:DICIEMBRE!W35)</f>
        <v>0</v>
      </c>
      <c r="X35" s="78">
        <f>SUM(ENERO:DICIEMBRE!X35)</f>
        <v>0</v>
      </c>
      <c r="Y35" s="78">
        <f>SUM(ENERO:DICIEMBRE!Y35)</f>
        <v>0</v>
      </c>
      <c r="Z35" s="78">
        <f>SUM(ENERO:DICIEMBRE!Z35)</f>
        <v>0</v>
      </c>
      <c r="AA35" s="78">
        <f>SUM(ENERO:DICIEMBRE!AA35)</f>
        <v>0</v>
      </c>
      <c r="AB35" s="78">
        <f>SUM(ENERO:DICIEMBRE!AB35)</f>
        <v>0</v>
      </c>
      <c r="AC35" s="78">
        <f>SUM(ENERO:DICIEMBRE!AC35)</f>
        <v>0</v>
      </c>
      <c r="AD35" s="78">
        <f>SUM(ENERO:DICIEMBRE!AD35)</f>
        <v>0</v>
      </c>
      <c r="AE35" s="78">
        <f>SUM(ENERO:DICIEMBRE!AE35)</f>
        <v>0</v>
      </c>
      <c r="AF35" s="78">
        <f>SUM(ENERO:DICIEMBRE!AF35)</f>
        <v>0</v>
      </c>
      <c r="AG35" s="78">
        <f>SUM(ENERO:DICIEMBRE!AG35)</f>
        <v>0</v>
      </c>
      <c r="AH35" s="78">
        <f>SUM(ENERO:DICIEMBRE!AH35)</f>
        <v>0</v>
      </c>
      <c r="AI35" s="78">
        <f>SUM(ENERO:DICIEMBRE!AI35)</f>
        <v>0</v>
      </c>
      <c r="AJ35" s="78">
        <f>SUM(ENERO:DICIEMBRE!AJ35)</f>
        <v>0</v>
      </c>
      <c r="AK35" s="78">
        <f>SUM(ENERO:DICIEMBRE!AK35)</f>
        <v>0</v>
      </c>
      <c r="AL35" s="78">
        <f>SUM(ENERO:DICIEMBRE!AL35)</f>
        <v>0</v>
      </c>
      <c r="AM35" s="78">
        <f>SUM(ENERO:DICIEMBRE!AM35)</f>
        <v>0</v>
      </c>
      <c r="AN35" s="78">
        <f>SUM(ENERO:DICIEMBRE!AN35)</f>
        <v>0</v>
      </c>
      <c r="AO35" s="78">
        <f>SUM(ENERO:DICIEMBRE!AO35)</f>
        <v>0</v>
      </c>
      <c r="AP35" s="78">
        <f>SUM(ENERO:DICIEMBRE!AP35)</f>
        <v>0</v>
      </c>
      <c r="AQ35" s="78">
        <f>SUM(ENERO:DICIEMBRE!AQ35)</f>
        <v>0</v>
      </c>
      <c r="AR35" s="78">
        <f>SUM(ENERO:DICIEMBRE!AR35)</f>
        <v>0</v>
      </c>
      <c r="AS35" s="169"/>
      <c r="AT35" s="6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122"/>
      <c r="BG35" s="122"/>
      <c r="BX35" s="121"/>
      <c r="CG35" s="123">
        <v>0</v>
      </c>
      <c r="CH35" s="123">
        <v>0</v>
      </c>
      <c r="CI35" s="123">
        <v>0</v>
      </c>
      <c r="CJ35" s="123"/>
      <c r="CK35" s="123"/>
      <c r="CL35" s="123"/>
      <c r="CM35" s="123"/>
      <c r="CN35" s="123"/>
      <c r="CO35" s="123"/>
    </row>
    <row r="36" spans="1:93" ht="16.149999999999999" customHeight="1" x14ac:dyDescent="0.2">
      <c r="A36" s="334" t="s">
        <v>49</v>
      </c>
      <c r="B36" s="152" t="s">
        <v>37</v>
      </c>
      <c r="C36" s="49">
        <f t="shared" si="0"/>
        <v>204</v>
      </c>
      <c r="D36" s="50">
        <f t="shared" si="1"/>
        <v>133</v>
      </c>
      <c r="E36" s="153">
        <f t="shared" si="2"/>
        <v>71</v>
      </c>
      <c r="F36" s="84"/>
      <c r="G36" s="170"/>
      <c r="H36" s="78">
        <f>SUM(ENERO:DICIEMBRE!H36)</f>
        <v>0</v>
      </c>
      <c r="I36" s="78">
        <f>SUM(ENERO:DICIEMBRE!I36)</f>
        <v>0</v>
      </c>
      <c r="J36" s="78">
        <f>SUM(ENERO:DICIEMBRE!J36)</f>
        <v>0</v>
      </c>
      <c r="K36" s="78">
        <f>SUM(ENERO:DICIEMBRE!K36)</f>
        <v>0</v>
      </c>
      <c r="L36" s="78">
        <f>SUM(ENERO:DICIEMBRE!L36)</f>
        <v>0</v>
      </c>
      <c r="M36" s="78">
        <f>SUM(ENERO:DICIEMBRE!M36)</f>
        <v>0</v>
      </c>
      <c r="N36" s="78">
        <f>SUM(ENERO:DICIEMBRE!N36)</f>
        <v>8</v>
      </c>
      <c r="O36" s="78">
        <f>SUM(ENERO:DICIEMBRE!O36)</f>
        <v>0</v>
      </c>
      <c r="P36" s="78">
        <f>SUM(ENERO:DICIEMBRE!P36)</f>
        <v>21</v>
      </c>
      <c r="Q36" s="78">
        <f>SUM(ENERO:DICIEMBRE!Q36)</f>
        <v>16</v>
      </c>
      <c r="R36" s="78">
        <f>SUM(ENERO:DICIEMBRE!R36)</f>
        <v>20</v>
      </c>
      <c r="S36" s="78">
        <f>SUM(ENERO:DICIEMBRE!S36)</f>
        <v>11</v>
      </c>
      <c r="T36" s="78">
        <f>SUM(ENERO:DICIEMBRE!T36)</f>
        <v>22</v>
      </c>
      <c r="U36" s="78">
        <f>SUM(ENERO:DICIEMBRE!U36)</f>
        <v>17</v>
      </c>
      <c r="V36" s="78">
        <f>SUM(ENERO:DICIEMBRE!V36)</f>
        <v>14</v>
      </c>
      <c r="W36" s="78">
        <f>SUM(ENERO:DICIEMBRE!W36)</f>
        <v>8</v>
      </c>
      <c r="X36" s="78">
        <f>SUM(ENERO:DICIEMBRE!X36)</f>
        <v>13</v>
      </c>
      <c r="Y36" s="78">
        <f>SUM(ENERO:DICIEMBRE!Y36)</f>
        <v>9</v>
      </c>
      <c r="Z36" s="78">
        <f>SUM(ENERO:DICIEMBRE!Z36)</f>
        <v>18</v>
      </c>
      <c r="AA36" s="78">
        <f>SUM(ENERO:DICIEMBRE!AA36)</f>
        <v>10</v>
      </c>
      <c r="AB36" s="78">
        <f>SUM(ENERO:DICIEMBRE!AB36)</f>
        <v>7</v>
      </c>
      <c r="AC36" s="78">
        <f>SUM(ENERO:DICIEMBRE!AC36)</f>
        <v>0</v>
      </c>
      <c r="AD36" s="78">
        <f>SUM(ENERO:DICIEMBRE!AD36)</f>
        <v>3</v>
      </c>
      <c r="AE36" s="78">
        <f>SUM(ENERO:DICIEMBRE!AE36)</f>
        <v>0</v>
      </c>
      <c r="AF36" s="78">
        <f>SUM(ENERO:DICIEMBRE!AF36)</f>
        <v>4</v>
      </c>
      <c r="AG36" s="78">
        <f>SUM(ENERO:DICIEMBRE!AG36)</f>
        <v>0</v>
      </c>
      <c r="AH36" s="78">
        <f>SUM(ENERO:DICIEMBRE!AH36)</f>
        <v>3</v>
      </c>
      <c r="AI36" s="78">
        <f>SUM(ENERO:DICIEMBRE!AI36)</f>
        <v>0</v>
      </c>
      <c r="AJ36" s="78">
        <f>SUM(ENERO:DICIEMBRE!AJ36)</f>
        <v>0</v>
      </c>
      <c r="AK36" s="78">
        <f>SUM(ENERO:DICIEMBRE!AK36)</f>
        <v>0</v>
      </c>
      <c r="AL36" s="78">
        <f>SUM(ENERO:DICIEMBRE!AL36)</f>
        <v>0</v>
      </c>
      <c r="AM36" s="78">
        <f>SUM(ENERO:DICIEMBRE!AM36)</f>
        <v>0</v>
      </c>
      <c r="AN36" s="78">
        <f>SUM(ENERO:DICIEMBRE!AN36)</f>
        <v>0</v>
      </c>
      <c r="AO36" s="78">
        <f>SUM(ENERO:DICIEMBRE!AO36)</f>
        <v>0</v>
      </c>
      <c r="AP36" s="78">
        <f>SUM(ENERO:DICIEMBRE!AP36)</f>
        <v>0</v>
      </c>
      <c r="AQ36" s="78">
        <f>SUM(ENERO:DICIEMBRE!AQ36)</f>
        <v>0</v>
      </c>
      <c r="AR36" s="78">
        <f>SUM(ENERO:DICIEMBRE!AR36)</f>
        <v>9</v>
      </c>
      <c r="AS36" s="157"/>
      <c r="AT36" s="6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122"/>
      <c r="BG36" s="122"/>
      <c r="BX36" s="121"/>
      <c r="CG36" s="123">
        <v>0</v>
      </c>
      <c r="CH36" s="123">
        <v>0</v>
      </c>
      <c r="CI36" s="123">
        <v>0</v>
      </c>
      <c r="CJ36" s="123"/>
      <c r="CK36" s="123"/>
      <c r="CL36" s="123"/>
      <c r="CM36" s="123"/>
      <c r="CN36" s="123"/>
      <c r="CO36" s="123"/>
    </row>
    <row r="37" spans="1:93" ht="16.149999999999999" customHeight="1" x14ac:dyDescent="0.2">
      <c r="A37" s="335"/>
      <c r="B37" s="39" t="s">
        <v>38</v>
      </c>
      <c r="C37" s="52">
        <f t="shared" si="0"/>
        <v>0</v>
      </c>
      <c r="D37" s="53">
        <f t="shared" si="1"/>
        <v>0</v>
      </c>
      <c r="E37" s="158">
        <f t="shared" si="2"/>
        <v>0</v>
      </c>
      <c r="F37" s="41"/>
      <c r="G37" s="42"/>
      <c r="H37" s="78">
        <f>SUM(ENERO:DICIEMBRE!H37)</f>
        <v>0</v>
      </c>
      <c r="I37" s="78">
        <f>SUM(ENERO:DICIEMBRE!I37)</f>
        <v>0</v>
      </c>
      <c r="J37" s="78">
        <f>SUM(ENERO:DICIEMBRE!J37)</f>
        <v>0</v>
      </c>
      <c r="K37" s="78">
        <f>SUM(ENERO:DICIEMBRE!K37)</f>
        <v>0</v>
      </c>
      <c r="L37" s="78">
        <f>SUM(ENERO:DICIEMBRE!L37)</f>
        <v>0</v>
      </c>
      <c r="M37" s="78">
        <f>SUM(ENERO:DICIEMBRE!M37)</f>
        <v>0</v>
      </c>
      <c r="N37" s="78">
        <f>SUM(ENERO:DICIEMBRE!N37)</f>
        <v>0</v>
      </c>
      <c r="O37" s="78">
        <f>SUM(ENERO:DICIEMBRE!O37)</f>
        <v>0</v>
      </c>
      <c r="P37" s="78">
        <f>SUM(ENERO:DICIEMBRE!P37)</f>
        <v>0</v>
      </c>
      <c r="Q37" s="78">
        <f>SUM(ENERO:DICIEMBRE!Q37)</f>
        <v>0</v>
      </c>
      <c r="R37" s="78">
        <f>SUM(ENERO:DICIEMBRE!R37)</f>
        <v>0</v>
      </c>
      <c r="S37" s="78">
        <f>SUM(ENERO:DICIEMBRE!S37)</f>
        <v>0</v>
      </c>
      <c r="T37" s="78">
        <f>SUM(ENERO:DICIEMBRE!T37)</f>
        <v>0</v>
      </c>
      <c r="U37" s="78">
        <f>SUM(ENERO:DICIEMBRE!U37)</f>
        <v>0</v>
      </c>
      <c r="V37" s="78">
        <f>SUM(ENERO:DICIEMBRE!V37)</f>
        <v>0</v>
      </c>
      <c r="W37" s="78">
        <f>SUM(ENERO:DICIEMBRE!W37)</f>
        <v>0</v>
      </c>
      <c r="X37" s="78">
        <f>SUM(ENERO:DICIEMBRE!X37)</f>
        <v>0</v>
      </c>
      <c r="Y37" s="78">
        <f>SUM(ENERO:DICIEMBRE!Y37)</f>
        <v>0</v>
      </c>
      <c r="Z37" s="78">
        <f>SUM(ENERO:DICIEMBRE!Z37)</f>
        <v>0</v>
      </c>
      <c r="AA37" s="78">
        <f>SUM(ENERO:DICIEMBRE!AA37)</f>
        <v>0</v>
      </c>
      <c r="AB37" s="78">
        <f>SUM(ENERO:DICIEMBRE!AB37)</f>
        <v>0</v>
      </c>
      <c r="AC37" s="78">
        <f>SUM(ENERO:DICIEMBRE!AC37)</f>
        <v>0</v>
      </c>
      <c r="AD37" s="78">
        <f>SUM(ENERO:DICIEMBRE!AD37)</f>
        <v>0</v>
      </c>
      <c r="AE37" s="78">
        <f>SUM(ENERO:DICIEMBRE!AE37)</f>
        <v>0</v>
      </c>
      <c r="AF37" s="78">
        <f>SUM(ENERO:DICIEMBRE!AF37)</f>
        <v>0</v>
      </c>
      <c r="AG37" s="78">
        <f>SUM(ENERO:DICIEMBRE!AG37)</f>
        <v>0</v>
      </c>
      <c r="AH37" s="78">
        <f>SUM(ENERO:DICIEMBRE!AH37)</f>
        <v>0</v>
      </c>
      <c r="AI37" s="78">
        <f>SUM(ENERO:DICIEMBRE!AI37)</f>
        <v>0</v>
      </c>
      <c r="AJ37" s="78">
        <f>SUM(ENERO:DICIEMBRE!AJ37)</f>
        <v>0</v>
      </c>
      <c r="AK37" s="78">
        <f>SUM(ENERO:DICIEMBRE!AK37)</f>
        <v>0</v>
      </c>
      <c r="AL37" s="78">
        <f>SUM(ENERO:DICIEMBRE!AL37)</f>
        <v>0</v>
      </c>
      <c r="AM37" s="78">
        <f>SUM(ENERO:DICIEMBRE!AM37)</f>
        <v>0</v>
      </c>
      <c r="AN37" s="78">
        <f>SUM(ENERO:DICIEMBRE!AN37)</f>
        <v>0</v>
      </c>
      <c r="AO37" s="78">
        <f>SUM(ENERO:DICIEMBRE!AO37)</f>
        <v>0</v>
      </c>
      <c r="AP37" s="78">
        <f>SUM(ENERO:DICIEMBRE!AP37)</f>
        <v>0</v>
      </c>
      <c r="AQ37" s="78">
        <f>SUM(ENERO:DICIEMBRE!AQ37)</f>
        <v>0</v>
      </c>
      <c r="AR37" s="78">
        <f>SUM(ENERO:DICIEMBRE!AR37)</f>
        <v>0</v>
      </c>
      <c r="AS37" s="159"/>
      <c r="AT37" s="6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122"/>
      <c r="BG37" s="122"/>
      <c r="BX37" s="121"/>
      <c r="CG37" s="123">
        <v>0</v>
      </c>
      <c r="CH37" s="123">
        <v>0</v>
      </c>
      <c r="CI37" s="123">
        <v>0</v>
      </c>
      <c r="CJ37" s="123"/>
      <c r="CK37" s="123"/>
      <c r="CL37" s="123"/>
      <c r="CM37" s="123"/>
      <c r="CN37" s="123"/>
      <c r="CO37" s="123"/>
    </row>
    <row r="38" spans="1:93" ht="16.149999999999999" customHeight="1" x14ac:dyDescent="0.2">
      <c r="A38" s="335"/>
      <c r="B38" s="39" t="s">
        <v>39</v>
      </c>
      <c r="C38" s="52">
        <f t="shared" si="0"/>
        <v>487</v>
      </c>
      <c r="D38" s="53">
        <f t="shared" si="1"/>
        <v>298</v>
      </c>
      <c r="E38" s="158">
        <f t="shared" si="2"/>
        <v>189</v>
      </c>
      <c r="F38" s="41"/>
      <c r="G38" s="42"/>
      <c r="H38" s="78">
        <f>SUM(ENERO:DICIEMBRE!H38)</f>
        <v>0</v>
      </c>
      <c r="I38" s="78">
        <f>SUM(ENERO:DICIEMBRE!I38)</f>
        <v>0</v>
      </c>
      <c r="J38" s="78">
        <f>SUM(ENERO:DICIEMBRE!J38)</f>
        <v>0</v>
      </c>
      <c r="K38" s="78">
        <f>SUM(ENERO:DICIEMBRE!K38)</f>
        <v>0</v>
      </c>
      <c r="L38" s="78">
        <f>SUM(ENERO:DICIEMBRE!L38)</f>
        <v>0</v>
      </c>
      <c r="M38" s="78">
        <f>SUM(ENERO:DICIEMBRE!M38)</f>
        <v>5</v>
      </c>
      <c r="N38" s="78">
        <f>SUM(ENERO:DICIEMBRE!N38)</f>
        <v>23</v>
      </c>
      <c r="O38" s="78">
        <f>SUM(ENERO:DICIEMBRE!O38)</f>
        <v>11</v>
      </c>
      <c r="P38" s="78">
        <f>SUM(ENERO:DICIEMBRE!P38)</f>
        <v>50</v>
      </c>
      <c r="Q38" s="78">
        <f>SUM(ENERO:DICIEMBRE!Q38)</f>
        <v>33</v>
      </c>
      <c r="R38" s="78">
        <f>SUM(ENERO:DICIEMBRE!R38)</f>
        <v>45</v>
      </c>
      <c r="S38" s="78">
        <f>SUM(ENERO:DICIEMBRE!S38)</f>
        <v>45</v>
      </c>
      <c r="T38" s="78">
        <f>SUM(ENERO:DICIEMBRE!T38)</f>
        <v>39</v>
      </c>
      <c r="U38" s="78">
        <f>SUM(ENERO:DICIEMBRE!U38)</f>
        <v>33</v>
      </c>
      <c r="V38" s="78">
        <f>SUM(ENERO:DICIEMBRE!V38)</f>
        <v>51</v>
      </c>
      <c r="W38" s="78">
        <f>SUM(ENERO:DICIEMBRE!W38)</f>
        <v>22</v>
      </c>
      <c r="X38" s="78">
        <f>SUM(ENERO:DICIEMBRE!X38)</f>
        <v>28</v>
      </c>
      <c r="Y38" s="78">
        <f>SUM(ENERO:DICIEMBRE!Y38)</f>
        <v>15</v>
      </c>
      <c r="Z38" s="78">
        <f>SUM(ENERO:DICIEMBRE!Z38)</f>
        <v>38</v>
      </c>
      <c r="AA38" s="78">
        <f>SUM(ENERO:DICIEMBRE!AA38)</f>
        <v>14</v>
      </c>
      <c r="AB38" s="78">
        <f>SUM(ENERO:DICIEMBRE!AB38)</f>
        <v>7</v>
      </c>
      <c r="AC38" s="78">
        <f>SUM(ENERO:DICIEMBRE!AC38)</f>
        <v>0</v>
      </c>
      <c r="AD38" s="78">
        <f>SUM(ENERO:DICIEMBRE!AD38)</f>
        <v>3</v>
      </c>
      <c r="AE38" s="78">
        <f>SUM(ENERO:DICIEMBRE!AE38)</f>
        <v>7</v>
      </c>
      <c r="AF38" s="78">
        <f>SUM(ENERO:DICIEMBRE!AF38)</f>
        <v>7</v>
      </c>
      <c r="AG38" s="78">
        <f>SUM(ENERO:DICIEMBRE!AG38)</f>
        <v>2</v>
      </c>
      <c r="AH38" s="78">
        <f>SUM(ENERO:DICIEMBRE!AH38)</f>
        <v>5</v>
      </c>
      <c r="AI38" s="78">
        <f>SUM(ENERO:DICIEMBRE!AI38)</f>
        <v>2</v>
      </c>
      <c r="AJ38" s="78">
        <f>SUM(ENERO:DICIEMBRE!AJ38)</f>
        <v>2</v>
      </c>
      <c r="AK38" s="78">
        <f>SUM(ENERO:DICIEMBRE!AK38)</f>
        <v>0</v>
      </c>
      <c r="AL38" s="78">
        <f>SUM(ENERO:DICIEMBRE!AL38)</f>
        <v>0</v>
      </c>
      <c r="AM38" s="78">
        <f>SUM(ENERO:DICIEMBRE!AM38)</f>
        <v>0</v>
      </c>
      <c r="AN38" s="78">
        <f>SUM(ENERO:DICIEMBRE!AN38)</f>
        <v>0</v>
      </c>
      <c r="AO38" s="78">
        <f>SUM(ENERO:DICIEMBRE!AO38)</f>
        <v>0</v>
      </c>
      <c r="AP38" s="78">
        <f>SUM(ENERO:DICIEMBRE!AP38)</f>
        <v>4</v>
      </c>
      <c r="AQ38" s="78">
        <f>SUM(ENERO:DICIEMBRE!AQ38)</f>
        <v>0</v>
      </c>
      <c r="AR38" s="78">
        <f>SUM(ENERO:DICIEMBRE!AR38)</f>
        <v>32</v>
      </c>
      <c r="AS38" s="159"/>
      <c r="AT38" s="6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122"/>
      <c r="BG38" s="122"/>
      <c r="BX38" s="121"/>
      <c r="CG38" s="123">
        <v>0</v>
      </c>
      <c r="CH38" s="123">
        <v>0</v>
      </c>
      <c r="CI38" s="123">
        <v>0</v>
      </c>
      <c r="CJ38" s="123"/>
      <c r="CK38" s="123"/>
      <c r="CL38" s="123"/>
      <c r="CM38" s="123"/>
      <c r="CN38" s="123"/>
      <c r="CO38" s="123"/>
    </row>
    <row r="39" spans="1:93" ht="16.149999999999999" customHeight="1" x14ac:dyDescent="0.2">
      <c r="A39" s="335"/>
      <c r="B39" s="39" t="s">
        <v>40</v>
      </c>
      <c r="C39" s="52">
        <f t="shared" si="0"/>
        <v>0</v>
      </c>
      <c r="D39" s="53">
        <f t="shared" si="1"/>
        <v>0</v>
      </c>
      <c r="E39" s="158">
        <f t="shared" si="2"/>
        <v>0</v>
      </c>
      <c r="F39" s="41"/>
      <c r="G39" s="42"/>
      <c r="H39" s="78">
        <f>SUM(ENERO:DICIEMBRE!H39)</f>
        <v>0</v>
      </c>
      <c r="I39" s="78">
        <f>SUM(ENERO:DICIEMBRE!I39)</f>
        <v>0</v>
      </c>
      <c r="J39" s="78">
        <f>SUM(ENERO:DICIEMBRE!J39)</f>
        <v>0</v>
      </c>
      <c r="K39" s="78">
        <f>SUM(ENERO:DICIEMBRE!K39)</f>
        <v>0</v>
      </c>
      <c r="L39" s="78">
        <f>SUM(ENERO:DICIEMBRE!L39)</f>
        <v>0</v>
      </c>
      <c r="M39" s="78">
        <f>SUM(ENERO:DICIEMBRE!M39)</f>
        <v>0</v>
      </c>
      <c r="N39" s="78">
        <f>SUM(ENERO:DICIEMBRE!N39)</f>
        <v>0</v>
      </c>
      <c r="O39" s="78">
        <f>SUM(ENERO:DICIEMBRE!O39)</f>
        <v>0</v>
      </c>
      <c r="P39" s="78">
        <f>SUM(ENERO:DICIEMBRE!P39)</f>
        <v>0</v>
      </c>
      <c r="Q39" s="78">
        <f>SUM(ENERO:DICIEMBRE!Q39)</f>
        <v>0</v>
      </c>
      <c r="R39" s="78">
        <f>SUM(ENERO:DICIEMBRE!R39)</f>
        <v>0</v>
      </c>
      <c r="S39" s="78">
        <f>SUM(ENERO:DICIEMBRE!S39)</f>
        <v>0</v>
      </c>
      <c r="T39" s="78">
        <f>SUM(ENERO:DICIEMBRE!T39)</f>
        <v>0</v>
      </c>
      <c r="U39" s="78">
        <f>SUM(ENERO:DICIEMBRE!U39)</f>
        <v>0</v>
      </c>
      <c r="V39" s="78">
        <f>SUM(ENERO:DICIEMBRE!V39)</f>
        <v>0</v>
      </c>
      <c r="W39" s="78">
        <f>SUM(ENERO:DICIEMBRE!W39)</f>
        <v>0</v>
      </c>
      <c r="X39" s="78">
        <f>SUM(ENERO:DICIEMBRE!X39)</f>
        <v>0</v>
      </c>
      <c r="Y39" s="78">
        <f>SUM(ENERO:DICIEMBRE!Y39)</f>
        <v>0</v>
      </c>
      <c r="Z39" s="78">
        <f>SUM(ENERO:DICIEMBRE!Z39)</f>
        <v>0</v>
      </c>
      <c r="AA39" s="78">
        <f>SUM(ENERO:DICIEMBRE!AA39)</f>
        <v>0</v>
      </c>
      <c r="AB39" s="78">
        <f>SUM(ENERO:DICIEMBRE!AB39)</f>
        <v>0</v>
      </c>
      <c r="AC39" s="78">
        <f>SUM(ENERO:DICIEMBRE!AC39)</f>
        <v>0</v>
      </c>
      <c r="AD39" s="78">
        <f>SUM(ENERO:DICIEMBRE!AD39)</f>
        <v>0</v>
      </c>
      <c r="AE39" s="78">
        <f>SUM(ENERO:DICIEMBRE!AE39)</f>
        <v>0</v>
      </c>
      <c r="AF39" s="78">
        <f>SUM(ENERO:DICIEMBRE!AF39)</f>
        <v>0</v>
      </c>
      <c r="AG39" s="78">
        <f>SUM(ENERO:DICIEMBRE!AG39)</f>
        <v>0</v>
      </c>
      <c r="AH39" s="78">
        <f>SUM(ENERO:DICIEMBRE!AH39)</f>
        <v>0</v>
      </c>
      <c r="AI39" s="78">
        <f>SUM(ENERO:DICIEMBRE!AI39)</f>
        <v>0</v>
      </c>
      <c r="AJ39" s="78">
        <f>SUM(ENERO:DICIEMBRE!AJ39)</f>
        <v>0</v>
      </c>
      <c r="AK39" s="78">
        <f>SUM(ENERO:DICIEMBRE!AK39)</f>
        <v>0</v>
      </c>
      <c r="AL39" s="78">
        <f>SUM(ENERO:DICIEMBRE!AL39)</f>
        <v>0</v>
      </c>
      <c r="AM39" s="78">
        <f>SUM(ENERO:DICIEMBRE!AM39)</f>
        <v>0</v>
      </c>
      <c r="AN39" s="78">
        <f>SUM(ENERO:DICIEMBRE!AN39)</f>
        <v>0</v>
      </c>
      <c r="AO39" s="78">
        <f>SUM(ENERO:DICIEMBRE!AO39)</f>
        <v>0</v>
      </c>
      <c r="AP39" s="78">
        <f>SUM(ENERO:DICIEMBRE!AP39)</f>
        <v>0</v>
      </c>
      <c r="AQ39" s="78">
        <f>SUM(ENERO:DICIEMBRE!AQ39)</f>
        <v>0</v>
      </c>
      <c r="AR39" s="78">
        <f>SUM(ENERO:DICIEMBRE!AR39)</f>
        <v>0</v>
      </c>
      <c r="AS39" s="159"/>
      <c r="AT39" s="6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122"/>
      <c r="BG39" s="122"/>
      <c r="BX39" s="121"/>
      <c r="CG39" s="123">
        <v>0</v>
      </c>
      <c r="CH39" s="123">
        <v>0</v>
      </c>
      <c r="CI39" s="123">
        <v>0</v>
      </c>
      <c r="CJ39" s="123"/>
      <c r="CK39" s="123"/>
      <c r="CL39" s="123"/>
      <c r="CM39" s="123"/>
      <c r="CN39" s="123"/>
      <c r="CO39" s="123"/>
    </row>
    <row r="40" spans="1:93" ht="16.149999999999999" customHeight="1" x14ac:dyDescent="0.2">
      <c r="A40" s="335"/>
      <c r="B40" s="39" t="s">
        <v>41</v>
      </c>
      <c r="C40" s="52">
        <f t="shared" si="0"/>
        <v>0</v>
      </c>
      <c r="D40" s="53">
        <f t="shared" ref="D40:D64" si="3">SUM(F40+H40+J40+L40+N40+P40+R40+T40+V40+X40+Z40+AB40+AD40+AF40+AH40+AJ40+AL40)</f>
        <v>0</v>
      </c>
      <c r="E40" s="158">
        <f t="shared" si="2"/>
        <v>0</v>
      </c>
      <c r="F40" s="41"/>
      <c r="G40" s="42"/>
      <c r="H40" s="78">
        <f>SUM(ENERO:DICIEMBRE!H40)</f>
        <v>0</v>
      </c>
      <c r="I40" s="78">
        <f>SUM(ENERO:DICIEMBRE!I40)</f>
        <v>0</v>
      </c>
      <c r="J40" s="78">
        <f>SUM(ENERO:DICIEMBRE!J40)</f>
        <v>0</v>
      </c>
      <c r="K40" s="78">
        <f>SUM(ENERO:DICIEMBRE!K40)</f>
        <v>0</v>
      </c>
      <c r="L40" s="78">
        <f>SUM(ENERO:DICIEMBRE!L40)</f>
        <v>0</v>
      </c>
      <c r="M40" s="78">
        <f>SUM(ENERO:DICIEMBRE!M40)</f>
        <v>0</v>
      </c>
      <c r="N40" s="78">
        <f>SUM(ENERO:DICIEMBRE!N40)</f>
        <v>0</v>
      </c>
      <c r="O40" s="78">
        <f>SUM(ENERO:DICIEMBRE!O40)</f>
        <v>0</v>
      </c>
      <c r="P40" s="78">
        <f>SUM(ENERO:DICIEMBRE!P40)</f>
        <v>0</v>
      </c>
      <c r="Q40" s="78">
        <f>SUM(ENERO:DICIEMBRE!Q40)</f>
        <v>0</v>
      </c>
      <c r="R40" s="78">
        <f>SUM(ENERO:DICIEMBRE!R40)</f>
        <v>0</v>
      </c>
      <c r="S40" s="78">
        <f>SUM(ENERO:DICIEMBRE!S40)</f>
        <v>0</v>
      </c>
      <c r="T40" s="78">
        <f>SUM(ENERO:DICIEMBRE!T40)</f>
        <v>0</v>
      </c>
      <c r="U40" s="78">
        <f>SUM(ENERO:DICIEMBRE!U40)</f>
        <v>0</v>
      </c>
      <c r="V40" s="78">
        <f>SUM(ENERO:DICIEMBRE!V40)</f>
        <v>0</v>
      </c>
      <c r="W40" s="78">
        <f>SUM(ENERO:DICIEMBRE!W40)</f>
        <v>0</v>
      </c>
      <c r="X40" s="78">
        <f>SUM(ENERO:DICIEMBRE!X40)</f>
        <v>0</v>
      </c>
      <c r="Y40" s="78">
        <f>SUM(ENERO:DICIEMBRE!Y40)</f>
        <v>0</v>
      </c>
      <c r="Z40" s="78">
        <f>SUM(ENERO:DICIEMBRE!Z40)</f>
        <v>0</v>
      </c>
      <c r="AA40" s="78">
        <f>SUM(ENERO:DICIEMBRE!AA40)</f>
        <v>0</v>
      </c>
      <c r="AB40" s="78">
        <f>SUM(ENERO:DICIEMBRE!AB40)</f>
        <v>0</v>
      </c>
      <c r="AC40" s="78">
        <f>SUM(ENERO:DICIEMBRE!AC40)</f>
        <v>0</v>
      </c>
      <c r="AD40" s="78">
        <f>SUM(ENERO:DICIEMBRE!AD40)</f>
        <v>0</v>
      </c>
      <c r="AE40" s="78">
        <f>SUM(ENERO:DICIEMBRE!AE40)</f>
        <v>0</v>
      </c>
      <c r="AF40" s="78">
        <f>SUM(ENERO:DICIEMBRE!AF40)</f>
        <v>0</v>
      </c>
      <c r="AG40" s="78">
        <f>SUM(ENERO:DICIEMBRE!AG40)</f>
        <v>0</v>
      </c>
      <c r="AH40" s="78">
        <f>SUM(ENERO:DICIEMBRE!AH40)</f>
        <v>0</v>
      </c>
      <c r="AI40" s="78">
        <f>SUM(ENERO:DICIEMBRE!AI40)</f>
        <v>0</v>
      </c>
      <c r="AJ40" s="78">
        <f>SUM(ENERO:DICIEMBRE!AJ40)</f>
        <v>0</v>
      </c>
      <c r="AK40" s="78">
        <f>SUM(ENERO:DICIEMBRE!AK40)</f>
        <v>0</v>
      </c>
      <c r="AL40" s="78">
        <f>SUM(ENERO:DICIEMBRE!AL40)</f>
        <v>0</v>
      </c>
      <c r="AM40" s="78">
        <f>SUM(ENERO:DICIEMBRE!AM40)</f>
        <v>0</v>
      </c>
      <c r="AN40" s="78">
        <f>SUM(ENERO:DICIEMBRE!AN40)</f>
        <v>0</v>
      </c>
      <c r="AO40" s="78">
        <f>SUM(ENERO:DICIEMBRE!AO40)</f>
        <v>0</v>
      </c>
      <c r="AP40" s="78">
        <f>SUM(ENERO:DICIEMBRE!AP40)</f>
        <v>0</v>
      </c>
      <c r="AQ40" s="78">
        <f>SUM(ENERO:DICIEMBRE!AQ40)</f>
        <v>0</v>
      </c>
      <c r="AR40" s="78">
        <f>SUM(ENERO:DICIEMBRE!AR40)</f>
        <v>0</v>
      </c>
      <c r="AS40" s="159"/>
      <c r="AT40" s="6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122"/>
      <c r="BG40" s="122"/>
      <c r="BX40" s="121"/>
      <c r="CG40" s="123">
        <v>0</v>
      </c>
      <c r="CH40" s="123">
        <v>0</v>
      </c>
      <c r="CI40" s="123">
        <v>0</v>
      </c>
      <c r="CJ40" s="123"/>
      <c r="CK40" s="123"/>
      <c r="CL40" s="123"/>
      <c r="CM40" s="123"/>
      <c r="CN40" s="123"/>
      <c r="CO40" s="123"/>
    </row>
    <row r="41" spans="1:93" ht="16.149999999999999" customHeight="1" x14ac:dyDescent="0.2">
      <c r="A41" s="335"/>
      <c r="B41" s="39" t="s">
        <v>42</v>
      </c>
      <c r="C41" s="52">
        <f t="shared" si="0"/>
        <v>0</v>
      </c>
      <c r="D41" s="53">
        <f t="shared" si="3"/>
        <v>0</v>
      </c>
      <c r="E41" s="158">
        <f t="shared" si="2"/>
        <v>0</v>
      </c>
      <c r="F41" s="41"/>
      <c r="G41" s="42"/>
      <c r="H41" s="78">
        <f>SUM(ENERO:DICIEMBRE!H41)</f>
        <v>0</v>
      </c>
      <c r="I41" s="78">
        <f>SUM(ENERO:DICIEMBRE!I41)</f>
        <v>0</v>
      </c>
      <c r="J41" s="78">
        <f>SUM(ENERO:DICIEMBRE!J41)</f>
        <v>0</v>
      </c>
      <c r="K41" s="78">
        <f>SUM(ENERO:DICIEMBRE!K41)</f>
        <v>0</v>
      </c>
      <c r="L41" s="78">
        <f>SUM(ENERO:DICIEMBRE!L41)</f>
        <v>0</v>
      </c>
      <c r="M41" s="78">
        <f>SUM(ENERO:DICIEMBRE!M41)</f>
        <v>0</v>
      </c>
      <c r="N41" s="78">
        <f>SUM(ENERO:DICIEMBRE!N41)</f>
        <v>0</v>
      </c>
      <c r="O41" s="78">
        <f>SUM(ENERO:DICIEMBRE!O41)</f>
        <v>0</v>
      </c>
      <c r="P41" s="78">
        <f>SUM(ENERO:DICIEMBRE!P41)</f>
        <v>0</v>
      </c>
      <c r="Q41" s="78">
        <f>SUM(ENERO:DICIEMBRE!Q41)</f>
        <v>0</v>
      </c>
      <c r="R41" s="78">
        <f>SUM(ENERO:DICIEMBRE!R41)</f>
        <v>0</v>
      </c>
      <c r="S41" s="78">
        <f>SUM(ENERO:DICIEMBRE!S41)</f>
        <v>0</v>
      </c>
      <c r="T41" s="78">
        <f>SUM(ENERO:DICIEMBRE!T41)</f>
        <v>0</v>
      </c>
      <c r="U41" s="78">
        <f>SUM(ENERO:DICIEMBRE!U41)</f>
        <v>0</v>
      </c>
      <c r="V41" s="78">
        <f>SUM(ENERO:DICIEMBRE!V41)</f>
        <v>0</v>
      </c>
      <c r="W41" s="78">
        <f>SUM(ENERO:DICIEMBRE!W41)</f>
        <v>0</v>
      </c>
      <c r="X41" s="78">
        <f>SUM(ENERO:DICIEMBRE!X41)</f>
        <v>0</v>
      </c>
      <c r="Y41" s="78">
        <f>SUM(ENERO:DICIEMBRE!Y41)</f>
        <v>0</v>
      </c>
      <c r="Z41" s="78">
        <f>SUM(ENERO:DICIEMBRE!Z41)</f>
        <v>0</v>
      </c>
      <c r="AA41" s="78">
        <f>SUM(ENERO:DICIEMBRE!AA41)</f>
        <v>0</v>
      </c>
      <c r="AB41" s="78">
        <f>SUM(ENERO:DICIEMBRE!AB41)</f>
        <v>0</v>
      </c>
      <c r="AC41" s="78">
        <f>SUM(ENERO:DICIEMBRE!AC41)</f>
        <v>0</v>
      </c>
      <c r="AD41" s="78">
        <f>SUM(ENERO:DICIEMBRE!AD41)</f>
        <v>0</v>
      </c>
      <c r="AE41" s="78">
        <f>SUM(ENERO:DICIEMBRE!AE41)</f>
        <v>0</v>
      </c>
      <c r="AF41" s="78">
        <f>SUM(ENERO:DICIEMBRE!AF41)</f>
        <v>0</v>
      </c>
      <c r="AG41" s="78">
        <f>SUM(ENERO:DICIEMBRE!AG41)</f>
        <v>0</v>
      </c>
      <c r="AH41" s="78">
        <f>SUM(ENERO:DICIEMBRE!AH41)</f>
        <v>0</v>
      </c>
      <c r="AI41" s="78">
        <f>SUM(ENERO:DICIEMBRE!AI41)</f>
        <v>0</v>
      </c>
      <c r="AJ41" s="78">
        <f>SUM(ENERO:DICIEMBRE!AJ41)</f>
        <v>0</v>
      </c>
      <c r="AK41" s="78">
        <f>SUM(ENERO:DICIEMBRE!AK41)</f>
        <v>0</v>
      </c>
      <c r="AL41" s="78">
        <f>SUM(ENERO:DICIEMBRE!AL41)</f>
        <v>0</v>
      </c>
      <c r="AM41" s="78">
        <f>SUM(ENERO:DICIEMBRE!AM41)</f>
        <v>0</v>
      </c>
      <c r="AN41" s="78">
        <f>SUM(ENERO:DICIEMBRE!AN41)</f>
        <v>0</v>
      </c>
      <c r="AO41" s="78">
        <f>SUM(ENERO:DICIEMBRE!AO41)</f>
        <v>0</v>
      </c>
      <c r="AP41" s="78">
        <f>SUM(ENERO:DICIEMBRE!AP41)</f>
        <v>0</v>
      </c>
      <c r="AQ41" s="78">
        <f>SUM(ENERO:DICIEMBRE!AQ41)</f>
        <v>0</v>
      </c>
      <c r="AR41" s="78">
        <f>SUM(ENERO:DICIEMBRE!AR41)</f>
        <v>0</v>
      </c>
      <c r="AS41" s="159"/>
      <c r="AT41" s="6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122"/>
      <c r="BG41" s="122"/>
      <c r="BX41" s="121"/>
      <c r="CG41" s="123">
        <v>0</v>
      </c>
      <c r="CH41" s="123">
        <v>0</v>
      </c>
      <c r="CI41" s="123">
        <v>0</v>
      </c>
      <c r="CJ41" s="123"/>
      <c r="CK41" s="123"/>
      <c r="CL41" s="123"/>
      <c r="CM41" s="123"/>
      <c r="CN41" s="123"/>
      <c r="CO41" s="123"/>
    </row>
    <row r="42" spans="1:93" ht="16.149999999999999" customHeight="1" x14ac:dyDescent="0.2">
      <c r="A42" s="335"/>
      <c r="B42" s="39" t="s">
        <v>43</v>
      </c>
      <c r="C42" s="52">
        <f t="shared" si="0"/>
        <v>0</v>
      </c>
      <c r="D42" s="53">
        <f t="shared" si="3"/>
        <v>0</v>
      </c>
      <c r="E42" s="158">
        <f t="shared" si="2"/>
        <v>0</v>
      </c>
      <c r="F42" s="41"/>
      <c r="G42" s="42"/>
      <c r="H42" s="78">
        <f>SUM(ENERO:DICIEMBRE!H42)</f>
        <v>0</v>
      </c>
      <c r="I42" s="78">
        <f>SUM(ENERO:DICIEMBRE!I42)</f>
        <v>0</v>
      </c>
      <c r="J42" s="78">
        <f>SUM(ENERO:DICIEMBRE!J42)</f>
        <v>0</v>
      </c>
      <c r="K42" s="78">
        <f>SUM(ENERO:DICIEMBRE!K42)</f>
        <v>0</v>
      </c>
      <c r="L42" s="78">
        <f>SUM(ENERO:DICIEMBRE!L42)</f>
        <v>0</v>
      </c>
      <c r="M42" s="78">
        <f>SUM(ENERO:DICIEMBRE!M42)</f>
        <v>0</v>
      </c>
      <c r="N42" s="78">
        <f>SUM(ENERO:DICIEMBRE!N42)</f>
        <v>0</v>
      </c>
      <c r="O42" s="78">
        <f>SUM(ENERO:DICIEMBRE!O42)</f>
        <v>0</v>
      </c>
      <c r="P42" s="78">
        <f>SUM(ENERO:DICIEMBRE!P42)</f>
        <v>0</v>
      </c>
      <c r="Q42" s="78">
        <f>SUM(ENERO:DICIEMBRE!Q42)</f>
        <v>0</v>
      </c>
      <c r="R42" s="78">
        <f>SUM(ENERO:DICIEMBRE!R42)</f>
        <v>0</v>
      </c>
      <c r="S42" s="78">
        <f>SUM(ENERO:DICIEMBRE!S42)</f>
        <v>0</v>
      </c>
      <c r="T42" s="78">
        <f>SUM(ENERO:DICIEMBRE!T42)</f>
        <v>0</v>
      </c>
      <c r="U42" s="78">
        <f>SUM(ENERO:DICIEMBRE!U42)</f>
        <v>0</v>
      </c>
      <c r="V42" s="78">
        <f>SUM(ENERO:DICIEMBRE!V42)</f>
        <v>0</v>
      </c>
      <c r="W42" s="78">
        <f>SUM(ENERO:DICIEMBRE!W42)</f>
        <v>0</v>
      </c>
      <c r="X42" s="78">
        <f>SUM(ENERO:DICIEMBRE!X42)</f>
        <v>0</v>
      </c>
      <c r="Y42" s="78">
        <f>SUM(ENERO:DICIEMBRE!Y42)</f>
        <v>0</v>
      </c>
      <c r="Z42" s="78">
        <f>SUM(ENERO:DICIEMBRE!Z42)</f>
        <v>0</v>
      </c>
      <c r="AA42" s="78">
        <f>SUM(ENERO:DICIEMBRE!AA42)</f>
        <v>0</v>
      </c>
      <c r="AB42" s="78">
        <f>SUM(ENERO:DICIEMBRE!AB42)</f>
        <v>0</v>
      </c>
      <c r="AC42" s="78">
        <f>SUM(ENERO:DICIEMBRE!AC42)</f>
        <v>0</v>
      </c>
      <c r="AD42" s="78">
        <f>SUM(ENERO:DICIEMBRE!AD42)</f>
        <v>0</v>
      </c>
      <c r="AE42" s="78">
        <f>SUM(ENERO:DICIEMBRE!AE42)</f>
        <v>0</v>
      </c>
      <c r="AF42" s="78">
        <f>SUM(ENERO:DICIEMBRE!AF42)</f>
        <v>0</v>
      </c>
      <c r="AG42" s="78">
        <f>SUM(ENERO:DICIEMBRE!AG42)</f>
        <v>0</v>
      </c>
      <c r="AH42" s="78">
        <f>SUM(ENERO:DICIEMBRE!AH42)</f>
        <v>0</v>
      </c>
      <c r="AI42" s="78">
        <f>SUM(ENERO:DICIEMBRE!AI42)</f>
        <v>0</v>
      </c>
      <c r="AJ42" s="78">
        <f>SUM(ENERO:DICIEMBRE!AJ42)</f>
        <v>0</v>
      </c>
      <c r="AK42" s="78">
        <f>SUM(ENERO:DICIEMBRE!AK42)</f>
        <v>0</v>
      </c>
      <c r="AL42" s="78">
        <f>SUM(ENERO:DICIEMBRE!AL42)</f>
        <v>0</v>
      </c>
      <c r="AM42" s="78">
        <f>SUM(ENERO:DICIEMBRE!AM42)</f>
        <v>0</v>
      </c>
      <c r="AN42" s="78">
        <f>SUM(ENERO:DICIEMBRE!AN42)</f>
        <v>0</v>
      </c>
      <c r="AO42" s="78">
        <f>SUM(ENERO:DICIEMBRE!AO42)</f>
        <v>0</v>
      </c>
      <c r="AP42" s="78">
        <f>SUM(ENERO:DICIEMBRE!AP42)</f>
        <v>0</v>
      </c>
      <c r="AQ42" s="78">
        <f>SUM(ENERO:DICIEMBRE!AQ42)</f>
        <v>0</v>
      </c>
      <c r="AR42" s="78">
        <f>SUM(ENERO:DICIEMBRE!AR42)</f>
        <v>0</v>
      </c>
      <c r="AS42" s="159"/>
      <c r="AT42" s="6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122"/>
      <c r="BG42" s="122"/>
      <c r="BX42" s="121"/>
      <c r="CG42" s="123">
        <v>0</v>
      </c>
      <c r="CH42" s="123">
        <v>0</v>
      </c>
      <c r="CI42" s="123">
        <v>0</v>
      </c>
      <c r="CJ42" s="123"/>
      <c r="CK42" s="123"/>
      <c r="CL42" s="123"/>
      <c r="CM42" s="123"/>
      <c r="CN42" s="123"/>
      <c r="CO42" s="123"/>
    </row>
    <row r="43" spans="1:93" ht="16.149999999999999" customHeight="1" x14ac:dyDescent="0.2">
      <c r="A43" s="335"/>
      <c r="B43" s="127" t="s">
        <v>44</v>
      </c>
      <c r="C43" s="160">
        <f t="shared" si="0"/>
        <v>0</v>
      </c>
      <c r="D43" s="161">
        <f t="shared" si="3"/>
        <v>0</v>
      </c>
      <c r="E43" s="162">
        <f t="shared" si="2"/>
        <v>0</v>
      </c>
      <c r="F43" s="41"/>
      <c r="G43" s="42"/>
      <c r="H43" s="78">
        <f>SUM(ENERO:DICIEMBRE!H43)</f>
        <v>0</v>
      </c>
      <c r="I43" s="78">
        <f>SUM(ENERO:DICIEMBRE!I43)</f>
        <v>0</v>
      </c>
      <c r="J43" s="78">
        <f>SUM(ENERO:DICIEMBRE!J43)</f>
        <v>0</v>
      </c>
      <c r="K43" s="78">
        <f>SUM(ENERO:DICIEMBRE!K43)</f>
        <v>0</v>
      </c>
      <c r="L43" s="78">
        <f>SUM(ENERO:DICIEMBRE!L43)</f>
        <v>0</v>
      </c>
      <c r="M43" s="78">
        <f>SUM(ENERO:DICIEMBRE!M43)</f>
        <v>0</v>
      </c>
      <c r="N43" s="78">
        <f>SUM(ENERO:DICIEMBRE!N43)</f>
        <v>0</v>
      </c>
      <c r="O43" s="78">
        <f>SUM(ENERO:DICIEMBRE!O43)</f>
        <v>0</v>
      </c>
      <c r="P43" s="78">
        <f>SUM(ENERO:DICIEMBRE!P43)</f>
        <v>0</v>
      </c>
      <c r="Q43" s="78">
        <f>SUM(ENERO:DICIEMBRE!Q43)</f>
        <v>0</v>
      </c>
      <c r="R43" s="78">
        <f>SUM(ENERO:DICIEMBRE!R43)</f>
        <v>0</v>
      </c>
      <c r="S43" s="78">
        <f>SUM(ENERO:DICIEMBRE!S43)</f>
        <v>0</v>
      </c>
      <c r="T43" s="78">
        <f>SUM(ENERO:DICIEMBRE!T43)</f>
        <v>0</v>
      </c>
      <c r="U43" s="78">
        <f>SUM(ENERO:DICIEMBRE!U43)</f>
        <v>0</v>
      </c>
      <c r="V43" s="78">
        <f>SUM(ENERO:DICIEMBRE!V43)</f>
        <v>0</v>
      </c>
      <c r="W43" s="78">
        <f>SUM(ENERO:DICIEMBRE!W43)</f>
        <v>0</v>
      </c>
      <c r="X43" s="78">
        <f>SUM(ENERO:DICIEMBRE!X43)</f>
        <v>0</v>
      </c>
      <c r="Y43" s="78">
        <f>SUM(ENERO:DICIEMBRE!Y43)</f>
        <v>0</v>
      </c>
      <c r="Z43" s="78">
        <f>SUM(ENERO:DICIEMBRE!Z43)</f>
        <v>0</v>
      </c>
      <c r="AA43" s="78">
        <f>SUM(ENERO:DICIEMBRE!AA43)</f>
        <v>0</v>
      </c>
      <c r="AB43" s="78">
        <f>SUM(ENERO:DICIEMBRE!AB43)</f>
        <v>0</v>
      </c>
      <c r="AC43" s="78">
        <f>SUM(ENERO:DICIEMBRE!AC43)</f>
        <v>0</v>
      </c>
      <c r="AD43" s="78">
        <f>SUM(ENERO:DICIEMBRE!AD43)</f>
        <v>0</v>
      </c>
      <c r="AE43" s="78">
        <f>SUM(ENERO:DICIEMBRE!AE43)</f>
        <v>0</v>
      </c>
      <c r="AF43" s="78">
        <f>SUM(ENERO:DICIEMBRE!AF43)</f>
        <v>0</v>
      </c>
      <c r="AG43" s="78">
        <f>SUM(ENERO:DICIEMBRE!AG43)</f>
        <v>0</v>
      </c>
      <c r="AH43" s="78">
        <f>SUM(ENERO:DICIEMBRE!AH43)</f>
        <v>0</v>
      </c>
      <c r="AI43" s="78">
        <f>SUM(ENERO:DICIEMBRE!AI43)</f>
        <v>0</v>
      </c>
      <c r="AJ43" s="78">
        <f>SUM(ENERO:DICIEMBRE!AJ43)</f>
        <v>0</v>
      </c>
      <c r="AK43" s="78">
        <f>SUM(ENERO:DICIEMBRE!AK43)</f>
        <v>0</v>
      </c>
      <c r="AL43" s="78">
        <f>SUM(ENERO:DICIEMBRE!AL43)</f>
        <v>0</v>
      </c>
      <c r="AM43" s="78">
        <f>SUM(ENERO:DICIEMBRE!AM43)</f>
        <v>0</v>
      </c>
      <c r="AN43" s="78">
        <f>SUM(ENERO:DICIEMBRE!AN43)</f>
        <v>0</v>
      </c>
      <c r="AO43" s="78">
        <f>SUM(ENERO:DICIEMBRE!AO43)</f>
        <v>0</v>
      </c>
      <c r="AP43" s="78">
        <f>SUM(ENERO:DICIEMBRE!AP43)</f>
        <v>0</v>
      </c>
      <c r="AQ43" s="78">
        <f>SUM(ENERO:DICIEMBRE!AQ43)</f>
        <v>0</v>
      </c>
      <c r="AR43" s="78">
        <f>SUM(ENERO:DICIEMBRE!AR43)</f>
        <v>0</v>
      </c>
      <c r="AS43" s="159"/>
      <c r="AT43" s="6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122"/>
      <c r="BG43" s="122"/>
      <c r="BX43" s="121"/>
      <c r="CG43" s="123">
        <v>0</v>
      </c>
      <c r="CH43" s="123">
        <v>0</v>
      </c>
      <c r="CI43" s="123">
        <v>0</v>
      </c>
      <c r="CJ43" s="123"/>
      <c r="CK43" s="123"/>
      <c r="CL43" s="123"/>
      <c r="CM43" s="123"/>
      <c r="CN43" s="123"/>
      <c r="CO43" s="123"/>
    </row>
    <row r="44" spans="1:93" ht="16.149999999999999" customHeight="1" x14ac:dyDescent="0.2">
      <c r="A44" s="335"/>
      <c r="B44" s="39" t="s">
        <v>45</v>
      </c>
      <c r="C44" s="52">
        <f t="shared" si="0"/>
        <v>0</v>
      </c>
      <c r="D44" s="53">
        <f t="shared" si="3"/>
        <v>0</v>
      </c>
      <c r="E44" s="158">
        <f t="shared" si="2"/>
        <v>0</v>
      </c>
      <c r="F44" s="41"/>
      <c r="G44" s="42"/>
      <c r="H44" s="78">
        <f>SUM(ENERO:DICIEMBRE!H44)</f>
        <v>0</v>
      </c>
      <c r="I44" s="78">
        <f>SUM(ENERO:DICIEMBRE!I44)</f>
        <v>0</v>
      </c>
      <c r="J44" s="78">
        <f>SUM(ENERO:DICIEMBRE!J44)</f>
        <v>0</v>
      </c>
      <c r="K44" s="78">
        <f>SUM(ENERO:DICIEMBRE!K44)</f>
        <v>0</v>
      </c>
      <c r="L44" s="78">
        <f>SUM(ENERO:DICIEMBRE!L44)</f>
        <v>0</v>
      </c>
      <c r="M44" s="78">
        <f>SUM(ENERO:DICIEMBRE!M44)</f>
        <v>0</v>
      </c>
      <c r="N44" s="78">
        <f>SUM(ENERO:DICIEMBRE!N44)</f>
        <v>0</v>
      </c>
      <c r="O44" s="78">
        <f>SUM(ENERO:DICIEMBRE!O44)</f>
        <v>0</v>
      </c>
      <c r="P44" s="78">
        <f>SUM(ENERO:DICIEMBRE!P44)</f>
        <v>0</v>
      </c>
      <c r="Q44" s="78">
        <f>SUM(ENERO:DICIEMBRE!Q44)</f>
        <v>0</v>
      </c>
      <c r="R44" s="78">
        <f>SUM(ENERO:DICIEMBRE!R44)</f>
        <v>0</v>
      </c>
      <c r="S44" s="78">
        <f>SUM(ENERO:DICIEMBRE!S44)</f>
        <v>0</v>
      </c>
      <c r="T44" s="78">
        <f>SUM(ENERO:DICIEMBRE!T44)</f>
        <v>0</v>
      </c>
      <c r="U44" s="78">
        <f>SUM(ENERO:DICIEMBRE!U44)</f>
        <v>0</v>
      </c>
      <c r="V44" s="78">
        <f>SUM(ENERO:DICIEMBRE!V44)</f>
        <v>0</v>
      </c>
      <c r="W44" s="78">
        <f>SUM(ENERO:DICIEMBRE!W44)</f>
        <v>0</v>
      </c>
      <c r="X44" s="78">
        <f>SUM(ENERO:DICIEMBRE!X44)</f>
        <v>0</v>
      </c>
      <c r="Y44" s="78">
        <f>SUM(ENERO:DICIEMBRE!Y44)</f>
        <v>0</v>
      </c>
      <c r="Z44" s="78">
        <f>SUM(ENERO:DICIEMBRE!Z44)</f>
        <v>0</v>
      </c>
      <c r="AA44" s="78">
        <f>SUM(ENERO:DICIEMBRE!AA44)</f>
        <v>0</v>
      </c>
      <c r="AB44" s="78">
        <f>SUM(ENERO:DICIEMBRE!AB44)</f>
        <v>0</v>
      </c>
      <c r="AC44" s="78">
        <f>SUM(ENERO:DICIEMBRE!AC44)</f>
        <v>0</v>
      </c>
      <c r="AD44" s="78">
        <f>SUM(ENERO:DICIEMBRE!AD44)</f>
        <v>0</v>
      </c>
      <c r="AE44" s="78">
        <f>SUM(ENERO:DICIEMBRE!AE44)</f>
        <v>0</v>
      </c>
      <c r="AF44" s="78">
        <f>SUM(ENERO:DICIEMBRE!AF44)</f>
        <v>0</v>
      </c>
      <c r="AG44" s="78">
        <f>SUM(ENERO:DICIEMBRE!AG44)</f>
        <v>0</v>
      </c>
      <c r="AH44" s="78">
        <f>SUM(ENERO:DICIEMBRE!AH44)</f>
        <v>0</v>
      </c>
      <c r="AI44" s="78">
        <f>SUM(ENERO:DICIEMBRE!AI44)</f>
        <v>0</v>
      </c>
      <c r="AJ44" s="78">
        <f>SUM(ENERO:DICIEMBRE!AJ44)</f>
        <v>0</v>
      </c>
      <c r="AK44" s="78">
        <f>SUM(ENERO:DICIEMBRE!AK44)</f>
        <v>0</v>
      </c>
      <c r="AL44" s="78">
        <f>SUM(ENERO:DICIEMBRE!AL44)</f>
        <v>0</v>
      </c>
      <c r="AM44" s="78">
        <f>SUM(ENERO:DICIEMBRE!AM44)</f>
        <v>0</v>
      </c>
      <c r="AN44" s="78">
        <f>SUM(ENERO:DICIEMBRE!AN44)</f>
        <v>0</v>
      </c>
      <c r="AO44" s="78">
        <f>SUM(ENERO:DICIEMBRE!AO44)</f>
        <v>0</v>
      </c>
      <c r="AP44" s="78">
        <f>SUM(ENERO:DICIEMBRE!AP44)</f>
        <v>0</v>
      </c>
      <c r="AQ44" s="78">
        <f>SUM(ENERO:DICIEMBRE!AQ44)</f>
        <v>0</v>
      </c>
      <c r="AR44" s="78">
        <f>SUM(ENERO:DICIEMBRE!AR44)</f>
        <v>0</v>
      </c>
      <c r="AS44" s="159"/>
      <c r="AT44" s="6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122"/>
      <c r="BG44" s="122"/>
      <c r="BX44" s="121"/>
      <c r="CG44" s="123">
        <v>0</v>
      </c>
      <c r="CH44" s="123">
        <v>0</v>
      </c>
      <c r="CI44" s="123">
        <v>0</v>
      </c>
      <c r="CJ44" s="123"/>
      <c r="CK44" s="123"/>
      <c r="CL44" s="123"/>
      <c r="CM44" s="123"/>
      <c r="CN44" s="123"/>
      <c r="CO44" s="123"/>
    </row>
    <row r="45" spans="1:93" ht="16.149999999999999" customHeight="1" x14ac:dyDescent="0.2">
      <c r="A45" s="335"/>
      <c r="B45" s="112" t="s">
        <v>46</v>
      </c>
      <c r="C45" s="165">
        <f t="shared" si="0"/>
        <v>0</v>
      </c>
      <c r="D45" s="171">
        <f t="shared" si="3"/>
        <v>0</v>
      </c>
      <c r="E45" s="166">
        <f t="shared" si="2"/>
        <v>0</v>
      </c>
      <c r="F45" s="41"/>
      <c r="G45" s="80"/>
      <c r="H45" s="78">
        <f>SUM(ENERO:DICIEMBRE!H45)</f>
        <v>0</v>
      </c>
      <c r="I45" s="78">
        <f>SUM(ENERO:DICIEMBRE!I45)</f>
        <v>0</v>
      </c>
      <c r="J45" s="78">
        <f>SUM(ENERO:DICIEMBRE!J45)</f>
        <v>0</v>
      </c>
      <c r="K45" s="78">
        <f>SUM(ENERO:DICIEMBRE!K45)</f>
        <v>0</v>
      </c>
      <c r="L45" s="78">
        <f>SUM(ENERO:DICIEMBRE!L45)</f>
        <v>0</v>
      </c>
      <c r="M45" s="78">
        <f>SUM(ENERO:DICIEMBRE!M45)</f>
        <v>0</v>
      </c>
      <c r="N45" s="78">
        <f>SUM(ENERO:DICIEMBRE!N45)</f>
        <v>0</v>
      </c>
      <c r="O45" s="78">
        <f>SUM(ENERO:DICIEMBRE!O45)</f>
        <v>0</v>
      </c>
      <c r="P45" s="78">
        <f>SUM(ENERO:DICIEMBRE!P45)</f>
        <v>0</v>
      </c>
      <c r="Q45" s="78">
        <f>SUM(ENERO:DICIEMBRE!Q45)</f>
        <v>0</v>
      </c>
      <c r="R45" s="78">
        <f>SUM(ENERO:DICIEMBRE!R45)</f>
        <v>0</v>
      </c>
      <c r="S45" s="78">
        <f>SUM(ENERO:DICIEMBRE!S45)</f>
        <v>0</v>
      </c>
      <c r="T45" s="78">
        <f>SUM(ENERO:DICIEMBRE!T45)</f>
        <v>0</v>
      </c>
      <c r="U45" s="78">
        <f>SUM(ENERO:DICIEMBRE!U45)</f>
        <v>0</v>
      </c>
      <c r="V45" s="78">
        <f>SUM(ENERO:DICIEMBRE!V45)</f>
        <v>0</v>
      </c>
      <c r="W45" s="78">
        <f>SUM(ENERO:DICIEMBRE!W45)</f>
        <v>0</v>
      </c>
      <c r="X45" s="78">
        <f>SUM(ENERO:DICIEMBRE!X45)</f>
        <v>0</v>
      </c>
      <c r="Y45" s="78">
        <f>SUM(ENERO:DICIEMBRE!Y45)</f>
        <v>0</v>
      </c>
      <c r="Z45" s="78">
        <f>SUM(ENERO:DICIEMBRE!Z45)</f>
        <v>0</v>
      </c>
      <c r="AA45" s="78">
        <f>SUM(ENERO:DICIEMBRE!AA45)</f>
        <v>0</v>
      </c>
      <c r="AB45" s="78">
        <f>SUM(ENERO:DICIEMBRE!AB45)</f>
        <v>0</v>
      </c>
      <c r="AC45" s="78">
        <f>SUM(ENERO:DICIEMBRE!AC45)</f>
        <v>0</v>
      </c>
      <c r="AD45" s="78">
        <f>SUM(ENERO:DICIEMBRE!AD45)</f>
        <v>0</v>
      </c>
      <c r="AE45" s="78">
        <f>SUM(ENERO:DICIEMBRE!AE45)</f>
        <v>0</v>
      </c>
      <c r="AF45" s="78">
        <f>SUM(ENERO:DICIEMBRE!AF45)</f>
        <v>0</v>
      </c>
      <c r="AG45" s="78">
        <f>SUM(ENERO:DICIEMBRE!AG45)</f>
        <v>0</v>
      </c>
      <c r="AH45" s="78">
        <f>SUM(ENERO:DICIEMBRE!AH45)</f>
        <v>0</v>
      </c>
      <c r="AI45" s="78">
        <f>SUM(ENERO:DICIEMBRE!AI45)</f>
        <v>0</v>
      </c>
      <c r="AJ45" s="78">
        <f>SUM(ENERO:DICIEMBRE!AJ45)</f>
        <v>0</v>
      </c>
      <c r="AK45" s="78">
        <f>SUM(ENERO:DICIEMBRE!AK45)</f>
        <v>0</v>
      </c>
      <c r="AL45" s="78">
        <f>SUM(ENERO:DICIEMBRE!AL45)</f>
        <v>0</v>
      </c>
      <c r="AM45" s="78">
        <f>SUM(ENERO:DICIEMBRE!AM45)</f>
        <v>0</v>
      </c>
      <c r="AN45" s="78">
        <f>SUM(ENERO:DICIEMBRE!AN45)</f>
        <v>0</v>
      </c>
      <c r="AO45" s="78">
        <f>SUM(ENERO:DICIEMBRE!AO45)</f>
        <v>0</v>
      </c>
      <c r="AP45" s="78">
        <f>SUM(ENERO:DICIEMBRE!AP45)</f>
        <v>0</v>
      </c>
      <c r="AQ45" s="78">
        <f>SUM(ENERO:DICIEMBRE!AQ45)</f>
        <v>0</v>
      </c>
      <c r="AR45" s="78">
        <f>SUM(ENERO:DICIEMBRE!AR45)</f>
        <v>0</v>
      </c>
      <c r="AS45" s="159"/>
      <c r="AT45" s="6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122"/>
      <c r="BG45" s="122"/>
      <c r="BX45" s="121"/>
      <c r="CG45" s="123">
        <v>0</v>
      </c>
      <c r="CH45" s="123">
        <v>0</v>
      </c>
      <c r="CI45" s="123">
        <v>0</v>
      </c>
      <c r="CJ45" s="123"/>
      <c r="CK45" s="123"/>
      <c r="CL45" s="123"/>
      <c r="CM45" s="123"/>
      <c r="CN45" s="123"/>
      <c r="CO45" s="123"/>
    </row>
    <row r="46" spans="1:93" ht="16.149999999999999" customHeight="1" x14ac:dyDescent="0.2">
      <c r="A46" s="336"/>
      <c r="B46" s="167" t="s">
        <v>47</v>
      </c>
      <c r="C46" s="132">
        <f t="shared" si="0"/>
        <v>0</v>
      </c>
      <c r="D46" s="168">
        <f t="shared" si="3"/>
        <v>0</v>
      </c>
      <c r="E46" s="128">
        <f t="shared" si="2"/>
        <v>0</v>
      </c>
      <c r="F46" s="64"/>
      <c r="G46" s="68"/>
      <c r="H46" s="78">
        <f>SUM(ENERO:DICIEMBRE!H46)</f>
        <v>0</v>
      </c>
      <c r="I46" s="78">
        <f>SUM(ENERO:DICIEMBRE!I46)</f>
        <v>0</v>
      </c>
      <c r="J46" s="78">
        <f>SUM(ENERO:DICIEMBRE!J46)</f>
        <v>0</v>
      </c>
      <c r="K46" s="78">
        <f>SUM(ENERO:DICIEMBRE!K46)</f>
        <v>0</v>
      </c>
      <c r="L46" s="78">
        <f>SUM(ENERO:DICIEMBRE!L46)</f>
        <v>0</v>
      </c>
      <c r="M46" s="78">
        <f>SUM(ENERO:DICIEMBRE!M46)</f>
        <v>0</v>
      </c>
      <c r="N46" s="78">
        <f>SUM(ENERO:DICIEMBRE!N46)</f>
        <v>0</v>
      </c>
      <c r="O46" s="78">
        <f>SUM(ENERO:DICIEMBRE!O46)</f>
        <v>0</v>
      </c>
      <c r="P46" s="78">
        <f>SUM(ENERO:DICIEMBRE!P46)</f>
        <v>0</v>
      </c>
      <c r="Q46" s="78">
        <f>SUM(ENERO:DICIEMBRE!Q46)</f>
        <v>0</v>
      </c>
      <c r="R46" s="78">
        <f>SUM(ENERO:DICIEMBRE!R46)</f>
        <v>0</v>
      </c>
      <c r="S46" s="78">
        <f>SUM(ENERO:DICIEMBRE!S46)</f>
        <v>0</v>
      </c>
      <c r="T46" s="78">
        <f>SUM(ENERO:DICIEMBRE!T46)</f>
        <v>0</v>
      </c>
      <c r="U46" s="78">
        <f>SUM(ENERO:DICIEMBRE!U46)</f>
        <v>0</v>
      </c>
      <c r="V46" s="78">
        <f>SUM(ENERO:DICIEMBRE!V46)</f>
        <v>0</v>
      </c>
      <c r="W46" s="78">
        <f>SUM(ENERO:DICIEMBRE!W46)</f>
        <v>0</v>
      </c>
      <c r="X46" s="78">
        <f>SUM(ENERO:DICIEMBRE!X46)</f>
        <v>0</v>
      </c>
      <c r="Y46" s="78">
        <f>SUM(ENERO:DICIEMBRE!Y46)</f>
        <v>0</v>
      </c>
      <c r="Z46" s="78">
        <f>SUM(ENERO:DICIEMBRE!Z46)</f>
        <v>0</v>
      </c>
      <c r="AA46" s="78">
        <f>SUM(ENERO:DICIEMBRE!AA46)</f>
        <v>0</v>
      </c>
      <c r="AB46" s="78">
        <f>SUM(ENERO:DICIEMBRE!AB46)</f>
        <v>0</v>
      </c>
      <c r="AC46" s="78">
        <f>SUM(ENERO:DICIEMBRE!AC46)</f>
        <v>0</v>
      </c>
      <c r="AD46" s="78">
        <f>SUM(ENERO:DICIEMBRE!AD46)</f>
        <v>0</v>
      </c>
      <c r="AE46" s="78">
        <f>SUM(ENERO:DICIEMBRE!AE46)</f>
        <v>0</v>
      </c>
      <c r="AF46" s="78">
        <f>SUM(ENERO:DICIEMBRE!AF46)</f>
        <v>0</v>
      </c>
      <c r="AG46" s="78">
        <f>SUM(ENERO:DICIEMBRE!AG46)</f>
        <v>0</v>
      </c>
      <c r="AH46" s="78">
        <f>SUM(ENERO:DICIEMBRE!AH46)</f>
        <v>0</v>
      </c>
      <c r="AI46" s="78">
        <f>SUM(ENERO:DICIEMBRE!AI46)</f>
        <v>0</v>
      </c>
      <c r="AJ46" s="78">
        <f>SUM(ENERO:DICIEMBRE!AJ46)</f>
        <v>0</v>
      </c>
      <c r="AK46" s="78">
        <f>SUM(ENERO:DICIEMBRE!AK46)</f>
        <v>0</v>
      </c>
      <c r="AL46" s="78">
        <f>SUM(ENERO:DICIEMBRE!AL46)</f>
        <v>0</v>
      </c>
      <c r="AM46" s="78">
        <f>SUM(ENERO:DICIEMBRE!AM46)</f>
        <v>0</v>
      </c>
      <c r="AN46" s="78">
        <f>SUM(ENERO:DICIEMBRE!AN46)</f>
        <v>0</v>
      </c>
      <c r="AO46" s="78">
        <f>SUM(ENERO:DICIEMBRE!AO46)</f>
        <v>0</v>
      </c>
      <c r="AP46" s="78">
        <f>SUM(ENERO:DICIEMBRE!AP46)</f>
        <v>0</v>
      </c>
      <c r="AQ46" s="78">
        <f>SUM(ENERO:DICIEMBRE!AQ46)</f>
        <v>0</v>
      </c>
      <c r="AR46" s="78">
        <f>SUM(ENERO:DICIEMBRE!AR46)</f>
        <v>0</v>
      </c>
      <c r="AS46" s="169"/>
      <c r="AT46" s="6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122"/>
      <c r="BG46" s="122"/>
      <c r="BX46" s="121"/>
      <c r="CG46" s="123">
        <v>0</v>
      </c>
      <c r="CH46" s="123">
        <v>0</v>
      </c>
      <c r="CI46" s="123">
        <v>0</v>
      </c>
      <c r="CJ46" s="123"/>
      <c r="CK46" s="123"/>
      <c r="CL46" s="123"/>
      <c r="CM46" s="123"/>
      <c r="CN46" s="123"/>
      <c r="CO46" s="123"/>
    </row>
    <row r="47" spans="1:93" ht="16.149999999999999" customHeight="1" x14ac:dyDescent="0.2">
      <c r="A47" s="334" t="s">
        <v>50</v>
      </c>
      <c r="B47" s="152" t="s">
        <v>37</v>
      </c>
      <c r="C47" s="49">
        <f t="shared" si="0"/>
        <v>204</v>
      </c>
      <c r="D47" s="50">
        <f t="shared" si="3"/>
        <v>133</v>
      </c>
      <c r="E47" s="153">
        <f t="shared" si="2"/>
        <v>71</v>
      </c>
      <c r="F47" s="84"/>
      <c r="G47" s="170"/>
      <c r="H47" s="78">
        <f>SUM(ENERO:DICIEMBRE!H47)</f>
        <v>0</v>
      </c>
      <c r="I47" s="78">
        <f>SUM(ENERO:DICIEMBRE!I47)</f>
        <v>0</v>
      </c>
      <c r="J47" s="78">
        <f>SUM(ENERO:DICIEMBRE!J47)</f>
        <v>0</v>
      </c>
      <c r="K47" s="78">
        <f>SUM(ENERO:DICIEMBRE!K47)</f>
        <v>0</v>
      </c>
      <c r="L47" s="78">
        <f>SUM(ENERO:DICIEMBRE!L47)</f>
        <v>0</v>
      </c>
      <c r="M47" s="78">
        <f>SUM(ENERO:DICIEMBRE!M47)</f>
        <v>0</v>
      </c>
      <c r="N47" s="78">
        <f>SUM(ENERO:DICIEMBRE!N47)</f>
        <v>8</v>
      </c>
      <c r="O47" s="78">
        <f>SUM(ENERO:DICIEMBRE!O47)</f>
        <v>0</v>
      </c>
      <c r="P47" s="78">
        <f>SUM(ENERO:DICIEMBRE!P47)</f>
        <v>21</v>
      </c>
      <c r="Q47" s="78">
        <f>SUM(ENERO:DICIEMBRE!Q47)</f>
        <v>16</v>
      </c>
      <c r="R47" s="78">
        <f>SUM(ENERO:DICIEMBRE!R47)</f>
        <v>20</v>
      </c>
      <c r="S47" s="78">
        <f>SUM(ENERO:DICIEMBRE!S47)</f>
        <v>11</v>
      </c>
      <c r="T47" s="78">
        <f>SUM(ENERO:DICIEMBRE!T47)</f>
        <v>22</v>
      </c>
      <c r="U47" s="78">
        <f>SUM(ENERO:DICIEMBRE!U47)</f>
        <v>17</v>
      </c>
      <c r="V47" s="78">
        <f>SUM(ENERO:DICIEMBRE!V47)</f>
        <v>14</v>
      </c>
      <c r="W47" s="78">
        <f>SUM(ENERO:DICIEMBRE!W47)</f>
        <v>8</v>
      </c>
      <c r="X47" s="78">
        <f>SUM(ENERO:DICIEMBRE!X47)</f>
        <v>13</v>
      </c>
      <c r="Y47" s="78">
        <f>SUM(ENERO:DICIEMBRE!Y47)</f>
        <v>9</v>
      </c>
      <c r="Z47" s="78">
        <f>SUM(ENERO:DICIEMBRE!Z47)</f>
        <v>18</v>
      </c>
      <c r="AA47" s="78">
        <f>SUM(ENERO:DICIEMBRE!AA47)</f>
        <v>10</v>
      </c>
      <c r="AB47" s="78">
        <f>SUM(ENERO:DICIEMBRE!AB47)</f>
        <v>7</v>
      </c>
      <c r="AC47" s="78">
        <f>SUM(ENERO:DICIEMBRE!AC47)</f>
        <v>0</v>
      </c>
      <c r="AD47" s="78">
        <f>SUM(ENERO:DICIEMBRE!AD47)</f>
        <v>3</v>
      </c>
      <c r="AE47" s="78">
        <f>SUM(ENERO:DICIEMBRE!AE47)</f>
        <v>0</v>
      </c>
      <c r="AF47" s="78">
        <f>SUM(ENERO:DICIEMBRE!AF47)</f>
        <v>4</v>
      </c>
      <c r="AG47" s="78">
        <f>SUM(ENERO:DICIEMBRE!AG47)</f>
        <v>0</v>
      </c>
      <c r="AH47" s="78">
        <f>SUM(ENERO:DICIEMBRE!AH47)</f>
        <v>3</v>
      </c>
      <c r="AI47" s="78">
        <f>SUM(ENERO:DICIEMBRE!AI47)</f>
        <v>0</v>
      </c>
      <c r="AJ47" s="78">
        <f>SUM(ENERO:DICIEMBRE!AJ47)</f>
        <v>0</v>
      </c>
      <c r="AK47" s="78">
        <f>SUM(ENERO:DICIEMBRE!AK47)</f>
        <v>0</v>
      </c>
      <c r="AL47" s="78">
        <f>SUM(ENERO:DICIEMBRE!AL47)</f>
        <v>0</v>
      </c>
      <c r="AM47" s="78">
        <f>SUM(ENERO:DICIEMBRE!AM47)</f>
        <v>0</v>
      </c>
      <c r="AN47" s="78">
        <f>SUM(ENERO:DICIEMBRE!AN47)</f>
        <v>0</v>
      </c>
      <c r="AO47" s="78">
        <f>SUM(ENERO:DICIEMBRE!AO47)</f>
        <v>0</v>
      </c>
      <c r="AP47" s="78">
        <f>SUM(ENERO:DICIEMBRE!AP47)</f>
        <v>0</v>
      </c>
      <c r="AQ47" s="78">
        <f>SUM(ENERO:DICIEMBRE!AQ47)</f>
        <v>0</v>
      </c>
      <c r="AR47" s="78">
        <f>SUM(ENERO:DICIEMBRE!AR47)</f>
        <v>9</v>
      </c>
      <c r="AS47" s="172"/>
      <c r="AT47" s="6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122"/>
      <c r="BG47" s="122"/>
      <c r="BX47" s="121"/>
      <c r="CG47" s="123"/>
      <c r="CH47" s="123"/>
      <c r="CI47" s="123"/>
      <c r="CJ47" s="123"/>
      <c r="CK47" s="123"/>
      <c r="CL47" s="123"/>
      <c r="CM47" s="123"/>
      <c r="CN47" s="123"/>
      <c r="CO47" s="123"/>
    </row>
    <row r="48" spans="1:93" ht="16.149999999999999" customHeight="1" x14ac:dyDescent="0.2">
      <c r="A48" s="335"/>
      <c r="B48" s="39" t="s">
        <v>38</v>
      </c>
      <c r="C48" s="52">
        <f t="shared" si="0"/>
        <v>0</v>
      </c>
      <c r="D48" s="53">
        <f t="shared" si="3"/>
        <v>0</v>
      </c>
      <c r="E48" s="158">
        <f t="shared" si="2"/>
        <v>0</v>
      </c>
      <c r="F48" s="41"/>
      <c r="G48" s="42"/>
      <c r="H48" s="78">
        <f>SUM(ENERO:DICIEMBRE!H48)</f>
        <v>0</v>
      </c>
      <c r="I48" s="78">
        <f>SUM(ENERO:DICIEMBRE!I48)</f>
        <v>0</v>
      </c>
      <c r="J48" s="78">
        <f>SUM(ENERO:DICIEMBRE!J48)</f>
        <v>0</v>
      </c>
      <c r="K48" s="78">
        <f>SUM(ENERO:DICIEMBRE!K48)</f>
        <v>0</v>
      </c>
      <c r="L48" s="78">
        <f>SUM(ENERO:DICIEMBRE!L48)</f>
        <v>0</v>
      </c>
      <c r="M48" s="78">
        <f>SUM(ENERO:DICIEMBRE!M48)</f>
        <v>0</v>
      </c>
      <c r="N48" s="78">
        <f>SUM(ENERO:DICIEMBRE!N48)</f>
        <v>0</v>
      </c>
      <c r="O48" s="78">
        <f>SUM(ENERO:DICIEMBRE!O48)</f>
        <v>0</v>
      </c>
      <c r="P48" s="78">
        <f>SUM(ENERO:DICIEMBRE!P48)</f>
        <v>0</v>
      </c>
      <c r="Q48" s="78">
        <f>SUM(ENERO:DICIEMBRE!Q48)</f>
        <v>0</v>
      </c>
      <c r="R48" s="78">
        <f>SUM(ENERO:DICIEMBRE!R48)</f>
        <v>0</v>
      </c>
      <c r="S48" s="78">
        <f>SUM(ENERO:DICIEMBRE!S48)</f>
        <v>0</v>
      </c>
      <c r="T48" s="78">
        <f>SUM(ENERO:DICIEMBRE!T48)</f>
        <v>0</v>
      </c>
      <c r="U48" s="78">
        <f>SUM(ENERO:DICIEMBRE!U48)</f>
        <v>0</v>
      </c>
      <c r="V48" s="78">
        <f>SUM(ENERO:DICIEMBRE!V48)</f>
        <v>0</v>
      </c>
      <c r="W48" s="78">
        <f>SUM(ENERO:DICIEMBRE!W48)</f>
        <v>0</v>
      </c>
      <c r="X48" s="78">
        <f>SUM(ENERO:DICIEMBRE!X48)</f>
        <v>0</v>
      </c>
      <c r="Y48" s="78">
        <f>SUM(ENERO:DICIEMBRE!Y48)</f>
        <v>0</v>
      </c>
      <c r="Z48" s="78">
        <f>SUM(ENERO:DICIEMBRE!Z48)</f>
        <v>0</v>
      </c>
      <c r="AA48" s="78">
        <f>SUM(ENERO:DICIEMBRE!AA48)</f>
        <v>0</v>
      </c>
      <c r="AB48" s="78">
        <f>SUM(ENERO:DICIEMBRE!AB48)</f>
        <v>0</v>
      </c>
      <c r="AC48" s="78">
        <f>SUM(ENERO:DICIEMBRE!AC48)</f>
        <v>0</v>
      </c>
      <c r="AD48" s="78">
        <f>SUM(ENERO:DICIEMBRE!AD48)</f>
        <v>0</v>
      </c>
      <c r="AE48" s="78">
        <f>SUM(ENERO:DICIEMBRE!AE48)</f>
        <v>0</v>
      </c>
      <c r="AF48" s="78">
        <f>SUM(ENERO:DICIEMBRE!AF48)</f>
        <v>0</v>
      </c>
      <c r="AG48" s="78">
        <f>SUM(ENERO:DICIEMBRE!AG48)</f>
        <v>0</v>
      </c>
      <c r="AH48" s="78">
        <f>SUM(ENERO:DICIEMBRE!AH48)</f>
        <v>0</v>
      </c>
      <c r="AI48" s="78">
        <f>SUM(ENERO:DICIEMBRE!AI48)</f>
        <v>0</v>
      </c>
      <c r="AJ48" s="78">
        <f>SUM(ENERO:DICIEMBRE!AJ48)</f>
        <v>0</v>
      </c>
      <c r="AK48" s="78">
        <f>SUM(ENERO:DICIEMBRE!AK48)</f>
        <v>0</v>
      </c>
      <c r="AL48" s="78">
        <f>SUM(ENERO:DICIEMBRE!AL48)</f>
        <v>0</v>
      </c>
      <c r="AM48" s="78">
        <f>SUM(ENERO:DICIEMBRE!AM48)</f>
        <v>0</v>
      </c>
      <c r="AN48" s="78">
        <f>SUM(ENERO:DICIEMBRE!AN48)</f>
        <v>0</v>
      </c>
      <c r="AO48" s="78">
        <f>SUM(ENERO:DICIEMBRE!AO48)</f>
        <v>0</v>
      </c>
      <c r="AP48" s="78">
        <f>SUM(ENERO:DICIEMBRE!AP48)</f>
        <v>0</v>
      </c>
      <c r="AQ48" s="78">
        <f>SUM(ENERO:DICIEMBRE!AQ48)</f>
        <v>0</v>
      </c>
      <c r="AR48" s="78">
        <f>SUM(ENERO:DICIEMBRE!AR48)</f>
        <v>0</v>
      </c>
      <c r="AS48" s="159"/>
      <c r="AT48" s="6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122"/>
      <c r="BG48" s="122"/>
      <c r="BX48" s="121"/>
      <c r="CG48" s="123"/>
      <c r="CH48" s="123"/>
      <c r="CI48" s="123"/>
      <c r="CJ48" s="123"/>
      <c r="CK48" s="123"/>
      <c r="CL48" s="123"/>
      <c r="CM48" s="123"/>
      <c r="CN48" s="123"/>
      <c r="CO48" s="123"/>
    </row>
    <row r="49" spans="1:93" ht="16.149999999999999" customHeight="1" x14ac:dyDescent="0.2">
      <c r="A49" s="335"/>
      <c r="B49" s="39" t="s">
        <v>39</v>
      </c>
      <c r="C49" s="52">
        <f t="shared" si="0"/>
        <v>453</v>
      </c>
      <c r="D49" s="53">
        <f t="shared" si="3"/>
        <v>272</v>
      </c>
      <c r="E49" s="158">
        <f t="shared" si="2"/>
        <v>181</v>
      </c>
      <c r="F49" s="41"/>
      <c r="G49" s="42"/>
      <c r="H49" s="78">
        <f>SUM(ENERO:DICIEMBRE!H49)</f>
        <v>0</v>
      </c>
      <c r="I49" s="78">
        <f>SUM(ENERO:DICIEMBRE!I49)</f>
        <v>0</v>
      </c>
      <c r="J49" s="78">
        <f>SUM(ENERO:DICIEMBRE!J49)</f>
        <v>0</v>
      </c>
      <c r="K49" s="78">
        <f>SUM(ENERO:DICIEMBRE!K49)</f>
        <v>0</v>
      </c>
      <c r="L49" s="78">
        <f>SUM(ENERO:DICIEMBRE!L49)</f>
        <v>0</v>
      </c>
      <c r="M49" s="78">
        <f>SUM(ENERO:DICIEMBRE!M49)</f>
        <v>5</v>
      </c>
      <c r="N49" s="78">
        <f>SUM(ENERO:DICIEMBRE!N49)</f>
        <v>22</v>
      </c>
      <c r="O49" s="78">
        <f>SUM(ENERO:DICIEMBRE!O49)</f>
        <v>10</v>
      </c>
      <c r="P49" s="78">
        <f>SUM(ENERO:DICIEMBRE!P49)</f>
        <v>44</v>
      </c>
      <c r="Q49" s="78">
        <f>SUM(ENERO:DICIEMBRE!Q49)</f>
        <v>31</v>
      </c>
      <c r="R49" s="78">
        <f>SUM(ENERO:DICIEMBRE!R49)</f>
        <v>44</v>
      </c>
      <c r="S49" s="78">
        <f>SUM(ENERO:DICIEMBRE!S49)</f>
        <v>43</v>
      </c>
      <c r="T49" s="78">
        <f>SUM(ENERO:DICIEMBRE!T49)</f>
        <v>34</v>
      </c>
      <c r="U49" s="78">
        <f>SUM(ENERO:DICIEMBRE!U49)</f>
        <v>33</v>
      </c>
      <c r="V49" s="78">
        <f>SUM(ENERO:DICIEMBRE!V49)</f>
        <v>46</v>
      </c>
      <c r="W49" s="78">
        <f>SUM(ENERO:DICIEMBRE!W49)</f>
        <v>22</v>
      </c>
      <c r="X49" s="78">
        <f>SUM(ENERO:DICIEMBRE!X49)</f>
        <v>27</v>
      </c>
      <c r="Y49" s="78">
        <f>SUM(ENERO:DICIEMBRE!Y49)</f>
        <v>15</v>
      </c>
      <c r="Z49" s="78">
        <f>SUM(ENERO:DICIEMBRE!Z49)</f>
        <v>34</v>
      </c>
      <c r="AA49" s="78">
        <f>SUM(ENERO:DICIEMBRE!AA49)</f>
        <v>13</v>
      </c>
      <c r="AB49" s="78">
        <f>SUM(ENERO:DICIEMBRE!AB49)</f>
        <v>7</v>
      </c>
      <c r="AC49" s="78">
        <f>SUM(ENERO:DICIEMBRE!AC49)</f>
        <v>0</v>
      </c>
      <c r="AD49" s="78">
        <f>SUM(ENERO:DICIEMBRE!AD49)</f>
        <v>2</v>
      </c>
      <c r="AE49" s="78">
        <f>SUM(ENERO:DICIEMBRE!AE49)</f>
        <v>5</v>
      </c>
      <c r="AF49" s="78">
        <f>SUM(ENERO:DICIEMBRE!AF49)</f>
        <v>6</v>
      </c>
      <c r="AG49" s="78">
        <f>SUM(ENERO:DICIEMBRE!AG49)</f>
        <v>2</v>
      </c>
      <c r="AH49" s="78">
        <f>SUM(ENERO:DICIEMBRE!AH49)</f>
        <v>4</v>
      </c>
      <c r="AI49" s="78">
        <f>SUM(ENERO:DICIEMBRE!AI49)</f>
        <v>2</v>
      </c>
      <c r="AJ49" s="78">
        <f>SUM(ENERO:DICIEMBRE!AJ49)</f>
        <v>2</v>
      </c>
      <c r="AK49" s="78">
        <f>SUM(ENERO:DICIEMBRE!AK49)</f>
        <v>0</v>
      </c>
      <c r="AL49" s="78">
        <f>SUM(ENERO:DICIEMBRE!AL49)</f>
        <v>0</v>
      </c>
      <c r="AM49" s="78">
        <f>SUM(ENERO:DICIEMBRE!AM49)</f>
        <v>0</v>
      </c>
      <c r="AN49" s="78">
        <f>SUM(ENERO:DICIEMBRE!AN49)</f>
        <v>0</v>
      </c>
      <c r="AO49" s="78">
        <f>SUM(ENERO:DICIEMBRE!AO49)</f>
        <v>0</v>
      </c>
      <c r="AP49" s="78">
        <f>SUM(ENERO:DICIEMBRE!AP49)</f>
        <v>4</v>
      </c>
      <c r="AQ49" s="78">
        <f>SUM(ENERO:DICIEMBRE!AQ49)</f>
        <v>0</v>
      </c>
      <c r="AR49" s="78">
        <f>SUM(ENERO:DICIEMBRE!AR49)</f>
        <v>32</v>
      </c>
      <c r="AS49" s="159"/>
      <c r="AT49" s="6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122"/>
      <c r="BG49" s="122"/>
      <c r="BX49" s="121"/>
      <c r="CG49" s="123"/>
      <c r="CH49" s="123"/>
      <c r="CI49" s="123"/>
      <c r="CJ49" s="123"/>
      <c r="CK49" s="123"/>
      <c r="CL49" s="123"/>
      <c r="CM49" s="123"/>
      <c r="CN49" s="123"/>
      <c r="CO49" s="123"/>
    </row>
    <row r="50" spans="1:93" ht="16.149999999999999" customHeight="1" x14ac:dyDescent="0.2">
      <c r="A50" s="335"/>
      <c r="B50" s="39" t="s">
        <v>40</v>
      </c>
      <c r="C50" s="52">
        <f t="shared" si="0"/>
        <v>0</v>
      </c>
      <c r="D50" s="53">
        <f t="shared" si="3"/>
        <v>0</v>
      </c>
      <c r="E50" s="158">
        <f t="shared" si="2"/>
        <v>0</v>
      </c>
      <c r="F50" s="41"/>
      <c r="G50" s="42"/>
      <c r="H50" s="78">
        <f>SUM(ENERO:DICIEMBRE!H50)</f>
        <v>0</v>
      </c>
      <c r="I50" s="78">
        <f>SUM(ENERO:DICIEMBRE!I50)</f>
        <v>0</v>
      </c>
      <c r="J50" s="78">
        <f>SUM(ENERO:DICIEMBRE!J50)</f>
        <v>0</v>
      </c>
      <c r="K50" s="78">
        <f>SUM(ENERO:DICIEMBRE!K50)</f>
        <v>0</v>
      </c>
      <c r="L50" s="78">
        <f>SUM(ENERO:DICIEMBRE!L50)</f>
        <v>0</v>
      </c>
      <c r="M50" s="78">
        <f>SUM(ENERO:DICIEMBRE!M50)</f>
        <v>0</v>
      </c>
      <c r="N50" s="78">
        <f>SUM(ENERO:DICIEMBRE!N50)</f>
        <v>0</v>
      </c>
      <c r="O50" s="78">
        <f>SUM(ENERO:DICIEMBRE!O50)</f>
        <v>0</v>
      </c>
      <c r="P50" s="78">
        <f>SUM(ENERO:DICIEMBRE!P50)</f>
        <v>0</v>
      </c>
      <c r="Q50" s="78">
        <f>SUM(ENERO:DICIEMBRE!Q50)</f>
        <v>0</v>
      </c>
      <c r="R50" s="78">
        <f>SUM(ENERO:DICIEMBRE!R50)</f>
        <v>0</v>
      </c>
      <c r="S50" s="78">
        <f>SUM(ENERO:DICIEMBRE!S50)</f>
        <v>0</v>
      </c>
      <c r="T50" s="78">
        <f>SUM(ENERO:DICIEMBRE!T50)</f>
        <v>0</v>
      </c>
      <c r="U50" s="78">
        <f>SUM(ENERO:DICIEMBRE!U50)</f>
        <v>0</v>
      </c>
      <c r="V50" s="78">
        <f>SUM(ENERO:DICIEMBRE!V50)</f>
        <v>0</v>
      </c>
      <c r="W50" s="78">
        <f>SUM(ENERO:DICIEMBRE!W50)</f>
        <v>0</v>
      </c>
      <c r="X50" s="78">
        <f>SUM(ENERO:DICIEMBRE!X50)</f>
        <v>0</v>
      </c>
      <c r="Y50" s="78">
        <f>SUM(ENERO:DICIEMBRE!Y50)</f>
        <v>0</v>
      </c>
      <c r="Z50" s="78">
        <f>SUM(ENERO:DICIEMBRE!Z50)</f>
        <v>0</v>
      </c>
      <c r="AA50" s="78">
        <f>SUM(ENERO:DICIEMBRE!AA50)</f>
        <v>0</v>
      </c>
      <c r="AB50" s="78">
        <f>SUM(ENERO:DICIEMBRE!AB50)</f>
        <v>0</v>
      </c>
      <c r="AC50" s="78">
        <f>SUM(ENERO:DICIEMBRE!AC50)</f>
        <v>0</v>
      </c>
      <c r="AD50" s="78">
        <f>SUM(ENERO:DICIEMBRE!AD50)</f>
        <v>0</v>
      </c>
      <c r="AE50" s="78">
        <f>SUM(ENERO:DICIEMBRE!AE50)</f>
        <v>0</v>
      </c>
      <c r="AF50" s="78">
        <f>SUM(ENERO:DICIEMBRE!AF50)</f>
        <v>0</v>
      </c>
      <c r="AG50" s="78">
        <f>SUM(ENERO:DICIEMBRE!AG50)</f>
        <v>0</v>
      </c>
      <c r="AH50" s="78">
        <f>SUM(ENERO:DICIEMBRE!AH50)</f>
        <v>0</v>
      </c>
      <c r="AI50" s="78">
        <f>SUM(ENERO:DICIEMBRE!AI50)</f>
        <v>0</v>
      </c>
      <c r="AJ50" s="78">
        <f>SUM(ENERO:DICIEMBRE!AJ50)</f>
        <v>0</v>
      </c>
      <c r="AK50" s="78">
        <f>SUM(ENERO:DICIEMBRE!AK50)</f>
        <v>0</v>
      </c>
      <c r="AL50" s="78">
        <f>SUM(ENERO:DICIEMBRE!AL50)</f>
        <v>0</v>
      </c>
      <c r="AM50" s="78">
        <f>SUM(ENERO:DICIEMBRE!AM50)</f>
        <v>0</v>
      </c>
      <c r="AN50" s="78">
        <f>SUM(ENERO:DICIEMBRE!AN50)</f>
        <v>0</v>
      </c>
      <c r="AO50" s="78">
        <f>SUM(ENERO:DICIEMBRE!AO50)</f>
        <v>0</v>
      </c>
      <c r="AP50" s="78">
        <f>SUM(ENERO:DICIEMBRE!AP50)</f>
        <v>0</v>
      </c>
      <c r="AQ50" s="78">
        <f>SUM(ENERO:DICIEMBRE!AQ50)</f>
        <v>0</v>
      </c>
      <c r="AR50" s="78">
        <f>SUM(ENERO:DICIEMBRE!AR50)</f>
        <v>0</v>
      </c>
      <c r="AS50" s="159"/>
      <c r="AT50" s="6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122"/>
      <c r="BG50" s="122"/>
      <c r="BX50" s="121"/>
      <c r="CG50" s="123"/>
      <c r="CH50" s="123"/>
      <c r="CI50" s="123"/>
      <c r="CJ50" s="123"/>
      <c r="CK50" s="123"/>
      <c r="CL50" s="123"/>
      <c r="CM50" s="123"/>
      <c r="CN50" s="123"/>
      <c r="CO50" s="123"/>
    </row>
    <row r="51" spans="1:93" ht="16.149999999999999" customHeight="1" x14ac:dyDescent="0.2">
      <c r="A51" s="335"/>
      <c r="B51" s="39" t="s">
        <v>41</v>
      </c>
      <c r="C51" s="52">
        <f t="shared" si="0"/>
        <v>0</v>
      </c>
      <c r="D51" s="53">
        <f t="shared" si="3"/>
        <v>0</v>
      </c>
      <c r="E51" s="158">
        <f t="shared" si="2"/>
        <v>0</v>
      </c>
      <c r="F51" s="41"/>
      <c r="G51" s="42"/>
      <c r="H51" s="78">
        <f>SUM(ENERO:DICIEMBRE!H51)</f>
        <v>0</v>
      </c>
      <c r="I51" s="78">
        <f>SUM(ENERO:DICIEMBRE!I51)</f>
        <v>0</v>
      </c>
      <c r="J51" s="78">
        <f>SUM(ENERO:DICIEMBRE!J51)</f>
        <v>0</v>
      </c>
      <c r="K51" s="78">
        <f>SUM(ENERO:DICIEMBRE!K51)</f>
        <v>0</v>
      </c>
      <c r="L51" s="78">
        <f>SUM(ENERO:DICIEMBRE!L51)</f>
        <v>0</v>
      </c>
      <c r="M51" s="78">
        <f>SUM(ENERO:DICIEMBRE!M51)</f>
        <v>0</v>
      </c>
      <c r="N51" s="78">
        <f>SUM(ENERO:DICIEMBRE!N51)</f>
        <v>0</v>
      </c>
      <c r="O51" s="78">
        <f>SUM(ENERO:DICIEMBRE!O51)</f>
        <v>0</v>
      </c>
      <c r="P51" s="78">
        <f>SUM(ENERO:DICIEMBRE!P51)</f>
        <v>0</v>
      </c>
      <c r="Q51" s="78">
        <f>SUM(ENERO:DICIEMBRE!Q51)</f>
        <v>0</v>
      </c>
      <c r="R51" s="78">
        <f>SUM(ENERO:DICIEMBRE!R51)</f>
        <v>0</v>
      </c>
      <c r="S51" s="78">
        <f>SUM(ENERO:DICIEMBRE!S51)</f>
        <v>0</v>
      </c>
      <c r="T51" s="78">
        <f>SUM(ENERO:DICIEMBRE!T51)</f>
        <v>0</v>
      </c>
      <c r="U51" s="78">
        <f>SUM(ENERO:DICIEMBRE!U51)</f>
        <v>0</v>
      </c>
      <c r="V51" s="78">
        <f>SUM(ENERO:DICIEMBRE!V51)</f>
        <v>0</v>
      </c>
      <c r="W51" s="78">
        <f>SUM(ENERO:DICIEMBRE!W51)</f>
        <v>0</v>
      </c>
      <c r="X51" s="78">
        <f>SUM(ENERO:DICIEMBRE!X51)</f>
        <v>0</v>
      </c>
      <c r="Y51" s="78">
        <f>SUM(ENERO:DICIEMBRE!Y51)</f>
        <v>0</v>
      </c>
      <c r="Z51" s="78">
        <f>SUM(ENERO:DICIEMBRE!Z51)</f>
        <v>0</v>
      </c>
      <c r="AA51" s="78">
        <f>SUM(ENERO:DICIEMBRE!AA51)</f>
        <v>0</v>
      </c>
      <c r="AB51" s="78">
        <f>SUM(ENERO:DICIEMBRE!AB51)</f>
        <v>0</v>
      </c>
      <c r="AC51" s="78">
        <f>SUM(ENERO:DICIEMBRE!AC51)</f>
        <v>0</v>
      </c>
      <c r="AD51" s="78">
        <f>SUM(ENERO:DICIEMBRE!AD51)</f>
        <v>0</v>
      </c>
      <c r="AE51" s="78">
        <f>SUM(ENERO:DICIEMBRE!AE51)</f>
        <v>0</v>
      </c>
      <c r="AF51" s="78">
        <f>SUM(ENERO:DICIEMBRE!AF51)</f>
        <v>0</v>
      </c>
      <c r="AG51" s="78">
        <f>SUM(ENERO:DICIEMBRE!AG51)</f>
        <v>0</v>
      </c>
      <c r="AH51" s="78">
        <f>SUM(ENERO:DICIEMBRE!AH51)</f>
        <v>0</v>
      </c>
      <c r="AI51" s="78">
        <f>SUM(ENERO:DICIEMBRE!AI51)</f>
        <v>0</v>
      </c>
      <c r="AJ51" s="78">
        <f>SUM(ENERO:DICIEMBRE!AJ51)</f>
        <v>0</v>
      </c>
      <c r="AK51" s="78">
        <f>SUM(ENERO:DICIEMBRE!AK51)</f>
        <v>0</v>
      </c>
      <c r="AL51" s="78">
        <f>SUM(ENERO:DICIEMBRE!AL51)</f>
        <v>0</v>
      </c>
      <c r="AM51" s="78">
        <f>SUM(ENERO:DICIEMBRE!AM51)</f>
        <v>0</v>
      </c>
      <c r="AN51" s="78">
        <f>SUM(ENERO:DICIEMBRE!AN51)</f>
        <v>0</v>
      </c>
      <c r="AO51" s="78">
        <f>SUM(ENERO:DICIEMBRE!AO51)</f>
        <v>0</v>
      </c>
      <c r="AP51" s="78">
        <f>SUM(ENERO:DICIEMBRE!AP51)</f>
        <v>0</v>
      </c>
      <c r="AQ51" s="78">
        <f>SUM(ENERO:DICIEMBRE!AQ51)</f>
        <v>0</v>
      </c>
      <c r="AR51" s="78">
        <f>SUM(ENERO:DICIEMBRE!AR51)</f>
        <v>0</v>
      </c>
      <c r="AS51" s="159"/>
      <c r="AT51" s="6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122"/>
      <c r="BG51" s="122"/>
      <c r="BX51" s="121"/>
      <c r="CG51" s="123"/>
      <c r="CH51" s="123"/>
      <c r="CI51" s="123"/>
      <c r="CJ51" s="123"/>
      <c r="CK51" s="123"/>
      <c r="CL51" s="123"/>
      <c r="CM51" s="123"/>
      <c r="CN51" s="123"/>
      <c r="CO51" s="123"/>
    </row>
    <row r="52" spans="1:93" ht="16.149999999999999" customHeight="1" x14ac:dyDescent="0.2">
      <c r="A52" s="335"/>
      <c r="B52" s="39" t="s">
        <v>42</v>
      </c>
      <c r="C52" s="52">
        <f t="shared" si="0"/>
        <v>0</v>
      </c>
      <c r="D52" s="53">
        <f t="shared" si="3"/>
        <v>0</v>
      </c>
      <c r="E52" s="158">
        <f t="shared" si="2"/>
        <v>0</v>
      </c>
      <c r="F52" s="41"/>
      <c r="G52" s="42"/>
      <c r="H52" s="78">
        <f>SUM(ENERO:DICIEMBRE!H52)</f>
        <v>0</v>
      </c>
      <c r="I52" s="78">
        <f>SUM(ENERO:DICIEMBRE!I52)</f>
        <v>0</v>
      </c>
      <c r="J52" s="78">
        <f>SUM(ENERO:DICIEMBRE!J52)</f>
        <v>0</v>
      </c>
      <c r="K52" s="78">
        <f>SUM(ENERO:DICIEMBRE!K52)</f>
        <v>0</v>
      </c>
      <c r="L52" s="78">
        <f>SUM(ENERO:DICIEMBRE!L52)</f>
        <v>0</v>
      </c>
      <c r="M52" s="78">
        <f>SUM(ENERO:DICIEMBRE!M52)</f>
        <v>0</v>
      </c>
      <c r="N52" s="78">
        <f>SUM(ENERO:DICIEMBRE!N52)</f>
        <v>0</v>
      </c>
      <c r="O52" s="78">
        <f>SUM(ENERO:DICIEMBRE!O52)</f>
        <v>0</v>
      </c>
      <c r="P52" s="78">
        <f>SUM(ENERO:DICIEMBRE!P52)</f>
        <v>0</v>
      </c>
      <c r="Q52" s="78">
        <f>SUM(ENERO:DICIEMBRE!Q52)</f>
        <v>0</v>
      </c>
      <c r="R52" s="78">
        <f>SUM(ENERO:DICIEMBRE!R52)</f>
        <v>0</v>
      </c>
      <c r="S52" s="78">
        <f>SUM(ENERO:DICIEMBRE!S52)</f>
        <v>0</v>
      </c>
      <c r="T52" s="78">
        <f>SUM(ENERO:DICIEMBRE!T52)</f>
        <v>0</v>
      </c>
      <c r="U52" s="78">
        <f>SUM(ENERO:DICIEMBRE!U52)</f>
        <v>0</v>
      </c>
      <c r="V52" s="78">
        <f>SUM(ENERO:DICIEMBRE!V52)</f>
        <v>0</v>
      </c>
      <c r="W52" s="78">
        <f>SUM(ENERO:DICIEMBRE!W52)</f>
        <v>0</v>
      </c>
      <c r="X52" s="78">
        <f>SUM(ENERO:DICIEMBRE!X52)</f>
        <v>0</v>
      </c>
      <c r="Y52" s="78">
        <f>SUM(ENERO:DICIEMBRE!Y52)</f>
        <v>0</v>
      </c>
      <c r="Z52" s="78">
        <f>SUM(ENERO:DICIEMBRE!Z52)</f>
        <v>0</v>
      </c>
      <c r="AA52" s="78">
        <f>SUM(ENERO:DICIEMBRE!AA52)</f>
        <v>0</v>
      </c>
      <c r="AB52" s="78">
        <f>SUM(ENERO:DICIEMBRE!AB52)</f>
        <v>0</v>
      </c>
      <c r="AC52" s="78">
        <f>SUM(ENERO:DICIEMBRE!AC52)</f>
        <v>0</v>
      </c>
      <c r="AD52" s="78">
        <f>SUM(ENERO:DICIEMBRE!AD52)</f>
        <v>0</v>
      </c>
      <c r="AE52" s="78">
        <f>SUM(ENERO:DICIEMBRE!AE52)</f>
        <v>0</v>
      </c>
      <c r="AF52" s="78">
        <f>SUM(ENERO:DICIEMBRE!AF52)</f>
        <v>0</v>
      </c>
      <c r="AG52" s="78">
        <f>SUM(ENERO:DICIEMBRE!AG52)</f>
        <v>0</v>
      </c>
      <c r="AH52" s="78">
        <f>SUM(ENERO:DICIEMBRE!AH52)</f>
        <v>0</v>
      </c>
      <c r="AI52" s="78">
        <f>SUM(ENERO:DICIEMBRE!AI52)</f>
        <v>0</v>
      </c>
      <c r="AJ52" s="78">
        <f>SUM(ENERO:DICIEMBRE!AJ52)</f>
        <v>0</v>
      </c>
      <c r="AK52" s="78">
        <f>SUM(ENERO:DICIEMBRE!AK52)</f>
        <v>0</v>
      </c>
      <c r="AL52" s="78">
        <f>SUM(ENERO:DICIEMBRE!AL52)</f>
        <v>0</v>
      </c>
      <c r="AM52" s="78">
        <f>SUM(ENERO:DICIEMBRE!AM52)</f>
        <v>0</v>
      </c>
      <c r="AN52" s="78">
        <f>SUM(ENERO:DICIEMBRE!AN52)</f>
        <v>0</v>
      </c>
      <c r="AO52" s="78">
        <f>SUM(ENERO:DICIEMBRE!AO52)</f>
        <v>0</v>
      </c>
      <c r="AP52" s="78">
        <f>SUM(ENERO:DICIEMBRE!AP52)</f>
        <v>0</v>
      </c>
      <c r="AQ52" s="78">
        <f>SUM(ENERO:DICIEMBRE!AQ52)</f>
        <v>0</v>
      </c>
      <c r="AR52" s="78">
        <f>SUM(ENERO:DICIEMBRE!AR52)</f>
        <v>0</v>
      </c>
      <c r="AS52" s="159"/>
      <c r="AT52" s="6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122"/>
      <c r="BG52" s="122"/>
      <c r="BX52" s="121"/>
      <c r="CG52" s="123"/>
      <c r="CH52" s="123"/>
      <c r="CI52" s="123"/>
      <c r="CJ52" s="123"/>
      <c r="CK52" s="123"/>
      <c r="CL52" s="123"/>
      <c r="CM52" s="123"/>
      <c r="CN52" s="123"/>
      <c r="CO52" s="123"/>
    </row>
    <row r="53" spans="1:93" ht="16.149999999999999" customHeight="1" x14ac:dyDescent="0.2">
      <c r="A53" s="335"/>
      <c r="B53" s="39" t="s">
        <v>43</v>
      </c>
      <c r="C53" s="52">
        <f t="shared" si="0"/>
        <v>0</v>
      </c>
      <c r="D53" s="53">
        <f t="shared" si="3"/>
        <v>0</v>
      </c>
      <c r="E53" s="158">
        <f t="shared" si="2"/>
        <v>0</v>
      </c>
      <c r="F53" s="41"/>
      <c r="G53" s="42"/>
      <c r="H53" s="78">
        <f>SUM(ENERO:DICIEMBRE!H53)</f>
        <v>0</v>
      </c>
      <c r="I53" s="78">
        <f>SUM(ENERO:DICIEMBRE!I53)</f>
        <v>0</v>
      </c>
      <c r="J53" s="78">
        <f>SUM(ENERO:DICIEMBRE!J53)</f>
        <v>0</v>
      </c>
      <c r="K53" s="78">
        <f>SUM(ENERO:DICIEMBRE!K53)</f>
        <v>0</v>
      </c>
      <c r="L53" s="78">
        <f>SUM(ENERO:DICIEMBRE!L53)</f>
        <v>0</v>
      </c>
      <c r="M53" s="78">
        <f>SUM(ENERO:DICIEMBRE!M53)</f>
        <v>0</v>
      </c>
      <c r="N53" s="78">
        <f>SUM(ENERO:DICIEMBRE!N53)</f>
        <v>0</v>
      </c>
      <c r="O53" s="78">
        <f>SUM(ENERO:DICIEMBRE!O53)</f>
        <v>0</v>
      </c>
      <c r="P53" s="78">
        <f>SUM(ENERO:DICIEMBRE!P53)</f>
        <v>0</v>
      </c>
      <c r="Q53" s="78">
        <f>SUM(ENERO:DICIEMBRE!Q53)</f>
        <v>0</v>
      </c>
      <c r="R53" s="78">
        <f>SUM(ENERO:DICIEMBRE!R53)</f>
        <v>0</v>
      </c>
      <c r="S53" s="78">
        <f>SUM(ENERO:DICIEMBRE!S53)</f>
        <v>0</v>
      </c>
      <c r="T53" s="78">
        <f>SUM(ENERO:DICIEMBRE!T53)</f>
        <v>0</v>
      </c>
      <c r="U53" s="78">
        <f>SUM(ENERO:DICIEMBRE!U53)</f>
        <v>0</v>
      </c>
      <c r="V53" s="78">
        <f>SUM(ENERO:DICIEMBRE!V53)</f>
        <v>0</v>
      </c>
      <c r="W53" s="78">
        <f>SUM(ENERO:DICIEMBRE!W53)</f>
        <v>0</v>
      </c>
      <c r="X53" s="78">
        <f>SUM(ENERO:DICIEMBRE!X53)</f>
        <v>0</v>
      </c>
      <c r="Y53" s="78">
        <f>SUM(ENERO:DICIEMBRE!Y53)</f>
        <v>0</v>
      </c>
      <c r="Z53" s="78">
        <f>SUM(ENERO:DICIEMBRE!Z53)</f>
        <v>0</v>
      </c>
      <c r="AA53" s="78">
        <f>SUM(ENERO:DICIEMBRE!AA53)</f>
        <v>0</v>
      </c>
      <c r="AB53" s="78">
        <f>SUM(ENERO:DICIEMBRE!AB53)</f>
        <v>0</v>
      </c>
      <c r="AC53" s="78">
        <f>SUM(ENERO:DICIEMBRE!AC53)</f>
        <v>0</v>
      </c>
      <c r="AD53" s="78">
        <f>SUM(ENERO:DICIEMBRE!AD53)</f>
        <v>0</v>
      </c>
      <c r="AE53" s="78">
        <f>SUM(ENERO:DICIEMBRE!AE53)</f>
        <v>0</v>
      </c>
      <c r="AF53" s="78">
        <f>SUM(ENERO:DICIEMBRE!AF53)</f>
        <v>0</v>
      </c>
      <c r="AG53" s="78">
        <f>SUM(ENERO:DICIEMBRE!AG53)</f>
        <v>0</v>
      </c>
      <c r="AH53" s="78">
        <f>SUM(ENERO:DICIEMBRE!AH53)</f>
        <v>0</v>
      </c>
      <c r="AI53" s="78">
        <f>SUM(ENERO:DICIEMBRE!AI53)</f>
        <v>0</v>
      </c>
      <c r="AJ53" s="78">
        <f>SUM(ENERO:DICIEMBRE!AJ53)</f>
        <v>0</v>
      </c>
      <c r="AK53" s="78">
        <f>SUM(ENERO:DICIEMBRE!AK53)</f>
        <v>0</v>
      </c>
      <c r="AL53" s="78">
        <f>SUM(ENERO:DICIEMBRE!AL53)</f>
        <v>0</v>
      </c>
      <c r="AM53" s="78">
        <f>SUM(ENERO:DICIEMBRE!AM53)</f>
        <v>0</v>
      </c>
      <c r="AN53" s="78">
        <f>SUM(ENERO:DICIEMBRE!AN53)</f>
        <v>0</v>
      </c>
      <c r="AO53" s="78">
        <f>SUM(ENERO:DICIEMBRE!AO53)</f>
        <v>0</v>
      </c>
      <c r="AP53" s="78">
        <f>SUM(ENERO:DICIEMBRE!AP53)</f>
        <v>0</v>
      </c>
      <c r="AQ53" s="78">
        <f>SUM(ENERO:DICIEMBRE!AQ53)</f>
        <v>0</v>
      </c>
      <c r="AR53" s="78">
        <f>SUM(ENERO:DICIEMBRE!AR53)</f>
        <v>0</v>
      </c>
      <c r="AS53" s="159"/>
      <c r="AT53" s="6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122"/>
      <c r="BG53" s="122"/>
      <c r="BX53" s="121"/>
      <c r="CG53" s="123"/>
      <c r="CH53" s="123"/>
      <c r="CI53" s="123"/>
      <c r="CJ53" s="123"/>
      <c r="CK53" s="123"/>
      <c r="CL53" s="123"/>
      <c r="CM53" s="123"/>
      <c r="CN53" s="123"/>
      <c r="CO53" s="123"/>
    </row>
    <row r="54" spans="1:93" ht="16.149999999999999" customHeight="1" x14ac:dyDescent="0.2">
      <c r="A54" s="335"/>
      <c r="B54" s="127" t="s">
        <v>44</v>
      </c>
      <c r="C54" s="160">
        <f t="shared" si="0"/>
        <v>0</v>
      </c>
      <c r="D54" s="161">
        <f t="shared" si="3"/>
        <v>0</v>
      </c>
      <c r="E54" s="162">
        <f t="shared" si="2"/>
        <v>0</v>
      </c>
      <c r="F54" s="41"/>
      <c r="G54" s="42"/>
      <c r="H54" s="78">
        <f>SUM(ENERO:DICIEMBRE!H54)</f>
        <v>0</v>
      </c>
      <c r="I54" s="78">
        <f>SUM(ENERO:DICIEMBRE!I54)</f>
        <v>0</v>
      </c>
      <c r="J54" s="78">
        <f>SUM(ENERO:DICIEMBRE!J54)</f>
        <v>0</v>
      </c>
      <c r="K54" s="78">
        <f>SUM(ENERO:DICIEMBRE!K54)</f>
        <v>0</v>
      </c>
      <c r="L54" s="78">
        <f>SUM(ENERO:DICIEMBRE!L54)</f>
        <v>0</v>
      </c>
      <c r="M54" s="78">
        <f>SUM(ENERO:DICIEMBRE!M54)</f>
        <v>0</v>
      </c>
      <c r="N54" s="78">
        <f>SUM(ENERO:DICIEMBRE!N54)</f>
        <v>0</v>
      </c>
      <c r="O54" s="78">
        <f>SUM(ENERO:DICIEMBRE!O54)</f>
        <v>0</v>
      </c>
      <c r="P54" s="78">
        <f>SUM(ENERO:DICIEMBRE!P54)</f>
        <v>0</v>
      </c>
      <c r="Q54" s="78">
        <f>SUM(ENERO:DICIEMBRE!Q54)</f>
        <v>0</v>
      </c>
      <c r="R54" s="78">
        <f>SUM(ENERO:DICIEMBRE!R54)</f>
        <v>0</v>
      </c>
      <c r="S54" s="78">
        <f>SUM(ENERO:DICIEMBRE!S54)</f>
        <v>0</v>
      </c>
      <c r="T54" s="78">
        <f>SUM(ENERO:DICIEMBRE!T54)</f>
        <v>0</v>
      </c>
      <c r="U54" s="78">
        <f>SUM(ENERO:DICIEMBRE!U54)</f>
        <v>0</v>
      </c>
      <c r="V54" s="78">
        <f>SUM(ENERO:DICIEMBRE!V54)</f>
        <v>0</v>
      </c>
      <c r="W54" s="78">
        <f>SUM(ENERO:DICIEMBRE!W54)</f>
        <v>0</v>
      </c>
      <c r="X54" s="78">
        <f>SUM(ENERO:DICIEMBRE!X54)</f>
        <v>0</v>
      </c>
      <c r="Y54" s="78">
        <f>SUM(ENERO:DICIEMBRE!Y54)</f>
        <v>0</v>
      </c>
      <c r="Z54" s="78">
        <f>SUM(ENERO:DICIEMBRE!Z54)</f>
        <v>0</v>
      </c>
      <c r="AA54" s="78">
        <f>SUM(ENERO:DICIEMBRE!AA54)</f>
        <v>0</v>
      </c>
      <c r="AB54" s="78">
        <f>SUM(ENERO:DICIEMBRE!AB54)</f>
        <v>0</v>
      </c>
      <c r="AC54" s="78">
        <f>SUM(ENERO:DICIEMBRE!AC54)</f>
        <v>0</v>
      </c>
      <c r="AD54" s="78">
        <f>SUM(ENERO:DICIEMBRE!AD54)</f>
        <v>0</v>
      </c>
      <c r="AE54" s="78">
        <f>SUM(ENERO:DICIEMBRE!AE54)</f>
        <v>0</v>
      </c>
      <c r="AF54" s="78">
        <f>SUM(ENERO:DICIEMBRE!AF54)</f>
        <v>0</v>
      </c>
      <c r="AG54" s="78">
        <f>SUM(ENERO:DICIEMBRE!AG54)</f>
        <v>0</v>
      </c>
      <c r="AH54" s="78">
        <f>SUM(ENERO:DICIEMBRE!AH54)</f>
        <v>0</v>
      </c>
      <c r="AI54" s="78">
        <f>SUM(ENERO:DICIEMBRE!AI54)</f>
        <v>0</v>
      </c>
      <c r="AJ54" s="78">
        <f>SUM(ENERO:DICIEMBRE!AJ54)</f>
        <v>0</v>
      </c>
      <c r="AK54" s="78">
        <f>SUM(ENERO:DICIEMBRE!AK54)</f>
        <v>0</v>
      </c>
      <c r="AL54" s="78">
        <f>SUM(ENERO:DICIEMBRE!AL54)</f>
        <v>0</v>
      </c>
      <c r="AM54" s="78">
        <f>SUM(ENERO:DICIEMBRE!AM54)</f>
        <v>0</v>
      </c>
      <c r="AN54" s="78">
        <f>SUM(ENERO:DICIEMBRE!AN54)</f>
        <v>0</v>
      </c>
      <c r="AO54" s="78">
        <f>SUM(ENERO:DICIEMBRE!AO54)</f>
        <v>0</v>
      </c>
      <c r="AP54" s="78">
        <f>SUM(ENERO:DICIEMBRE!AP54)</f>
        <v>0</v>
      </c>
      <c r="AQ54" s="78">
        <f>SUM(ENERO:DICIEMBRE!AQ54)</f>
        <v>0</v>
      </c>
      <c r="AR54" s="78">
        <f>SUM(ENERO:DICIEMBRE!AR54)</f>
        <v>0</v>
      </c>
      <c r="AS54" s="159"/>
      <c r="AT54" s="6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122"/>
      <c r="BG54" s="122"/>
      <c r="BX54" s="121"/>
      <c r="CG54" s="123"/>
      <c r="CH54" s="123"/>
      <c r="CI54" s="123"/>
      <c r="CJ54" s="123"/>
      <c r="CK54" s="123"/>
      <c r="CL54" s="123"/>
      <c r="CM54" s="123"/>
      <c r="CN54" s="123"/>
      <c r="CO54" s="123"/>
    </row>
    <row r="55" spans="1:93" ht="16.149999999999999" customHeight="1" x14ac:dyDescent="0.2">
      <c r="A55" s="335"/>
      <c r="B55" s="39" t="s">
        <v>45</v>
      </c>
      <c r="C55" s="52">
        <f t="shared" si="0"/>
        <v>0</v>
      </c>
      <c r="D55" s="53">
        <f t="shared" si="3"/>
        <v>0</v>
      </c>
      <c r="E55" s="158">
        <f t="shared" si="2"/>
        <v>0</v>
      </c>
      <c r="F55" s="41"/>
      <c r="G55" s="42"/>
      <c r="H55" s="78">
        <f>SUM(ENERO:DICIEMBRE!H55)</f>
        <v>0</v>
      </c>
      <c r="I55" s="78">
        <f>SUM(ENERO:DICIEMBRE!I55)</f>
        <v>0</v>
      </c>
      <c r="J55" s="78">
        <f>SUM(ENERO:DICIEMBRE!J55)</f>
        <v>0</v>
      </c>
      <c r="K55" s="78">
        <f>SUM(ENERO:DICIEMBRE!K55)</f>
        <v>0</v>
      </c>
      <c r="L55" s="78">
        <f>SUM(ENERO:DICIEMBRE!L55)</f>
        <v>0</v>
      </c>
      <c r="M55" s="78">
        <f>SUM(ENERO:DICIEMBRE!M55)</f>
        <v>0</v>
      </c>
      <c r="N55" s="78">
        <f>SUM(ENERO:DICIEMBRE!N55)</f>
        <v>0</v>
      </c>
      <c r="O55" s="78">
        <f>SUM(ENERO:DICIEMBRE!O55)</f>
        <v>0</v>
      </c>
      <c r="P55" s="78">
        <f>SUM(ENERO:DICIEMBRE!P55)</f>
        <v>0</v>
      </c>
      <c r="Q55" s="78">
        <f>SUM(ENERO:DICIEMBRE!Q55)</f>
        <v>0</v>
      </c>
      <c r="R55" s="78">
        <f>SUM(ENERO:DICIEMBRE!R55)</f>
        <v>0</v>
      </c>
      <c r="S55" s="78">
        <f>SUM(ENERO:DICIEMBRE!S55)</f>
        <v>0</v>
      </c>
      <c r="T55" s="78">
        <f>SUM(ENERO:DICIEMBRE!T55)</f>
        <v>0</v>
      </c>
      <c r="U55" s="78">
        <f>SUM(ENERO:DICIEMBRE!U55)</f>
        <v>0</v>
      </c>
      <c r="V55" s="78">
        <f>SUM(ENERO:DICIEMBRE!V55)</f>
        <v>0</v>
      </c>
      <c r="W55" s="78">
        <f>SUM(ENERO:DICIEMBRE!W55)</f>
        <v>0</v>
      </c>
      <c r="X55" s="78">
        <f>SUM(ENERO:DICIEMBRE!X55)</f>
        <v>0</v>
      </c>
      <c r="Y55" s="78">
        <f>SUM(ENERO:DICIEMBRE!Y55)</f>
        <v>0</v>
      </c>
      <c r="Z55" s="78">
        <f>SUM(ENERO:DICIEMBRE!Z55)</f>
        <v>0</v>
      </c>
      <c r="AA55" s="78">
        <f>SUM(ENERO:DICIEMBRE!AA55)</f>
        <v>0</v>
      </c>
      <c r="AB55" s="78">
        <f>SUM(ENERO:DICIEMBRE!AB55)</f>
        <v>0</v>
      </c>
      <c r="AC55" s="78">
        <f>SUM(ENERO:DICIEMBRE!AC55)</f>
        <v>0</v>
      </c>
      <c r="AD55" s="78">
        <f>SUM(ENERO:DICIEMBRE!AD55)</f>
        <v>0</v>
      </c>
      <c r="AE55" s="78">
        <f>SUM(ENERO:DICIEMBRE!AE55)</f>
        <v>0</v>
      </c>
      <c r="AF55" s="78">
        <f>SUM(ENERO:DICIEMBRE!AF55)</f>
        <v>0</v>
      </c>
      <c r="AG55" s="78">
        <f>SUM(ENERO:DICIEMBRE!AG55)</f>
        <v>0</v>
      </c>
      <c r="AH55" s="78">
        <f>SUM(ENERO:DICIEMBRE!AH55)</f>
        <v>0</v>
      </c>
      <c r="AI55" s="78">
        <f>SUM(ENERO:DICIEMBRE!AI55)</f>
        <v>0</v>
      </c>
      <c r="AJ55" s="78">
        <f>SUM(ENERO:DICIEMBRE!AJ55)</f>
        <v>0</v>
      </c>
      <c r="AK55" s="78">
        <f>SUM(ENERO:DICIEMBRE!AK55)</f>
        <v>0</v>
      </c>
      <c r="AL55" s="78">
        <f>SUM(ENERO:DICIEMBRE!AL55)</f>
        <v>0</v>
      </c>
      <c r="AM55" s="78">
        <f>SUM(ENERO:DICIEMBRE!AM55)</f>
        <v>0</v>
      </c>
      <c r="AN55" s="78">
        <f>SUM(ENERO:DICIEMBRE!AN55)</f>
        <v>0</v>
      </c>
      <c r="AO55" s="78">
        <f>SUM(ENERO:DICIEMBRE!AO55)</f>
        <v>0</v>
      </c>
      <c r="AP55" s="78">
        <f>SUM(ENERO:DICIEMBRE!AP55)</f>
        <v>0</v>
      </c>
      <c r="AQ55" s="78">
        <f>SUM(ENERO:DICIEMBRE!AQ55)</f>
        <v>0</v>
      </c>
      <c r="AR55" s="78">
        <f>SUM(ENERO:DICIEMBRE!AR55)</f>
        <v>0</v>
      </c>
      <c r="AS55" s="159"/>
      <c r="AT55" s="6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122"/>
      <c r="BG55" s="122"/>
      <c r="BX55" s="121"/>
      <c r="CG55" s="123"/>
      <c r="CH55" s="123"/>
      <c r="CI55" s="123"/>
      <c r="CJ55" s="123"/>
      <c r="CK55" s="123"/>
      <c r="CL55" s="123"/>
      <c r="CM55" s="123"/>
      <c r="CN55" s="123"/>
      <c r="CO55" s="123"/>
    </row>
    <row r="56" spans="1:93" ht="16.149999999999999" customHeight="1" x14ac:dyDescent="0.2">
      <c r="A56" s="335"/>
      <c r="B56" s="112" t="s">
        <v>46</v>
      </c>
      <c r="C56" s="165">
        <f t="shared" si="0"/>
        <v>0</v>
      </c>
      <c r="D56" s="171">
        <f t="shared" si="3"/>
        <v>0</v>
      </c>
      <c r="E56" s="166">
        <f t="shared" si="2"/>
        <v>0</v>
      </c>
      <c r="F56" s="41"/>
      <c r="G56" s="95"/>
      <c r="H56" s="78">
        <f>SUM(ENERO:DICIEMBRE!H56)</f>
        <v>0</v>
      </c>
      <c r="I56" s="78">
        <f>SUM(ENERO:DICIEMBRE!I56)</f>
        <v>0</v>
      </c>
      <c r="J56" s="78">
        <f>SUM(ENERO:DICIEMBRE!J56)</f>
        <v>0</v>
      </c>
      <c r="K56" s="78">
        <f>SUM(ENERO:DICIEMBRE!K56)</f>
        <v>0</v>
      </c>
      <c r="L56" s="78">
        <f>SUM(ENERO:DICIEMBRE!L56)</f>
        <v>0</v>
      </c>
      <c r="M56" s="78">
        <f>SUM(ENERO:DICIEMBRE!M56)</f>
        <v>0</v>
      </c>
      <c r="N56" s="78">
        <f>SUM(ENERO:DICIEMBRE!N56)</f>
        <v>0</v>
      </c>
      <c r="O56" s="78">
        <f>SUM(ENERO:DICIEMBRE!O56)</f>
        <v>0</v>
      </c>
      <c r="P56" s="78">
        <f>SUM(ENERO:DICIEMBRE!P56)</f>
        <v>0</v>
      </c>
      <c r="Q56" s="78">
        <f>SUM(ENERO:DICIEMBRE!Q56)</f>
        <v>0</v>
      </c>
      <c r="R56" s="78">
        <f>SUM(ENERO:DICIEMBRE!R56)</f>
        <v>0</v>
      </c>
      <c r="S56" s="78">
        <f>SUM(ENERO:DICIEMBRE!S56)</f>
        <v>0</v>
      </c>
      <c r="T56" s="78">
        <f>SUM(ENERO:DICIEMBRE!T56)</f>
        <v>0</v>
      </c>
      <c r="U56" s="78">
        <f>SUM(ENERO:DICIEMBRE!U56)</f>
        <v>0</v>
      </c>
      <c r="V56" s="78">
        <f>SUM(ENERO:DICIEMBRE!V56)</f>
        <v>0</v>
      </c>
      <c r="W56" s="78">
        <f>SUM(ENERO:DICIEMBRE!W56)</f>
        <v>0</v>
      </c>
      <c r="X56" s="78">
        <f>SUM(ENERO:DICIEMBRE!X56)</f>
        <v>0</v>
      </c>
      <c r="Y56" s="78">
        <f>SUM(ENERO:DICIEMBRE!Y56)</f>
        <v>0</v>
      </c>
      <c r="Z56" s="78">
        <f>SUM(ENERO:DICIEMBRE!Z56)</f>
        <v>0</v>
      </c>
      <c r="AA56" s="78">
        <f>SUM(ENERO:DICIEMBRE!AA56)</f>
        <v>0</v>
      </c>
      <c r="AB56" s="78">
        <f>SUM(ENERO:DICIEMBRE!AB56)</f>
        <v>0</v>
      </c>
      <c r="AC56" s="78">
        <f>SUM(ENERO:DICIEMBRE!AC56)</f>
        <v>0</v>
      </c>
      <c r="AD56" s="78">
        <f>SUM(ENERO:DICIEMBRE!AD56)</f>
        <v>0</v>
      </c>
      <c r="AE56" s="78">
        <f>SUM(ENERO:DICIEMBRE!AE56)</f>
        <v>0</v>
      </c>
      <c r="AF56" s="78">
        <f>SUM(ENERO:DICIEMBRE!AF56)</f>
        <v>0</v>
      </c>
      <c r="AG56" s="78">
        <f>SUM(ENERO:DICIEMBRE!AG56)</f>
        <v>0</v>
      </c>
      <c r="AH56" s="78">
        <f>SUM(ENERO:DICIEMBRE!AH56)</f>
        <v>0</v>
      </c>
      <c r="AI56" s="78">
        <f>SUM(ENERO:DICIEMBRE!AI56)</f>
        <v>0</v>
      </c>
      <c r="AJ56" s="78">
        <f>SUM(ENERO:DICIEMBRE!AJ56)</f>
        <v>0</v>
      </c>
      <c r="AK56" s="78">
        <f>SUM(ENERO:DICIEMBRE!AK56)</f>
        <v>0</v>
      </c>
      <c r="AL56" s="78">
        <f>SUM(ENERO:DICIEMBRE!AL56)</f>
        <v>0</v>
      </c>
      <c r="AM56" s="78">
        <f>SUM(ENERO:DICIEMBRE!AM56)</f>
        <v>0</v>
      </c>
      <c r="AN56" s="78">
        <f>SUM(ENERO:DICIEMBRE!AN56)</f>
        <v>0</v>
      </c>
      <c r="AO56" s="78">
        <f>SUM(ENERO:DICIEMBRE!AO56)</f>
        <v>0</v>
      </c>
      <c r="AP56" s="78">
        <f>SUM(ENERO:DICIEMBRE!AP56)</f>
        <v>0</v>
      </c>
      <c r="AQ56" s="78">
        <f>SUM(ENERO:DICIEMBRE!AQ56)</f>
        <v>0</v>
      </c>
      <c r="AR56" s="78">
        <f>SUM(ENERO:DICIEMBRE!AR56)</f>
        <v>0</v>
      </c>
      <c r="AS56" s="159"/>
      <c r="AT56" s="6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122"/>
      <c r="BG56" s="122"/>
      <c r="BX56" s="121"/>
      <c r="CD56" s="147" t="str">
        <f t="shared" ref="CD56:CD61" si="4">IF((J56 + K56 + L56 + M56) &lt;  AS56,"* La columna 14-18 AÑOS no puede ser mayor al total por grupo edad de 10 a 19 años. ","")</f>
        <v/>
      </c>
      <c r="CG56" s="123">
        <v>0</v>
      </c>
      <c r="CH56" s="123">
        <v>0</v>
      </c>
      <c r="CI56" s="123">
        <v>0</v>
      </c>
      <c r="CJ56" s="123">
        <f t="shared" ref="CJ56:CJ61" si="5">IF((J56 + K56 + L56 + M56) &lt;  AS56,1,0)</f>
        <v>0</v>
      </c>
      <c r="CK56" s="123"/>
      <c r="CL56" s="123"/>
      <c r="CM56" s="123"/>
      <c r="CN56" s="123"/>
      <c r="CO56" s="123"/>
    </row>
    <row r="57" spans="1:93" ht="16.149999999999999" customHeight="1" x14ac:dyDescent="0.2">
      <c r="A57" s="336"/>
      <c r="B57" s="167" t="s">
        <v>47</v>
      </c>
      <c r="C57" s="132">
        <f t="shared" si="0"/>
        <v>0</v>
      </c>
      <c r="D57" s="168">
        <f t="shared" si="3"/>
        <v>0</v>
      </c>
      <c r="E57" s="128">
        <f t="shared" si="2"/>
        <v>0</v>
      </c>
      <c r="F57" s="64"/>
      <c r="G57" s="68"/>
      <c r="H57" s="78">
        <f>SUM(ENERO:DICIEMBRE!H57)</f>
        <v>0</v>
      </c>
      <c r="I57" s="78">
        <f>SUM(ENERO:DICIEMBRE!I57)</f>
        <v>0</v>
      </c>
      <c r="J57" s="78">
        <f>SUM(ENERO:DICIEMBRE!J57)</f>
        <v>0</v>
      </c>
      <c r="K57" s="78">
        <f>SUM(ENERO:DICIEMBRE!K57)</f>
        <v>0</v>
      </c>
      <c r="L57" s="78">
        <f>SUM(ENERO:DICIEMBRE!L57)</f>
        <v>0</v>
      </c>
      <c r="M57" s="78">
        <f>SUM(ENERO:DICIEMBRE!M57)</f>
        <v>0</v>
      </c>
      <c r="N57" s="78">
        <f>SUM(ENERO:DICIEMBRE!N57)</f>
        <v>0</v>
      </c>
      <c r="O57" s="78">
        <f>SUM(ENERO:DICIEMBRE!O57)</f>
        <v>0</v>
      </c>
      <c r="P57" s="78">
        <f>SUM(ENERO:DICIEMBRE!P57)</f>
        <v>0</v>
      </c>
      <c r="Q57" s="78">
        <f>SUM(ENERO:DICIEMBRE!Q57)</f>
        <v>0</v>
      </c>
      <c r="R57" s="78">
        <f>SUM(ENERO:DICIEMBRE!R57)</f>
        <v>0</v>
      </c>
      <c r="S57" s="78">
        <f>SUM(ENERO:DICIEMBRE!S57)</f>
        <v>0</v>
      </c>
      <c r="T57" s="78">
        <f>SUM(ENERO:DICIEMBRE!T57)</f>
        <v>0</v>
      </c>
      <c r="U57" s="78">
        <f>SUM(ENERO:DICIEMBRE!U57)</f>
        <v>0</v>
      </c>
      <c r="V57" s="78">
        <f>SUM(ENERO:DICIEMBRE!V57)</f>
        <v>0</v>
      </c>
      <c r="W57" s="78">
        <f>SUM(ENERO:DICIEMBRE!W57)</f>
        <v>0</v>
      </c>
      <c r="X57" s="78">
        <f>SUM(ENERO:DICIEMBRE!X57)</f>
        <v>0</v>
      </c>
      <c r="Y57" s="78">
        <f>SUM(ENERO:DICIEMBRE!Y57)</f>
        <v>0</v>
      </c>
      <c r="Z57" s="78">
        <f>SUM(ENERO:DICIEMBRE!Z57)</f>
        <v>0</v>
      </c>
      <c r="AA57" s="78">
        <f>SUM(ENERO:DICIEMBRE!AA57)</f>
        <v>0</v>
      </c>
      <c r="AB57" s="78">
        <f>SUM(ENERO:DICIEMBRE!AB57)</f>
        <v>0</v>
      </c>
      <c r="AC57" s="78">
        <f>SUM(ENERO:DICIEMBRE!AC57)</f>
        <v>0</v>
      </c>
      <c r="AD57" s="78">
        <f>SUM(ENERO:DICIEMBRE!AD57)</f>
        <v>0</v>
      </c>
      <c r="AE57" s="78">
        <f>SUM(ENERO:DICIEMBRE!AE57)</f>
        <v>0</v>
      </c>
      <c r="AF57" s="78">
        <f>SUM(ENERO:DICIEMBRE!AF57)</f>
        <v>0</v>
      </c>
      <c r="AG57" s="78">
        <f>SUM(ENERO:DICIEMBRE!AG57)</f>
        <v>0</v>
      </c>
      <c r="AH57" s="78">
        <f>SUM(ENERO:DICIEMBRE!AH57)</f>
        <v>0</v>
      </c>
      <c r="AI57" s="78">
        <f>SUM(ENERO:DICIEMBRE!AI57)</f>
        <v>0</v>
      </c>
      <c r="AJ57" s="78">
        <f>SUM(ENERO:DICIEMBRE!AJ57)</f>
        <v>0</v>
      </c>
      <c r="AK57" s="78">
        <f>SUM(ENERO:DICIEMBRE!AK57)</f>
        <v>0</v>
      </c>
      <c r="AL57" s="78">
        <f>SUM(ENERO:DICIEMBRE!AL57)</f>
        <v>0</v>
      </c>
      <c r="AM57" s="78">
        <f>SUM(ENERO:DICIEMBRE!AM57)</f>
        <v>0</v>
      </c>
      <c r="AN57" s="78">
        <f>SUM(ENERO:DICIEMBRE!AN57)</f>
        <v>0</v>
      </c>
      <c r="AO57" s="78">
        <f>SUM(ENERO:DICIEMBRE!AO57)</f>
        <v>0</v>
      </c>
      <c r="AP57" s="78">
        <f>SUM(ENERO:DICIEMBRE!AP57)</f>
        <v>0</v>
      </c>
      <c r="AQ57" s="78">
        <f>SUM(ENERO:DICIEMBRE!AQ57)</f>
        <v>0</v>
      </c>
      <c r="AR57" s="78">
        <f>SUM(ENERO:DICIEMBRE!AR57)</f>
        <v>0</v>
      </c>
      <c r="AS57" s="159"/>
      <c r="AT57" s="6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122"/>
      <c r="BG57" s="122"/>
      <c r="BX57" s="121"/>
      <c r="CD57" s="147" t="str">
        <f t="shared" si="4"/>
        <v/>
      </c>
      <c r="CG57" s="123">
        <v>0</v>
      </c>
      <c r="CH57" s="123">
        <v>0</v>
      </c>
      <c r="CI57" s="123">
        <v>0</v>
      </c>
      <c r="CJ57" s="123">
        <f t="shared" si="5"/>
        <v>0</v>
      </c>
      <c r="CK57" s="123"/>
      <c r="CL57" s="123"/>
      <c r="CM57" s="123"/>
      <c r="CN57" s="123"/>
      <c r="CO57" s="123"/>
    </row>
    <row r="58" spans="1:93" ht="16.149999999999999" customHeight="1" x14ac:dyDescent="0.2">
      <c r="A58" s="334" t="s">
        <v>51</v>
      </c>
      <c r="B58" s="152" t="s">
        <v>37</v>
      </c>
      <c r="C58" s="49">
        <f t="shared" si="0"/>
        <v>204</v>
      </c>
      <c r="D58" s="50">
        <f t="shared" si="3"/>
        <v>133</v>
      </c>
      <c r="E58" s="153">
        <f t="shared" si="2"/>
        <v>71</v>
      </c>
      <c r="F58" s="84"/>
      <c r="G58" s="170"/>
      <c r="H58" s="84"/>
      <c r="I58" s="170"/>
      <c r="J58" s="78">
        <f>SUM(ENERO:DICIEMBRE!J58)</f>
        <v>0</v>
      </c>
      <c r="K58" s="78">
        <f>SUM(ENERO:DICIEMBRE!K58)</f>
        <v>0</v>
      </c>
      <c r="L58" s="78">
        <f>SUM(ENERO:DICIEMBRE!L58)</f>
        <v>0</v>
      </c>
      <c r="M58" s="78">
        <f>SUM(ENERO:DICIEMBRE!M58)</f>
        <v>0</v>
      </c>
      <c r="N58" s="78">
        <f>SUM(ENERO:DICIEMBRE!N58)</f>
        <v>8</v>
      </c>
      <c r="O58" s="78">
        <f>SUM(ENERO:DICIEMBRE!O58)</f>
        <v>0</v>
      </c>
      <c r="P58" s="78">
        <f>SUM(ENERO:DICIEMBRE!P58)</f>
        <v>21</v>
      </c>
      <c r="Q58" s="78">
        <f>SUM(ENERO:DICIEMBRE!Q58)</f>
        <v>16</v>
      </c>
      <c r="R58" s="78">
        <f>SUM(ENERO:DICIEMBRE!R58)</f>
        <v>20</v>
      </c>
      <c r="S58" s="78">
        <f>SUM(ENERO:DICIEMBRE!S58)</f>
        <v>11</v>
      </c>
      <c r="T58" s="78">
        <f>SUM(ENERO:DICIEMBRE!T58)</f>
        <v>22</v>
      </c>
      <c r="U58" s="78">
        <f>SUM(ENERO:DICIEMBRE!U58)</f>
        <v>17</v>
      </c>
      <c r="V58" s="78">
        <f>SUM(ENERO:DICIEMBRE!V58)</f>
        <v>14</v>
      </c>
      <c r="W58" s="78">
        <f>SUM(ENERO:DICIEMBRE!W58)</f>
        <v>8</v>
      </c>
      <c r="X58" s="78">
        <f>SUM(ENERO:DICIEMBRE!X58)</f>
        <v>13</v>
      </c>
      <c r="Y58" s="78">
        <f>SUM(ENERO:DICIEMBRE!Y58)</f>
        <v>9</v>
      </c>
      <c r="Z58" s="78">
        <f>SUM(ENERO:DICIEMBRE!Z58)</f>
        <v>18</v>
      </c>
      <c r="AA58" s="78">
        <f>SUM(ENERO:DICIEMBRE!AA58)</f>
        <v>10</v>
      </c>
      <c r="AB58" s="78">
        <f>SUM(ENERO:DICIEMBRE!AB58)</f>
        <v>7</v>
      </c>
      <c r="AC58" s="78">
        <f>SUM(ENERO:DICIEMBRE!AC58)</f>
        <v>0</v>
      </c>
      <c r="AD58" s="78">
        <f>SUM(ENERO:DICIEMBRE!AD58)</f>
        <v>3</v>
      </c>
      <c r="AE58" s="78">
        <f>SUM(ENERO:DICIEMBRE!AE58)</f>
        <v>0</v>
      </c>
      <c r="AF58" s="78">
        <f>SUM(ENERO:DICIEMBRE!AF58)</f>
        <v>4</v>
      </c>
      <c r="AG58" s="78">
        <f>SUM(ENERO:DICIEMBRE!AG58)</f>
        <v>0</v>
      </c>
      <c r="AH58" s="78">
        <f>SUM(ENERO:DICIEMBRE!AH58)</f>
        <v>3</v>
      </c>
      <c r="AI58" s="78">
        <f>SUM(ENERO:DICIEMBRE!AI58)</f>
        <v>0</v>
      </c>
      <c r="AJ58" s="78">
        <f>SUM(ENERO:DICIEMBRE!AJ58)</f>
        <v>0</v>
      </c>
      <c r="AK58" s="78">
        <f>SUM(ENERO:DICIEMBRE!AK58)</f>
        <v>0</v>
      </c>
      <c r="AL58" s="78">
        <f>SUM(ENERO:DICIEMBRE!AL58)</f>
        <v>0</v>
      </c>
      <c r="AM58" s="78">
        <f>SUM(ENERO:DICIEMBRE!AM58)</f>
        <v>0</v>
      </c>
      <c r="AN58" s="78">
        <f>SUM(ENERO:DICIEMBRE!AN58)</f>
        <v>0</v>
      </c>
      <c r="AO58" s="78">
        <f>SUM(ENERO:DICIEMBRE!AO58)</f>
        <v>0</v>
      </c>
      <c r="AP58" s="78">
        <f>SUM(ENERO:DICIEMBRE!AP58)</f>
        <v>0</v>
      </c>
      <c r="AQ58" s="78">
        <f>SUM(ENERO:DICIEMBRE!AQ58)</f>
        <v>0</v>
      </c>
      <c r="AR58" s="78">
        <f>SUM(ENERO:DICIEMBRE!AR58)</f>
        <v>9</v>
      </c>
      <c r="AS58" s="78">
        <f>SUM(ENERO:DICIEMBRE!AS58)</f>
        <v>0</v>
      </c>
      <c r="AT58" s="6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122"/>
      <c r="BG58" s="122"/>
      <c r="BX58" s="121"/>
      <c r="CD58" s="147" t="str">
        <f t="shared" si="4"/>
        <v/>
      </c>
      <c r="CG58" s="123">
        <v>0</v>
      </c>
      <c r="CH58" s="123">
        <v>0</v>
      </c>
      <c r="CI58" s="123">
        <v>0</v>
      </c>
      <c r="CJ58" s="123">
        <f t="shared" si="5"/>
        <v>0</v>
      </c>
      <c r="CK58" s="123"/>
      <c r="CL58" s="123"/>
      <c r="CM58" s="123"/>
      <c r="CN58" s="123"/>
      <c r="CO58" s="123"/>
    </row>
    <row r="59" spans="1:93" ht="16.149999999999999" customHeight="1" x14ac:dyDescent="0.2">
      <c r="A59" s="335"/>
      <c r="B59" s="39" t="s">
        <v>38</v>
      </c>
      <c r="C59" s="52">
        <f t="shared" si="0"/>
        <v>0</v>
      </c>
      <c r="D59" s="53">
        <f t="shared" si="3"/>
        <v>0</v>
      </c>
      <c r="E59" s="158">
        <f t="shared" si="2"/>
        <v>0</v>
      </c>
      <c r="F59" s="41"/>
      <c r="G59" s="42"/>
      <c r="H59" s="41"/>
      <c r="I59" s="42"/>
      <c r="J59" s="78">
        <f>SUM(ENERO:DICIEMBRE!J59)</f>
        <v>0</v>
      </c>
      <c r="K59" s="78">
        <f>SUM(ENERO:DICIEMBRE!K59)</f>
        <v>0</v>
      </c>
      <c r="L59" s="78">
        <f>SUM(ENERO:DICIEMBRE!L59)</f>
        <v>0</v>
      </c>
      <c r="M59" s="78">
        <f>SUM(ENERO:DICIEMBRE!M59)</f>
        <v>0</v>
      </c>
      <c r="N59" s="78">
        <f>SUM(ENERO:DICIEMBRE!N59)</f>
        <v>0</v>
      </c>
      <c r="O59" s="78">
        <f>SUM(ENERO:DICIEMBRE!O59)</f>
        <v>0</v>
      </c>
      <c r="P59" s="78">
        <f>SUM(ENERO:DICIEMBRE!P59)</f>
        <v>0</v>
      </c>
      <c r="Q59" s="78">
        <f>SUM(ENERO:DICIEMBRE!Q59)</f>
        <v>0</v>
      </c>
      <c r="R59" s="78">
        <f>SUM(ENERO:DICIEMBRE!R59)</f>
        <v>0</v>
      </c>
      <c r="S59" s="78">
        <f>SUM(ENERO:DICIEMBRE!S59)</f>
        <v>0</v>
      </c>
      <c r="T59" s="78">
        <f>SUM(ENERO:DICIEMBRE!T59)</f>
        <v>0</v>
      </c>
      <c r="U59" s="78">
        <f>SUM(ENERO:DICIEMBRE!U59)</f>
        <v>0</v>
      </c>
      <c r="V59" s="78">
        <f>SUM(ENERO:DICIEMBRE!V59)</f>
        <v>0</v>
      </c>
      <c r="W59" s="78">
        <f>SUM(ENERO:DICIEMBRE!W59)</f>
        <v>0</v>
      </c>
      <c r="X59" s="78">
        <f>SUM(ENERO:DICIEMBRE!X59)</f>
        <v>0</v>
      </c>
      <c r="Y59" s="78">
        <f>SUM(ENERO:DICIEMBRE!Y59)</f>
        <v>0</v>
      </c>
      <c r="Z59" s="78">
        <f>SUM(ENERO:DICIEMBRE!Z59)</f>
        <v>0</v>
      </c>
      <c r="AA59" s="78">
        <f>SUM(ENERO:DICIEMBRE!AA59)</f>
        <v>0</v>
      </c>
      <c r="AB59" s="78">
        <f>SUM(ENERO:DICIEMBRE!AB59)</f>
        <v>0</v>
      </c>
      <c r="AC59" s="78">
        <f>SUM(ENERO:DICIEMBRE!AC59)</f>
        <v>0</v>
      </c>
      <c r="AD59" s="78">
        <f>SUM(ENERO:DICIEMBRE!AD59)</f>
        <v>0</v>
      </c>
      <c r="AE59" s="78">
        <f>SUM(ENERO:DICIEMBRE!AE59)</f>
        <v>0</v>
      </c>
      <c r="AF59" s="78">
        <f>SUM(ENERO:DICIEMBRE!AF59)</f>
        <v>0</v>
      </c>
      <c r="AG59" s="78">
        <f>SUM(ENERO:DICIEMBRE!AG59)</f>
        <v>0</v>
      </c>
      <c r="AH59" s="78">
        <f>SUM(ENERO:DICIEMBRE!AH59)</f>
        <v>0</v>
      </c>
      <c r="AI59" s="78">
        <f>SUM(ENERO:DICIEMBRE!AI59)</f>
        <v>0</v>
      </c>
      <c r="AJ59" s="78">
        <f>SUM(ENERO:DICIEMBRE!AJ59)</f>
        <v>0</v>
      </c>
      <c r="AK59" s="78">
        <f>SUM(ENERO:DICIEMBRE!AK59)</f>
        <v>0</v>
      </c>
      <c r="AL59" s="78">
        <f>SUM(ENERO:DICIEMBRE!AL59)</f>
        <v>0</v>
      </c>
      <c r="AM59" s="78">
        <f>SUM(ENERO:DICIEMBRE!AM59)</f>
        <v>0</v>
      </c>
      <c r="AN59" s="78">
        <f>SUM(ENERO:DICIEMBRE!AN59)</f>
        <v>0</v>
      </c>
      <c r="AO59" s="78">
        <f>SUM(ENERO:DICIEMBRE!AO59)</f>
        <v>0</v>
      </c>
      <c r="AP59" s="78">
        <f>SUM(ENERO:DICIEMBRE!AP59)</f>
        <v>0</v>
      </c>
      <c r="AQ59" s="78">
        <f>SUM(ENERO:DICIEMBRE!AQ59)</f>
        <v>0</v>
      </c>
      <c r="AR59" s="78">
        <f>SUM(ENERO:DICIEMBRE!AR59)</f>
        <v>0</v>
      </c>
      <c r="AS59" s="78">
        <f>SUM(ENERO:DICIEMBRE!AS59)</f>
        <v>0</v>
      </c>
      <c r="AT59" s="6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122"/>
      <c r="BG59" s="122"/>
      <c r="BX59" s="121"/>
      <c r="CD59" s="147" t="str">
        <f t="shared" si="4"/>
        <v/>
      </c>
      <c r="CG59" s="123">
        <v>0</v>
      </c>
      <c r="CH59" s="123">
        <v>0</v>
      </c>
      <c r="CI59" s="123">
        <v>0</v>
      </c>
      <c r="CJ59" s="123">
        <f t="shared" si="5"/>
        <v>0</v>
      </c>
      <c r="CK59" s="123"/>
      <c r="CL59" s="123"/>
      <c r="CM59" s="123"/>
      <c r="CN59" s="123"/>
      <c r="CO59" s="123"/>
    </row>
    <row r="60" spans="1:93" ht="16.149999999999999" customHeight="1" x14ac:dyDescent="0.2">
      <c r="A60" s="335"/>
      <c r="B60" s="39" t="s">
        <v>39</v>
      </c>
      <c r="C60" s="52">
        <f t="shared" si="0"/>
        <v>487</v>
      </c>
      <c r="D60" s="53">
        <f t="shared" si="3"/>
        <v>298</v>
      </c>
      <c r="E60" s="158">
        <f t="shared" si="2"/>
        <v>189</v>
      </c>
      <c r="F60" s="41"/>
      <c r="G60" s="42"/>
      <c r="H60" s="41"/>
      <c r="I60" s="42"/>
      <c r="J60" s="78">
        <f>SUM(ENERO:DICIEMBRE!J60)</f>
        <v>0</v>
      </c>
      <c r="K60" s="78">
        <f>SUM(ENERO:DICIEMBRE!K60)</f>
        <v>0</v>
      </c>
      <c r="L60" s="78">
        <f>SUM(ENERO:DICIEMBRE!L60)</f>
        <v>0</v>
      </c>
      <c r="M60" s="78">
        <f>SUM(ENERO:DICIEMBRE!M60)</f>
        <v>5</v>
      </c>
      <c r="N60" s="78">
        <f>SUM(ENERO:DICIEMBRE!N60)</f>
        <v>23</v>
      </c>
      <c r="O60" s="78">
        <f>SUM(ENERO:DICIEMBRE!O60)</f>
        <v>11</v>
      </c>
      <c r="P60" s="78">
        <f>SUM(ENERO:DICIEMBRE!P60)</f>
        <v>50</v>
      </c>
      <c r="Q60" s="78">
        <f>SUM(ENERO:DICIEMBRE!Q60)</f>
        <v>33</v>
      </c>
      <c r="R60" s="78">
        <f>SUM(ENERO:DICIEMBRE!R60)</f>
        <v>45</v>
      </c>
      <c r="S60" s="78">
        <f>SUM(ENERO:DICIEMBRE!S60)</f>
        <v>45</v>
      </c>
      <c r="T60" s="78">
        <f>SUM(ENERO:DICIEMBRE!T60)</f>
        <v>39</v>
      </c>
      <c r="U60" s="78">
        <f>SUM(ENERO:DICIEMBRE!U60)</f>
        <v>33</v>
      </c>
      <c r="V60" s="78">
        <f>SUM(ENERO:DICIEMBRE!V60)</f>
        <v>51</v>
      </c>
      <c r="W60" s="78">
        <f>SUM(ENERO:DICIEMBRE!W60)</f>
        <v>22</v>
      </c>
      <c r="X60" s="78">
        <f>SUM(ENERO:DICIEMBRE!X60)</f>
        <v>28</v>
      </c>
      <c r="Y60" s="78">
        <f>SUM(ENERO:DICIEMBRE!Y60)</f>
        <v>15</v>
      </c>
      <c r="Z60" s="78">
        <f>SUM(ENERO:DICIEMBRE!Z60)</f>
        <v>38</v>
      </c>
      <c r="AA60" s="78">
        <f>SUM(ENERO:DICIEMBRE!AA60)</f>
        <v>14</v>
      </c>
      <c r="AB60" s="78">
        <f>SUM(ENERO:DICIEMBRE!AB60)</f>
        <v>7</v>
      </c>
      <c r="AC60" s="78">
        <f>SUM(ENERO:DICIEMBRE!AC60)</f>
        <v>0</v>
      </c>
      <c r="AD60" s="78">
        <f>SUM(ENERO:DICIEMBRE!AD60)</f>
        <v>3</v>
      </c>
      <c r="AE60" s="78">
        <f>SUM(ENERO:DICIEMBRE!AE60)</f>
        <v>7</v>
      </c>
      <c r="AF60" s="78">
        <f>SUM(ENERO:DICIEMBRE!AF60)</f>
        <v>7</v>
      </c>
      <c r="AG60" s="78">
        <f>SUM(ENERO:DICIEMBRE!AG60)</f>
        <v>2</v>
      </c>
      <c r="AH60" s="78">
        <f>SUM(ENERO:DICIEMBRE!AH60)</f>
        <v>5</v>
      </c>
      <c r="AI60" s="78">
        <f>SUM(ENERO:DICIEMBRE!AI60)</f>
        <v>2</v>
      </c>
      <c r="AJ60" s="78">
        <f>SUM(ENERO:DICIEMBRE!AJ60)</f>
        <v>2</v>
      </c>
      <c r="AK60" s="78">
        <f>SUM(ENERO:DICIEMBRE!AK60)</f>
        <v>0</v>
      </c>
      <c r="AL60" s="78">
        <f>SUM(ENERO:DICIEMBRE!AL60)</f>
        <v>0</v>
      </c>
      <c r="AM60" s="78">
        <f>SUM(ENERO:DICIEMBRE!AM60)</f>
        <v>0</v>
      </c>
      <c r="AN60" s="78">
        <f>SUM(ENERO:DICIEMBRE!AN60)</f>
        <v>0</v>
      </c>
      <c r="AO60" s="78">
        <f>SUM(ENERO:DICIEMBRE!AO60)</f>
        <v>0</v>
      </c>
      <c r="AP60" s="78">
        <f>SUM(ENERO:DICIEMBRE!AP60)</f>
        <v>4</v>
      </c>
      <c r="AQ60" s="78">
        <f>SUM(ENERO:DICIEMBRE!AQ60)</f>
        <v>0</v>
      </c>
      <c r="AR60" s="78">
        <f>SUM(ENERO:DICIEMBRE!AR60)</f>
        <v>32</v>
      </c>
      <c r="AS60" s="78">
        <f>SUM(ENERO:DICIEMBRE!AS60)</f>
        <v>0</v>
      </c>
      <c r="AT60" s="6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122"/>
      <c r="BG60" s="122"/>
      <c r="BX60" s="121"/>
      <c r="CD60" s="147" t="str">
        <f t="shared" si="4"/>
        <v/>
      </c>
      <c r="CG60" s="123">
        <v>0</v>
      </c>
      <c r="CH60" s="123">
        <v>0</v>
      </c>
      <c r="CI60" s="123">
        <v>0</v>
      </c>
      <c r="CJ60" s="123">
        <f t="shared" si="5"/>
        <v>0</v>
      </c>
      <c r="CK60" s="123"/>
      <c r="CL60" s="123"/>
      <c r="CM60" s="123"/>
      <c r="CN60" s="123"/>
      <c r="CO60" s="123"/>
    </row>
    <row r="61" spans="1:93" ht="16.149999999999999" customHeight="1" x14ac:dyDescent="0.2">
      <c r="A61" s="335"/>
      <c r="B61" s="39" t="s">
        <v>41</v>
      </c>
      <c r="C61" s="52">
        <f t="shared" si="0"/>
        <v>0</v>
      </c>
      <c r="D61" s="53">
        <f t="shared" si="3"/>
        <v>0</v>
      </c>
      <c r="E61" s="158">
        <f t="shared" si="2"/>
        <v>0</v>
      </c>
      <c r="F61" s="41"/>
      <c r="G61" s="42"/>
      <c r="H61" s="41"/>
      <c r="I61" s="42"/>
      <c r="J61" s="78">
        <f>SUM(ENERO:DICIEMBRE!J61)</f>
        <v>0</v>
      </c>
      <c r="K61" s="78">
        <f>SUM(ENERO:DICIEMBRE!K61)</f>
        <v>0</v>
      </c>
      <c r="L61" s="78">
        <f>SUM(ENERO:DICIEMBRE!L61)</f>
        <v>0</v>
      </c>
      <c r="M61" s="78">
        <f>SUM(ENERO:DICIEMBRE!M61)</f>
        <v>0</v>
      </c>
      <c r="N61" s="78">
        <f>SUM(ENERO:DICIEMBRE!N61)</f>
        <v>0</v>
      </c>
      <c r="O61" s="78">
        <f>SUM(ENERO:DICIEMBRE!O61)</f>
        <v>0</v>
      </c>
      <c r="P61" s="78">
        <f>SUM(ENERO:DICIEMBRE!P61)</f>
        <v>0</v>
      </c>
      <c r="Q61" s="78">
        <f>SUM(ENERO:DICIEMBRE!Q61)</f>
        <v>0</v>
      </c>
      <c r="R61" s="78">
        <f>SUM(ENERO:DICIEMBRE!R61)</f>
        <v>0</v>
      </c>
      <c r="S61" s="78">
        <f>SUM(ENERO:DICIEMBRE!S61)</f>
        <v>0</v>
      </c>
      <c r="T61" s="78">
        <f>SUM(ENERO:DICIEMBRE!T61)</f>
        <v>0</v>
      </c>
      <c r="U61" s="78">
        <f>SUM(ENERO:DICIEMBRE!U61)</f>
        <v>0</v>
      </c>
      <c r="V61" s="78">
        <f>SUM(ENERO:DICIEMBRE!V61)</f>
        <v>0</v>
      </c>
      <c r="W61" s="78">
        <f>SUM(ENERO:DICIEMBRE!W61)</f>
        <v>0</v>
      </c>
      <c r="X61" s="78">
        <f>SUM(ENERO:DICIEMBRE!X61)</f>
        <v>0</v>
      </c>
      <c r="Y61" s="78">
        <f>SUM(ENERO:DICIEMBRE!Y61)</f>
        <v>0</v>
      </c>
      <c r="Z61" s="78">
        <f>SUM(ENERO:DICIEMBRE!Z61)</f>
        <v>0</v>
      </c>
      <c r="AA61" s="78">
        <f>SUM(ENERO:DICIEMBRE!AA61)</f>
        <v>0</v>
      </c>
      <c r="AB61" s="78">
        <f>SUM(ENERO:DICIEMBRE!AB61)</f>
        <v>0</v>
      </c>
      <c r="AC61" s="78">
        <f>SUM(ENERO:DICIEMBRE!AC61)</f>
        <v>0</v>
      </c>
      <c r="AD61" s="78">
        <f>SUM(ENERO:DICIEMBRE!AD61)</f>
        <v>0</v>
      </c>
      <c r="AE61" s="78">
        <f>SUM(ENERO:DICIEMBRE!AE61)</f>
        <v>0</v>
      </c>
      <c r="AF61" s="78">
        <f>SUM(ENERO:DICIEMBRE!AF61)</f>
        <v>0</v>
      </c>
      <c r="AG61" s="78">
        <f>SUM(ENERO:DICIEMBRE!AG61)</f>
        <v>0</v>
      </c>
      <c r="AH61" s="78">
        <f>SUM(ENERO:DICIEMBRE!AH61)</f>
        <v>0</v>
      </c>
      <c r="AI61" s="78">
        <f>SUM(ENERO:DICIEMBRE!AI61)</f>
        <v>0</v>
      </c>
      <c r="AJ61" s="78">
        <f>SUM(ENERO:DICIEMBRE!AJ61)</f>
        <v>0</v>
      </c>
      <c r="AK61" s="78">
        <f>SUM(ENERO:DICIEMBRE!AK61)</f>
        <v>0</v>
      </c>
      <c r="AL61" s="78">
        <f>SUM(ENERO:DICIEMBRE!AL61)</f>
        <v>0</v>
      </c>
      <c r="AM61" s="78">
        <f>SUM(ENERO:DICIEMBRE!AM61)</f>
        <v>0</v>
      </c>
      <c r="AN61" s="78">
        <f>SUM(ENERO:DICIEMBRE!AN61)</f>
        <v>0</v>
      </c>
      <c r="AO61" s="78">
        <f>SUM(ENERO:DICIEMBRE!AO61)</f>
        <v>0</v>
      </c>
      <c r="AP61" s="78">
        <f>SUM(ENERO:DICIEMBRE!AP61)</f>
        <v>0</v>
      </c>
      <c r="AQ61" s="78">
        <f>SUM(ENERO:DICIEMBRE!AQ61)</f>
        <v>0</v>
      </c>
      <c r="AR61" s="78">
        <f>SUM(ENERO:DICIEMBRE!AR61)</f>
        <v>0</v>
      </c>
      <c r="AS61" s="78">
        <f>SUM(ENERO:DICIEMBRE!AS61)</f>
        <v>0</v>
      </c>
      <c r="AT61" s="6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122"/>
      <c r="BG61" s="122"/>
      <c r="BX61" s="121"/>
      <c r="CD61" s="147" t="str">
        <f t="shared" si="4"/>
        <v/>
      </c>
      <c r="CG61" s="123">
        <v>0</v>
      </c>
      <c r="CH61" s="123">
        <v>0</v>
      </c>
      <c r="CI61" s="123">
        <v>0</v>
      </c>
      <c r="CJ61" s="123">
        <f t="shared" si="5"/>
        <v>0</v>
      </c>
      <c r="CK61" s="123"/>
      <c r="CL61" s="123"/>
      <c r="CM61" s="123"/>
      <c r="CN61" s="123"/>
      <c r="CO61" s="123"/>
    </row>
    <row r="62" spans="1:93" ht="16.149999999999999" customHeight="1" x14ac:dyDescent="0.2">
      <c r="A62" s="335"/>
      <c r="B62" s="39" t="s">
        <v>42</v>
      </c>
      <c r="C62" s="52">
        <f t="shared" si="0"/>
        <v>0</v>
      </c>
      <c r="D62" s="53">
        <f t="shared" si="3"/>
        <v>0</v>
      </c>
      <c r="E62" s="158">
        <f t="shared" si="2"/>
        <v>0</v>
      </c>
      <c r="F62" s="41"/>
      <c r="G62" s="42"/>
      <c r="H62" s="41"/>
      <c r="I62" s="42"/>
      <c r="J62" s="78">
        <f>SUM(ENERO:DICIEMBRE!J62)</f>
        <v>0</v>
      </c>
      <c r="K62" s="78">
        <f>SUM(ENERO:DICIEMBRE!K62)</f>
        <v>0</v>
      </c>
      <c r="L62" s="78">
        <f>SUM(ENERO:DICIEMBRE!L62)</f>
        <v>0</v>
      </c>
      <c r="M62" s="78">
        <f>SUM(ENERO:DICIEMBRE!M62)</f>
        <v>0</v>
      </c>
      <c r="N62" s="78">
        <f>SUM(ENERO:DICIEMBRE!N62)</f>
        <v>0</v>
      </c>
      <c r="O62" s="78">
        <f>SUM(ENERO:DICIEMBRE!O62)</f>
        <v>0</v>
      </c>
      <c r="P62" s="78">
        <f>SUM(ENERO:DICIEMBRE!P62)</f>
        <v>0</v>
      </c>
      <c r="Q62" s="78">
        <f>SUM(ENERO:DICIEMBRE!Q62)</f>
        <v>0</v>
      </c>
      <c r="R62" s="78">
        <f>SUM(ENERO:DICIEMBRE!R62)</f>
        <v>0</v>
      </c>
      <c r="S62" s="78">
        <f>SUM(ENERO:DICIEMBRE!S62)</f>
        <v>0</v>
      </c>
      <c r="T62" s="78">
        <f>SUM(ENERO:DICIEMBRE!T62)</f>
        <v>0</v>
      </c>
      <c r="U62" s="78">
        <f>SUM(ENERO:DICIEMBRE!U62)</f>
        <v>0</v>
      </c>
      <c r="V62" s="78">
        <f>SUM(ENERO:DICIEMBRE!V62)</f>
        <v>0</v>
      </c>
      <c r="W62" s="78">
        <f>SUM(ENERO:DICIEMBRE!W62)</f>
        <v>0</v>
      </c>
      <c r="X62" s="78">
        <f>SUM(ENERO:DICIEMBRE!X62)</f>
        <v>0</v>
      </c>
      <c r="Y62" s="78">
        <f>SUM(ENERO:DICIEMBRE!Y62)</f>
        <v>0</v>
      </c>
      <c r="Z62" s="78">
        <f>SUM(ENERO:DICIEMBRE!Z62)</f>
        <v>0</v>
      </c>
      <c r="AA62" s="78">
        <f>SUM(ENERO:DICIEMBRE!AA62)</f>
        <v>0</v>
      </c>
      <c r="AB62" s="78">
        <f>SUM(ENERO:DICIEMBRE!AB62)</f>
        <v>0</v>
      </c>
      <c r="AC62" s="78">
        <f>SUM(ENERO:DICIEMBRE!AC62)</f>
        <v>0</v>
      </c>
      <c r="AD62" s="78">
        <f>SUM(ENERO:DICIEMBRE!AD62)</f>
        <v>0</v>
      </c>
      <c r="AE62" s="78">
        <f>SUM(ENERO:DICIEMBRE!AE62)</f>
        <v>0</v>
      </c>
      <c r="AF62" s="78">
        <f>SUM(ENERO:DICIEMBRE!AF62)</f>
        <v>0</v>
      </c>
      <c r="AG62" s="78">
        <f>SUM(ENERO:DICIEMBRE!AG62)</f>
        <v>0</v>
      </c>
      <c r="AH62" s="78">
        <f>SUM(ENERO:DICIEMBRE!AH62)</f>
        <v>0</v>
      </c>
      <c r="AI62" s="78">
        <f>SUM(ENERO:DICIEMBRE!AI62)</f>
        <v>0</v>
      </c>
      <c r="AJ62" s="78">
        <f>SUM(ENERO:DICIEMBRE!AJ62)</f>
        <v>0</v>
      </c>
      <c r="AK62" s="78">
        <f>SUM(ENERO:DICIEMBRE!AK62)</f>
        <v>0</v>
      </c>
      <c r="AL62" s="78">
        <f>SUM(ENERO:DICIEMBRE!AL62)</f>
        <v>0</v>
      </c>
      <c r="AM62" s="78">
        <f>SUM(ENERO:DICIEMBRE!AM62)</f>
        <v>0</v>
      </c>
      <c r="AN62" s="78">
        <f>SUM(ENERO:DICIEMBRE!AN62)</f>
        <v>0</v>
      </c>
      <c r="AO62" s="78">
        <f>SUM(ENERO:DICIEMBRE!AO62)</f>
        <v>0</v>
      </c>
      <c r="AP62" s="78">
        <f>SUM(ENERO:DICIEMBRE!AP62)</f>
        <v>0</v>
      </c>
      <c r="AQ62" s="78">
        <f>SUM(ENERO:DICIEMBRE!AQ62)</f>
        <v>0</v>
      </c>
      <c r="AR62" s="78">
        <f>SUM(ENERO:DICIEMBRE!AR62)</f>
        <v>0</v>
      </c>
      <c r="AS62" s="78">
        <f>SUM(ENERO:DICIEMBRE!AS62)</f>
        <v>0</v>
      </c>
      <c r="AT62" s="6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122"/>
      <c r="BG62" s="122"/>
      <c r="BX62" s="121"/>
      <c r="CG62" s="123"/>
      <c r="CH62" s="123"/>
      <c r="CI62" s="123"/>
      <c r="CJ62" s="123"/>
      <c r="CK62" s="123"/>
      <c r="CL62" s="123"/>
      <c r="CM62" s="123"/>
      <c r="CN62" s="123"/>
      <c r="CO62" s="123"/>
    </row>
    <row r="63" spans="1:93" ht="16.149999999999999" customHeight="1" x14ac:dyDescent="0.2">
      <c r="A63" s="335"/>
      <c r="B63" s="175" t="s">
        <v>46</v>
      </c>
      <c r="C63" s="87">
        <f t="shared" si="0"/>
        <v>0</v>
      </c>
      <c r="D63" s="171">
        <f t="shared" si="3"/>
        <v>0</v>
      </c>
      <c r="E63" s="166">
        <f t="shared" si="2"/>
        <v>0</v>
      </c>
      <c r="F63" s="41"/>
      <c r="G63" s="42"/>
      <c r="H63" s="41"/>
      <c r="I63" s="42"/>
      <c r="J63" s="78">
        <f>SUM(ENERO:DICIEMBRE!J63)</f>
        <v>0</v>
      </c>
      <c r="K63" s="78">
        <f>SUM(ENERO:DICIEMBRE!K63)</f>
        <v>0</v>
      </c>
      <c r="L63" s="78">
        <f>SUM(ENERO:DICIEMBRE!L63)</f>
        <v>0</v>
      </c>
      <c r="M63" s="78">
        <f>SUM(ENERO:DICIEMBRE!M63)</f>
        <v>0</v>
      </c>
      <c r="N63" s="78">
        <f>SUM(ENERO:DICIEMBRE!N63)</f>
        <v>0</v>
      </c>
      <c r="O63" s="78">
        <f>SUM(ENERO:DICIEMBRE!O63)</f>
        <v>0</v>
      </c>
      <c r="P63" s="78">
        <f>SUM(ENERO:DICIEMBRE!P63)</f>
        <v>0</v>
      </c>
      <c r="Q63" s="78">
        <f>SUM(ENERO:DICIEMBRE!Q63)</f>
        <v>0</v>
      </c>
      <c r="R63" s="78">
        <f>SUM(ENERO:DICIEMBRE!R63)</f>
        <v>0</v>
      </c>
      <c r="S63" s="78">
        <f>SUM(ENERO:DICIEMBRE!S63)</f>
        <v>0</v>
      </c>
      <c r="T63" s="78">
        <f>SUM(ENERO:DICIEMBRE!T63)</f>
        <v>0</v>
      </c>
      <c r="U63" s="78">
        <f>SUM(ENERO:DICIEMBRE!U63)</f>
        <v>0</v>
      </c>
      <c r="V63" s="78">
        <f>SUM(ENERO:DICIEMBRE!V63)</f>
        <v>0</v>
      </c>
      <c r="W63" s="78">
        <f>SUM(ENERO:DICIEMBRE!W63)</f>
        <v>0</v>
      </c>
      <c r="X63" s="78">
        <f>SUM(ENERO:DICIEMBRE!X63)</f>
        <v>0</v>
      </c>
      <c r="Y63" s="78">
        <f>SUM(ENERO:DICIEMBRE!Y63)</f>
        <v>0</v>
      </c>
      <c r="Z63" s="78">
        <f>SUM(ENERO:DICIEMBRE!Z63)</f>
        <v>0</v>
      </c>
      <c r="AA63" s="78">
        <f>SUM(ENERO:DICIEMBRE!AA63)</f>
        <v>0</v>
      </c>
      <c r="AB63" s="78">
        <f>SUM(ENERO:DICIEMBRE!AB63)</f>
        <v>0</v>
      </c>
      <c r="AC63" s="78">
        <f>SUM(ENERO:DICIEMBRE!AC63)</f>
        <v>0</v>
      </c>
      <c r="AD63" s="78">
        <f>SUM(ENERO:DICIEMBRE!AD63)</f>
        <v>0</v>
      </c>
      <c r="AE63" s="78">
        <f>SUM(ENERO:DICIEMBRE!AE63)</f>
        <v>0</v>
      </c>
      <c r="AF63" s="78">
        <f>SUM(ENERO:DICIEMBRE!AF63)</f>
        <v>0</v>
      </c>
      <c r="AG63" s="78">
        <f>SUM(ENERO:DICIEMBRE!AG63)</f>
        <v>0</v>
      </c>
      <c r="AH63" s="78">
        <f>SUM(ENERO:DICIEMBRE!AH63)</f>
        <v>0</v>
      </c>
      <c r="AI63" s="78">
        <f>SUM(ENERO:DICIEMBRE!AI63)</f>
        <v>0</v>
      </c>
      <c r="AJ63" s="78">
        <f>SUM(ENERO:DICIEMBRE!AJ63)</f>
        <v>0</v>
      </c>
      <c r="AK63" s="78">
        <f>SUM(ENERO:DICIEMBRE!AK63)</f>
        <v>0</v>
      </c>
      <c r="AL63" s="78">
        <f>SUM(ENERO:DICIEMBRE!AL63)</f>
        <v>0</v>
      </c>
      <c r="AM63" s="78">
        <f>SUM(ENERO:DICIEMBRE!AM63)</f>
        <v>0</v>
      </c>
      <c r="AN63" s="78">
        <f>SUM(ENERO:DICIEMBRE!AN63)</f>
        <v>0</v>
      </c>
      <c r="AO63" s="78">
        <f>SUM(ENERO:DICIEMBRE!AO63)</f>
        <v>0</v>
      </c>
      <c r="AP63" s="78">
        <f>SUM(ENERO:DICIEMBRE!AP63)</f>
        <v>0</v>
      </c>
      <c r="AQ63" s="78">
        <f>SUM(ENERO:DICIEMBRE!AQ63)</f>
        <v>0</v>
      </c>
      <c r="AR63" s="78">
        <f>SUM(ENERO:DICIEMBRE!AR63)</f>
        <v>0</v>
      </c>
      <c r="AS63" s="78">
        <f>SUM(ENERO:DICIEMBRE!AS63)</f>
        <v>0</v>
      </c>
      <c r="AT63" s="6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122"/>
      <c r="BG63" s="122"/>
      <c r="BX63" s="121"/>
      <c r="CG63" s="123"/>
      <c r="CH63" s="123"/>
      <c r="CI63" s="123"/>
      <c r="CJ63" s="123"/>
      <c r="CK63" s="123"/>
      <c r="CL63" s="123"/>
      <c r="CM63" s="123"/>
      <c r="CN63" s="123"/>
      <c r="CO63" s="123"/>
    </row>
    <row r="64" spans="1:93" ht="16.149999999999999" customHeight="1" x14ac:dyDescent="0.2">
      <c r="A64" s="335"/>
      <c r="B64" s="167" t="s">
        <v>45</v>
      </c>
      <c r="C64" s="132">
        <f t="shared" si="0"/>
        <v>0</v>
      </c>
      <c r="D64" s="168">
        <f t="shared" si="3"/>
        <v>0</v>
      </c>
      <c r="E64" s="128">
        <f t="shared" si="2"/>
        <v>0</v>
      </c>
      <c r="F64" s="64"/>
      <c r="G64" s="65"/>
      <c r="H64" s="64"/>
      <c r="I64" s="65"/>
      <c r="J64" s="78">
        <f>SUM(ENERO:DICIEMBRE!J64)</f>
        <v>0</v>
      </c>
      <c r="K64" s="78">
        <f>SUM(ENERO:DICIEMBRE!K64)</f>
        <v>0</v>
      </c>
      <c r="L64" s="78">
        <f>SUM(ENERO:DICIEMBRE!L64)</f>
        <v>0</v>
      </c>
      <c r="M64" s="78">
        <f>SUM(ENERO:DICIEMBRE!M64)</f>
        <v>0</v>
      </c>
      <c r="N64" s="78">
        <f>SUM(ENERO:DICIEMBRE!N64)</f>
        <v>0</v>
      </c>
      <c r="O64" s="78">
        <f>SUM(ENERO:DICIEMBRE!O64)</f>
        <v>0</v>
      </c>
      <c r="P64" s="78">
        <f>SUM(ENERO:DICIEMBRE!P64)</f>
        <v>0</v>
      </c>
      <c r="Q64" s="78">
        <f>SUM(ENERO:DICIEMBRE!Q64)</f>
        <v>0</v>
      </c>
      <c r="R64" s="78">
        <f>SUM(ENERO:DICIEMBRE!R64)</f>
        <v>0</v>
      </c>
      <c r="S64" s="78">
        <f>SUM(ENERO:DICIEMBRE!S64)</f>
        <v>0</v>
      </c>
      <c r="T64" s="78">
        <f>SUM(ENERO:DICIEMBRE!T64)</f>
        <v>0</v>
      </c>
      <c r="U64" s="78">
        <f>SUM(ENERO:DICIEMBRE!U64)</f>
        <v>0</v>
      </c>
      <c r="V64" s="78">
        <f>SUM(ENERO:DICIEMBRE!V64)</f>
        <v>0</v>
      </c>
      <c r="W64" s="78">
        <f>SUM(ENERO:DICIEMBRE!W64)</f>
        <v>0</v>
      </c>
      <c r="X64" s="78">
        <f>SUM(ENERO:DICIEMBRE!X64)</f>
        <v>0</v>
      </c>
      <c r="Y64" s="78">
        <f>SUM(ENERO:DICIEMBRE!Y64)</f>
        <v>0</v>
      </c>
      <c r="Z64" s="78">
        <f>SUM(ENERO:DICIEMBRE!Z64)</f>
        <v>0</v>
      </c>
      <c r="AA64" s="78">
        <f>SUM(ENERO:DICIEMBRE!AA64)</f>
        <v>0</v>
      </c>
      <c r="AB64" s="78">
        <f>SUM(ENERO:DICIEMBRE!AB64)</f>
        <v>0</v>
      </c>
      <c r="AC64" s="78">
        <f>SUM(ENERO:DICIEMBRE!AC64)</f>
        <v>0</v>
      </c>
      <c r="AD64" s="78">
        <f>SUM(ENERO:DICIEMBRE!AD64)</f>
        <v>0</v>
      </c>
      <c r="AE64" s="78">
        <f>SUM(ENERO:DICIEMBRE!AE64)</f>
        <v>0</v>
      </c>
      <c r="AF64" s="78">
        <f>SUM(ENERO:DICIEMBRE!AF64)</f>
        <v>0</v>
      </c>
      <c r="AG64" s="78">
        <f>SUM(ENERO:DICIEMBRE!AG64)</f>
        <v>0</v>
      </c>
      <c r="AH64" s="78">
        <f>SUM(ENERO:DICIEMBRE!AH64)</f>
        <v>0</v>
      </c>
      <c r="AI64" s="78">
        <f>SUM(ENERO:DICIEMBRE!AI64)</f>
        <v>0</v>
      </c>
      <c r="AJ64" s="78">
        <f>SUM(ENERO:DICIEMBRE!AJ64)</f>
        <v>0</v>
      </c>
      <c r="AK64" s="78">
        <f>SUM(ENERO:DICIEMBRE!AK64)</f>
        <v>0</v>
      </c>
      <c r="AL64" s="78">
        <f>SUM(ENERO:DICIEMBRE!AL64)</f>
        <v>0</v>
      </c>
      <c r="AM64" s="78">
        <f>SUM(ENERO:DICIEMBRE!AM64)</f>
        <v>0</v>
      </c>
      <c r="AN64" s="78">
        <f>SUM(ENERO:DICIEMBRE!AN64)</f>
        <v>0</v>
      </c>
      <c r="AO64" s="78">
        <f>SUM(ENERO:DICIEMBRE!AO64)</f>
        <v>0</v>
      </c>
      <c r="AP64" s="78">
        <f>SUM(ENERO:DICIEMBRE!AP64)</f>
        <v>0</v>
      </c>
      <c r="AQ64" s="78">
        <f>SUM(ENERO:DICIEMBRE!AQ64)</f>
        <v>0</v>
      </c>
      <c r="AR64" s="78">
        <f>SUM(ENERO:DICIEMBRE!AR64)</f>
        <v>0</v>
      </c>
      <c r="AS64" s="78">
        <f>SUM(ENERO:DICIEMBRE!AS64)</f>
        <v>0</v>
      </c>
      <c r="AT64" s="6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122"/>
      <c r="BG64" s="122"/>
      <c r="BX64" s="121"/>
      <c r="CG64" s="123"/>
      <c r="CH64" s="123"/>
      <c r="CI64" s="123"/>
      <c r="CJ64" s="123"/>
      <c r="CK64" s="123"/>
      <c r="CL64" s="123"/>
      <c r="CM64" s="123"/>
      <c r="CN64" s="123"/>
      <c r="CO64" s="123"/>
    </row>
    <row r="65" spans="1:93" ht="16.149999999999999" customHeight="1" x14ac:dyDescent="0.2">
      <c r="A65" s="334" t="s">
        <v>52</v>
      </c>
      <c r="B65" s="152" t="s">
        <v>37</v>
      </c>
      <c r="C65" s="49">
        <f t="shared" ref="C65:C95" si="6">SUM(D65+E65)</f>
        <v>0</v>
      </c>
      <c r="D65" s="50">
        <f t="shared" ref="D65:D95" si="7">SUM(F65+H65+J65+L65+N65+P65+R65+T65+V65+X65+Z65+AB65+AD65+AF65+AH65+AJ65+AL65)</f>
        <v>0</v>
      </c>
      <c r="E65" s="153">
        <f t="shared" ref="E65:E95" si="8">SUM(G65+I65+K65+M65+O65+Q65+S65+U65+W65+Y65+AA65+AC65+AE65+AG65+AI65+AK65+AM65)</f>
        <v>0</v>
      </c>
      <c r="F65" s="84"/>
      <c r="G65" s="170"/>
      <c r="H65" s="84"/>
      <c r="I65" s="170"/>
      <c r="J65" s="78">
        <f>SUM(ENERO:DICIEMBRE!J65)</f>
        <v>0</v>
      </c>
      <c r="K65" s="78">
        <f>SUM(ENERO:DICIEMBRE!K65)</f>
        <v>0</v>
      </c>
      <c r="L65" s="78">
        <f>SUM(ENERO:DICIEMBRE!L65)</f>
        <v>0</v>
      </c>
      <c r="M65" s="78">
        <f>SUM(ENERO:DICIEMBRE!M65)</f>
        <v>0</v>
      </c>
      <c r="N65" s="78">
        <f>SUM(ENERO:DICIEMBRE!N65)</f>
        <v>0</v>
      </c>
      <c r="O65" s="78">
        <f>SUM(ENERO:DICIEMBRE!O65)</f>
        <v>0</v>
      </c>
      <c r="P65" s="78">
        <f>SUM(ENERO:DICIEMBRE!P65)</f>
        <v>0</v>
      </c>
      <c r="Q65" s="78">
        <f>SUM(ENERO:DICIEMBRE!Q65)</f>
        <v>0</v>
      </c>
      <c r="R65" s="78">
        <f>SUM(ENERO:DICIEMBRE!R65)</f>
        <v>0</v>
      </c>
      <c r="S65" s="78">
        <f>SUM(ENERO:DICIEMBRE!S65)</f>
        <v>0</v>
      </c>
      <c r="T65" s="78">
        <f>SUM(ENERO:DICIEMBRE!T65)</f>
        <v>0</v>
      </c>
      <c r="U65" s="78">
        <f>SUM(ENERO:DICIEMBRE!U65)</f>
        <v>0</v>
      </c>
      <c r="V65" s="78">
        <f>SUM(ENERO:DICIEMBRE!V65)</f>
        <v>0</v>
      </c>
      <c r="W65" s="78">
        <f>SUM(ENERO:DICIEMBRE!W65)</f>
        <v>0</v>
      </c>
      <c r="X65" s="78">
        <f>SUM(ENERO:DICIEMBRE!X65)</f>
        <v>0</v>
      </c>
      <c r="Y65" s="78">
        <f>SUM(ENERO:DICIEMBRE!Y65)</f>
        <v>0</v>
      </c>
      <c r="Z65" s="78">
        <f>SUM(ENERO:DICIEMBRE!Z65)</f>
        <v>0</v>
      </c>
      <c r="AA65" s="78">
        <f>SUM(ENERO:DICIEMBRE!AA65)</f>
        <v>0</v>
      </c>
      <c r="AB65" s="78">
        <f>SUM(ENERO:DICIEMBRE!AB65)</f>
        <v>0</v>
      </c>
      <c r="AC65" s="78">
        <f>SUM(ENERO:DICIEMBRE!AC65)</f>
        <v>0</v>
      </c>
      <c r="AD65" s="176"/>
      <c r="AE65" s="177"/>
      <c r="AF65" s="67"/>
      <c r="AG65" s="72"/>
      <c r="AH65" s="67"/>
      <c r="AI65" s="72"/>
      <c r="AJ65" s="67"/>
      <c r="AK65" s="72"/>
      <c r="AL65" s="178"/>
      <c r="AM65" s="179"/>
      <c r="AN65" s="78">
        <f>SUM(ENERO:DICIEMBRE!AN65)</f>
        <v>0</v>
      </c>
      <c r="AO65" s="78">
        <f>SUM(ENERO:DICIEMBRE!AO65)</f>
        <v>0</v>
      </c>
      <c r="AP65" s="78">
        <f>SUM(ENERO:DICIEMBRE!AP65)</f>
        <v>0</v>
      </c>
      <c r="AQ65" s="78">
        <f>SUM(ENERO:DICIEMBRE!AQ65)</f>
        <v>0</v>
      </c>
      <c r="AR65" s="78">
        <f>SUM(ENERO:DICIEMBRE!AR65)</f>
        <v>0</v>
      </c>
      <c r="AS65" s="78">
        <f>SUM(ENERO:DICIEMBRE!AS65)</f>
        <v>0</v>
      </c>
      <c r="AT65" s="6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122"/>
      <c r="BG65" s="122"/>
      <c r="BX65" s="121"/>
      <c r="CG65" s="123"/>
      <c r="CH65" s="123"/>
      <c r="CI65" s="123"/>
      <c r="CJ65" s="123"/>
      <c r="CK65" s="123"/>
      <c r="CL65" s="123"/>
      <c r="CM65" s="123"/>
      <c r="CN65" s="123"/>
      <c r="CO65" s="123"/>
    </row>
    <row r="66" spans="1:93" ht="16.149999999999999" customHeight="1" x14ac:dyDescent="0.2">
      <c r="A66" s="335"/>
      <c r="B66" s="39" t="s">
        <v>39</v>
      </c>
      <c r="C66" s="52">
        <f t="shared" si="6"/>
        <v>6</v>
      </c>
      <c r="D66" s="53">
        <f t="shared" si="7"/>
        <v>1</v>
      </c>
      <c r="E66" s="158">
        <f t="shared" si="8"/>
        <v>5</v>
      </c>
      <c r="F66" s="41"/>
      <c r="G66" s="42"/>
      <c r="H66" s="41"/>
      <c r="I66" s="42"/>
      <c r="J66" s="78">
        <f>SUM(ENERO:DICIEMBRE!J66)</f>
        <v>0</v>
      </c>
      <c r="K66" s="78">
        <f>SUM(ENERO:DICIEMBRE!K66)</f>
        <v>0</v>
      </c>
      <c r="L66" s="78">
        <f>SUM(ENERO:DICIEMBRE!L66)</f>
        <v>0</v>
      </c>
      <c r="M66" s="78">
        <f>SUM(ENERO:DICIEMBRE!M66)</f>
        <v>0</v>
      </c>
      <c r="N66" s="78">
        <f>SUM(ENERO:DICIEMBRE!N66)</f>
        <v>0</v>
      </c>
      <c r="O66" s="78">
        <f>SUM(ENERO:DICIEMBRE!O66)</f>
        <v>0</v>
      </c>
      <c r="P66" s="78">
        <f>SUM(ENERO:DICIEMBRE!P66)</f>
        <v>0</v>
      </c>
      <c r="Q66" s="78">
        <f>SUM(ENERO:DICIEMBRE!Q66)</f>
        <v>2</v>
      </c>
      <c r="R66" s="78">
        <f>SUM(ENERO:DICIEMBRE!R66)</f>
        <v>0</v>
      </c>
      <c r="S66" s="78">
        <f>SUM(ENERO:DICIEMBRE!S66)</f>
        <v>1</v>
      </c>
      <c r="T66" s="78">
        <f>SUM(ENERO:DICIEMBRE!T66)</f>
        <v>1</v>
      </c>
      <c r="U66" s="78">
        <f>SUM(ENERO:DICIEMBRE!U66)</f>
        <v>0</v>
      </c>
      <c r="V66" s="78">
        <f>SUM(ENERO:DICIEMBRE!V66)</f>
        <v>0</v>
      </c>
      <c r="W66" s="78">
        <f>SUM(ENERO:DICIEMBRE!W66)</f>
        <v>2</v>
      </c>
      <c r="X66" s="78">
        <f>SUM(ENERO:DICIEMBRE!X66)</f>
        <v>0</v>
      </c>
      <c r="Y66" s="78">
        <f>SUM(ENERO:DICIEMBRE!Y66)</f>
        <v>0</v>
      </c>
      <c r="Z66" s="78">
        <f>SUM(ENERO:DICIEMBRE!Z66)</f>
        <v>0</v>
      </c>
      <c r="AA66" s="78">
        <f>SUM(ENERO:DICIEMBRE!AA66)</f>
        <v>0</v>
      </c>
      <c r="AB66" s="78">
        <f>SUM(ENERO:DICIEMBRE!AB66)</f>
        <v>0</v>
      </c>
      <c r="AC66" s="78">
        <f>SUM(ENERO:DICIEMBRE!AC66)</f>
        <v>0</v>
      </c>
      <c r="AD66" s="176"/>
      <c r="AE66" s="177"/>
      <c r="AF66" s="40"/>
      <c r="AG66" s="75"/>
      <c r="AH66" s="40"/>
      <c r="AI66" s="75"/>
      <c r="AJ66" s="40"/>
      <c r="AK66" s="75"/>
      <c r="AL66" s="74"/>
      <c r="AM66" s="96"/>
      <c r="AN66" s="78">
        <f>SUM(ENERO:DICIEMBRE!AN66)</f>
        <v>0</v>
      </c>
      <c r="AO66" s="78">
        <f>SUM(ENERO:DICIEMBRE!AO66)</f>
        <v>0</v>
      </c>
      <c r="AP66" s="78">
        <f>SUM(ENERO:DICIEMBRE!AP66)</f>
        <v>0</v>
      </c>
      <c r="AQ66" s="78">
        <f>SUM(ENERO:DICIEMBRE!AQ66)</f>
        <v>0</v>
      </c>
      <c r="AR66" s="78">
        <f>SUM(ENERO:DICIEMBRE!AR66)</f>
        <v>3</v>
      </c>
      <c r="AS66" s="78">
        <f>SUM(ENERO:DICIEMBRE!AS66)</f>
        <v>0</v>
      </c>
      <c r="AT66" s="6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122"/>
      <c r="BG66" s="122"/>
      <c r="BX66" s="121"/>
      <c r="CG66" s="123"/>
      <c r="CH66" s="123"/>
      <c r="CI66" s="123"/>
      <c r="CJ66" s="123"/>
      <c r="CK66" s="123"/>
      <c r="CL66" s="123"/>
      <c r="CM66" s="123"/>
      <c r="CN66" s="123"/>
      <c r="CO66" s="123"/>
    </row>
    <row r="67" spans="1:93" ht="16.149999999999999" customHeight="1" x14ac:dyDescent="0.2">
      <c r="A67" s="335"/>
      <c r="B67" s="112" t="s">
        <v>46</v>
      </c>
      <c r="C67" s="165">
        <f t="shared" si="6"/>
        <v>0</v>
      </c>
      <c r="D67" s="171">
        <f t="shared" si="7"/>
        <v>0</v>
      </c>
      <c r="E67" s="166">
        <f t="shared" si="8"/>
        <v>0</v>
      </c>
      <c r="F67" s="41"/>
      <c r="G67" s="42"/>
      <c r="H67" s="41"/>
      <c r="I67" s="42"/>
      <c r="J67" s="78">
        <f>SUM(ENERO:DICIEMBRE!J67)</f>
        <v>0</v>
      </c>
      <c r="K67" s="78">
        <f>SUM(ENERO:DICIEMBRE!K67)</f>
        <v>0</v>
      </c>
      <c r="L67" s="78">
        <f>SUM(ENERO:DICIEMBRE!L67)</f>
        <v>0</v>
      </c>
      <c r="M67" s="78">
        <f>SUM(ENERO:DICIEMBRE!M67)</f>
        <v>0</v>
      </c>
      <c r="N67" s="78">
        <f>SUM(ENERO:DICIEMBRE!N67)</f>
        <v>0</v>
      </c>
      <c r="O67" s="78">
        <f>SUM(ENERO:DICIEMBRE!O67)</f>
        <v>0</v>
      </c>
      <c r="P67" s="78">
        <f>SUM(ENERO:DICIEMBRE!P67)</f>
        <v>0</v>
      </c>
      <c r="Q67" s="78">
        <f>SUM(ENERO:DICIEMBRE!Q67)</f>
        <v>0</v>
      </c>
      <c r="R67" s="78">
        <f>SUM(ENERO:DICIEMBRE!R67)</f>
        <v>0</v>
      </c>
      <c r="S67" s="78">
        <f>SUM(ENERO:DICIEMBRE!S67)</f>
        <v>0</v>
      </c>
      <c r="T67" s="78">
        <f>SUM(ENERO:DICIEMBRE!T67)</f>
        <v>0</v>
      </c>
      <c r="U67" s="78">
        <f>SUM(ENERO:DICIEMBRE!U67)</f>
        <v>0</v>
      </c>
      <c r="V67" s="78">
        <f>SUM(ENERO:DICIEMBRE!V67)</f>
        <v>0</v>
      </c>
      <c r="W67" s="78">
        <f>SUM(ENERO:DICIEMBRE!W67)</f>
        <v>0</v>
      </c>
      <c r="X67" s="78">
        <f>SUM(ENERO:DICIEMBRE!X67)</f>
        <v>0</v>
      </c>
      <c r="Y67" s="78">
        <f>SUM(ENERO:DICIEMBRE!Y67)</f>
        <v>0</v>
      </c>
      <c r="Z67" s="78">
        <f>SUM(ENERO:DICIEMBRE!Z67)</f>
        <v>0</v>
      </c>
      <c r="AA67" s="78">
        <f>SUM(ENERO:DICIEMBRE!AA67)</f>
        <v>0</v>
      </c>
      <c r="AB67" s="78">
        <f>SUM(ENERO:DICIEMBRE!AB67)</f>
        <v>0</v>
      </c>
      <c r="AC67" s="78">
        <f>SUM(ENERO:DICIEMBRE!AC67)</f>
        <v>0</v>
      </c>
      <c r="AD67" s="176"/>
      <c r="AE67" s="177"/>
      <c r="AF67" s="41"/>
      <c r="AG67" s="99"/>
      <c r="AH67" s="41"/>
      <c r="AI67" s="99"/>
      <c r="AJ67" s="41"/>
      <c r="AK67" s="99"/>
      <c r="AL67" s="180"/>
      <c r="AM67" s="181"/>
      <c r="AN67" s="78">
        <f>SUM(ENERO:DICIEMBRE!AN67)</f>
        <v>0</v>
      </c>
      <c r="AO67" s="78">
        <f>SUM(ENERO:DICIEMBRE!AO67)</f>
        <v>0</v>
      </c>
      <c r="AP67" s="78">
        <f>SUM(ENERO:DICIEMBRE!AP67)</f>
        <v>0</v>
      </c>
      <c r="AQ67" s="78">
        <f>SUM(ENERO:DICIEMBRE!AQ67)</f>
        <v>0</v>
      </c>
      <c r="AR67" s="78">
        <f>SUM(ENERO:DICIEMBRE!AR67)</f>
        <v>0</v>
      </c>
      <c r="AS67" s="78">
        <f>SUM(ENERO:DICIEMBRE!AS67)</f>
        <v>0</v>
      </c>
      <c r="AT67" s="6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122"/>
      <c r="BG67" s="122"/>
      <c r="BX67" s="121"/>
      <c r="CG67" s="123"/>
      <c r="CH67" s="123"/>
      <c r="CI67" s="123"/>
      <c r="CJ67" s="123"/>
      <c r="CK67" s="123"/>
      <c r="CL67" s="123"/>
      <c r="CM67" s="123"/>
      <c r="CN67" s="123"/>
      <c r="CO67" s="123"/>
    </row>
    <row r="68" spans="1:93" ht="16.149999999999999" customHeight="1" x14ac:dyDescent="0.2">
      <c r="A68" s="336"/>
      <c r="B68" s="167" t="s">
        <v>45</v>
      </c>
      <c r="C68" s="132">
        <f t="shared" si="6"/>
        <v>0</v>
      </c>
      <c r="D68" s="168">
        <f t="shared" si="7"/>
        <v>0</v>
      </c>
      <c r="E68" s="128">
        <f t="shared" si="8"/>
        <v>0</v>
      </c>
      <c r="F68" s="64"/>
      <c r="G68" s="65"/>
      <c r="H68" s="64"/>
      <c r="I68" s="65"/>
      <c r="J68" s="78">
        <f>SUM(ENERO:DICIEMBRE!J68)</f>
        <v>0</v>
      </c>
      <c r="K68" s="78">
        <f>SUM(ENERO:DICIEMBRE!K68)</f>
        <v>0</v>
      </c>
      <c r="L68" s="78">
        <f>SUM(ENERO:DICIEMBRE!L68)</f>
        <v>0</v>
      </c>
      <c r="M68" s="78">
        <f>SUM(ENERO:DICIEMBRE!M68)</f>
        <v>0</v>
      </c>
      <c r="N68" s="78">
        <f>SUM(ENERO:DICIEMBRE!N68)</f>
        <v>0</v>
      </c>
      <c r="O68" s="78">
        <f>SUM(ENERO:DICIEMBRE!O68)</f>
        <v>0</v>
      </c>
      <c r="P68" s="78">
        <f>SUM(ENERO:DICIEMBRE!P68)</f>
        <v>0</v>
      </c>
      <c r="Q68" s="78">
        <f>SUM(ENERO:DICIEMBRE!Q68)</f>
        <v>0</v>
      </c>
      <c r="R68" s="78">
        <f>SUM(ENERO:DICIEMBRE!R68)</f>
        <v>0</v>
      </c>
      <c r="S68" s="78">
        <f>SUM(ENERO:DICIEMBRE!S68)</f>
        <v>0</v>
      </c>
      <c r="T68" s="78">
        <f>SUM(ENERO:DICIEMBRE!T68)</f>
        <v>0</v>
      </c>
      <c r="U68" s="78">
        <f>SUM(ENERO:DICIEMBRE!U68)</f>
        <v>0</v>
      </c>
      <c r="V68" s="78">
        <f>SUM(ENERO:DICIEMBRE!V68)</f>
        <v>0</v>
      </c>
      <c r="W68" s="78">
        <f>SUM(ENERO:DICIEMBRE!W68)</f>
        <v>0</v>
      </c>
      <c r="X68" s="78">
        <f>SUM(ENERO:DICIEMBRE!X68)</f>
        <v>0</v>
      </c>
      <c r="Y68" s="78">
        <f>SUM(ENERO:DICIEMBRE!Y68)</f>
        <v>0</v>
      </c>
      <c r="Z68" s="78">
        <f>SUM(ENERO:DICIEMBRE!Z68)</f>
        <v>0</v>
      </c>
      <c r="AA68" s="78">
        <f>SUM(ENERO:DICIEMBRE!AA68)</f>
        <v>0</v>
      </c>
      <c r="AB68" s="78">
        <f>SUM(ENERO:DICIEMBRE!AB68)</f>
        <v>0</v>
      </c>
      <c r="AC68" s="78">
        <f>SUM(ENERO:DICIEMBRE!AC68)</f>
        <v>0</v>
      </c>
      <c r="AD68" s="176"/>
      <c r="AE68" s="177"/>
      <c r="AF68" s="64"/>
      <c r="AG68" s="73"/>
      <c r="AH68" s="64"/>
      <c r="AI68" s="73"/>
      <c r="AJ68" s="64"/>
      <c r="AK68" s="73"/>
      <c r="AL68" s="182"/>
      <c r="AM68" s="76"/>
      <c r="AN68" s="78">
        <f>SUM(ENERO:DICIEMBRE!AN68)</f>
        <v>0</v>
      </c>
      <c r="AO68" s="78">
        <f>SUM(ENERO:DICIEMBRE!AO68)</f>
        <v>0</v>
      </c>
      <c r="AP68" s="78">
        <f>SUM(ENERO:DICIEMBRE!AP68)</f>
        <v>0</v>
      </c>
      <c r="AQ68" s="78">
        <f>SUM(ENERO:DICIEMBRE!AQ68)</f>
        <v>0</v>
      </c>
      <c r="AR68" s="78">
        <f>SUM(ENERO:DICIEMBRE!AR68)</f>
        <v>0</v>
      </c>
      <c r="AS68" s="78">
        <f>SUM(ENERO:DICIEMBRE!AS68)</f>
        <v>0</v>
      </c>
      <c r="AT68" s="6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122"/>
      <c r="BG68" s="122"/>
      <c r="BX68" s="121"/>
      <c r="CG68" s="123"/>
      <c r="CH68" s="123"/>
      <c r="CI68" s="123"/>
      <c r="CJ68" s="123"/>
      <c r="CK68" s="123"/>
      <c r="CL68" s="123"/>
      <c r="CM68" s="123"/>
      <c r="CN68" s="123"/>
      <c r="CO68" s="123"/>
    </row>
    <row r="69" spans="1:93" ht="16.149999999999999" customHeight="1" x14ac:dyDescent="0.2">
      <c r="A69" s="334" t="s">
        <v>53</v>
      </c>
      <c r="B69" s="152" t="s">
        <v>37</v>
      </c>
      <c r="C69" s="49">
        <f t="shared" si="6"/>
        <v>248</v>
      </c>
      <c r="D69" s="50">
        <f t="shared" si="7"/>
        <v>165</v>
      </c>
      <c r="E69" s="153">
        <f t="shared" si="8"/>
        <v>83</v>
      </c>
      <c r="F69" s="84"/>
      <c r="G69" s="170"/>
      <c r="H69" s="84"/>
      <c r="I69" s="170"/>
      <c r="J69" s="78">
        <f>SUM(ENERO:DICIEMBRE!J69)</f>
        <v>0</v>
      </c>
      <c r="K69" s="78">
        <f>SUM(ENERO:DICIEMBRE!K69)</f>
        <v>0</v>
      </c>
      <c r="L69" s="78">
        <f>SUM(ENERO:DICIEMBRE!L69)</f>
        <v>0</v>
      </c>
      <c r="M69" s="78">
        <f>SUM(ENERO:DICIEMBRE!M69)</f>
        <v>0</v>
      </c>
      <c r="N69" s="78">
        <f>SUM(ENERO:DICIEMBRE!N69)</f>
        <v>12</v>
      </c>
      <c r="O69" s="78">
        <f>SUM(ENERO:DICIEMBRE!O69)</f>
        <v>2</v>
      </c>
      <c r="P69" s="78">
        <f>SUM(ENERO:DICIEMBRE!P69)</f>
        <v>27</v>
      </c>
      <c r="Q69" s="78">
        <f>SUM(ENERO:DICIEMBRE!Q69)</f>
        <v>21</v>
      </c>
      <c r="R69" s="78">
        <f>SUM(ENERO:DICIEMBRE!R69)</f>
        <v>21</v>
      </c>
      <c r="S69" s="78">
        <f>SUM(ENERO:DICIEMBRE!S69)</f>
        <v>11</v>
      </c>
      <c r="T69" s="78">
        <f>SUM(ENERO:DICIEMBRE!T69)</f>
        <v>24</v>
      </c>
      <c r="U69" s="78">
        <f>SUM(ENERO:DICIEMBRE!U69)</f>
        <v>18</v>
      </c>
      <c r="V69" s="78">
        <f>SUM(ENERO:DICIEMBRE!V69)</f>
        <v>20</v>
      </c>
      <c r="W69" s="78">
        <f>SUM(ENERO:DICIEMBRE!W69)</f>
        <v>10</v>
      </c>
      <c r="X69" s="78">
        <f>SUM(ENERO:DICIEMBRE!X69)</f>
        <v>17</v>
      </c>
      <c r="Y69" s="78">
        <f>SUM(ENERO:DICIEMBRE!Y69)</f>
        <v>8</v>
      </c>
      <c r="Z69" s="78">
        <f>SUM(ENERO:DICIEMBRE!Z69)</f>
        <v>28</v>
      </c>
      <c r="AA69" s="78">
        <f>SUM(ENERO:DICIEMBRE!AA69)</f>
        <v>11</v>
      </c>
      <c r="AB69" s="78">
        <f>SUM(ENERO:DICIEMBRE!AB69)</f>
        <v>6</v>
      </c>
      <c r="AC69" s="78">
        <f>SUM(ENERO:DICIEMBRE!AC69)</f>
        <v>0</v>
      </c>
      <c r="AD69" s="78">
        <f>SUM(ENERO:DICIEMBRE!AD69)</f>
        <v>2</v>
      </c>
      <c r="AE69" s="78">
        <f>SUM(ENERO:DICIEMBRE!AE69)</f>
        <v>2</v>
      </c>
      <c r="AF69" s="78">
        <f>SUM(ENERO:DICIEMBRE!AF69)</f>
        <v>3</v>
      </c>
      <c r="AG69" s="78">
        <f>SUM(ENERO:DICIEMBRE!AG69)</f>
        <v>0</v>
      </c>
      <c r="AH69" s="78">
        <f>SUM(ENERO:DICIEMBRE!AH69)</f>
        <v>5</v>
      </c>
      <c r="AI69" s="78">
        <f>SUM(ENERO:DICIEMBRE!AI69)</f>
        <v>0</v>
      </c>
      <c r="AJ69" s="78">
        <f>SUM(ENERO:DICIEMBRE!AJ69)</f>
        <v>0</v>
      </c>
      <c r="AK69" s="78">
        <f>SUM(ENERO:DICIEMBRE!AK69)</f>
        <v>0</v>
      </c>
      <c r="AL69" s="78">
        <f>SUM(ENERO:DICIEMBRE!AL69)</f>
        <v>0</v>
      </c>
      <c r="AM69" s="78">
        <f>SUM(ENERO:DICIEMBRE!AM69)</f>
        <v>0</v>
      </c>
      <c r="AN69" s="78">
        <f>SUM(ENERO:DICIEMBRE!AN69)</f>
        <v>0</v>
      </c>
      <c r="AO69" s="78">
        <f>SUM(ENERO:DICIEMBRE!AO69)</f>
        <v>1</v>
      </c>
      <c r="AP69" s="78">
        <f>SUM(ENERO:DICIEMBRE!AP69)</f>
        <v>0</v>
      </c>
      <c r="AQ69" s="78">
        <f>SUM(ENERO:DICIEMBRE!AQ69)</f>
        <v>1</v>
      </c>
      <c r="AR69" s="78">
        <f>SUM(ENERO:DICIEMBRE!AR69)</f>
        <v>12</v>
      </c>
      <c r="AS69" s="78">
        <f>SUM(ENERO:DICIEMBRE!AS69)</f>
        <v>0</v>
      </c>
      <c r="AT69" s="6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122"/>
      <c r="BG69" s="122"/>
      <c r="BX69" s="121"/>
      <c r="CG69" s="123"/>
      <c r="CH69" s="123"/>
      <c r="CI69" s="123"/>
      <c r="CJ69" s="123"/>
      <c r="CK69" s="123"/>
      <c r="CL69" s="123"/>
      <c r="CM69" s="123"/>
      <c r="CN69" s="123"/>
      <c r="CO69" s="123"/>
    </row>
    <row r="70" spans="1:93" ht="16.149999999999999" customHeight="1" x14ac:dyDescent="0.2">
      <c r="A70" s="335"/>
      <c r="B70" s="39" t="s">
        <v>38</v>
      </c>
      <c r="C70" s="52">
        <f t="shared" si="6"/>
        <v>0</v>
      </c>
      <c r="D70" s="53">
        <f t="shared" si="7"/>
        <v>0</v>
      </c>
      <c r="E70" s="158">
        <f t="shared" si="8"/>
        <v>0</v>
      </c>
      <c r="F70" s="41"/>
      <c r="G70" s="42"/>
      <c r="H70" s="41"/>
      <c r="I70" s="42"/>
      <c r="J70" s="78">
        <f>SUM(ENERO:DICIEMBRE!J70)</f>
        <v>0</v>
      </c>
      <c r="K70" s="78">
        <f>SUM(ENERO:DICIEMBRE!K70)</f>
        <v>0</v>
      </c>
      <c r="L70" s="78">
        <f>SUM(ENERO:DICIEMBRE!L70)</f>
        <v>0</v>
      </c>
      <c r="M70" s="78">
        <f>SUM(ENERO:DICIEMBRE!M70)</f>
        <v>0</v>
      </c>
      <c r="N70" s="78">
        <f>SUM(ENERO:DICIEMBRE!N70)</f>
        <v>0</v>
      </c>
      <c r="O70" s="78">
        <f>SUM(ENERO:DICIEMBRE!O70)</f>
        <v>0</v>
      </c>
      <c r="P70" s="78">
        <f>SUM(ENERO:DICIEMBRE!P70)</f>
        <v>0</v>
      </c>
      <c r="Q70" s="78">
        <f>SUM(ENERO:DICIEMBRE!Q70)</f>
        <v>0</v>
      </c>
      <c r="R70" s="78">
        <f>SUM(ENERO:DICIEMBRE!R70)</f>
        <v>0</v>
      </c>
      <c r="S70" s="78">
        <f>SUM(ENERO:DICIEMBRE!S70)</f>
        <v>0</v>
      </c>
      <c r="T70" s="78">
        <f>SUM(ENERO:DICIEMBRE!T70)</f>
        <v>0</v>
      </c>
      <c r="U70" s="78">
        <f>SUM(ENERO:DICIEMBRE!U70)</f>
        <v>0</v>
      </c>
      <c r="V70" s="78">
        <f>SUM(ENERO:DICIEMBRE!V70)</f>
        <v>0</v>
      </c>
      <c r="W70" s="78">
        <f>SUM(ENERO:DICIEMBRE!W70)</f>
        <v>0</v>
      </c>
      <c r="X70" s="78">
        <f>SUM(ENERO:DICIEMBRE!X70)</f>
        <v>0</v>
      </c>
      <c r="Y70" s="78">
        <f>SUM(ENERO:DICIEMBRE!Y70)</f>
        <v>0</v>
      </c>
      <c r="Z70" s="78">
        <f>SUM(ENERO:DICIEMBRE!Z70)</f>
        <v>0</v>
      </c>
      <c r="AA70" s="78">
        <f>SUM(ENERO:DICIEMBRE!AA70)</f>
        <v>0</v>
      </c>
      <c r="AB70" s="78">
        <f>SUM(ENERO:DICIEMBRE!AB70)</f>
        <v>0</v>
      </c>
      <c r="AC70" s="78">
        <f>SUM(ENERO:DICIEMBRE!AC70)</f>
        <v>0</v>
      </c>
      <c r="AD70" s="78">
        <f>SUM(ENERO:DICIEMBRE!AD70)</f>
        <v>0</v>
      </c>
      <c r="AE70" s="78">
        <f>SUM(ENERO:DICIEMBRE!AE70)</f>
        <v>0</v>
      </c>
      <c r="AF70" s="78">
        <f>SUM(ENERO:DICIEMBRE!AF70)</f>
        <v>0</v>
      </c>
      <c r="AG70" s="78">
        <f>SUM(ENERO:DICIEMBRE!AG70)</f>
        <v>0</v>
      </c>
      <c r="AH70" s="78">
        <f>SUM(ENERO:DICIEMBRE!AH70)</f>
        <v>0</v>
      </c>
      <c r="AI70" s="78">
        <f>SUM(ENERO:DICIEMBRE!AI70)</f>
        <v>0</v>
      </c>
      <c r="AJ70" s="78">
        <f>SUM(ENERO:DICIEMBRE!AJ70)</f>
        <v>0</v>
      </c>
      <c r="AK70" s="78">
        <f>SUM(ENERO:DICIEMBRE!AK70)</f>
        <v>0</v>
      </c>
      <c r="AL70" s="78">
        <f>SUM(ENERO:DICIEMBRE!AL70)</f>
        <v>0</v>
      </c>
      <c r="AM70" s="78">
        <f>SUM(ENERO:DICIEMBRE!AM70)</f>
        <v>0</v>
      </c>
      <c r="AN70" s="78">
        <f>SUM(ENERO:DICIEMBRE!AN70)</f>
        <v>0</v>
      </c>
      <c r="AO70" s="78">
        <f>SUM(ENERO:DICIEMBRE!AO70)</f>
        <v>0</v>
      </c>
      <c r="AP70" s="78">
        <f>SUM(ENERO:DICIEMBRE!AP70)</f>
        <v>0</v>
      </c>
      <c r="AQ70" s="78">
        <f>SUM(ENERO:DICIEMBRE!AQ70)</f>
        <v>0</v>
      </c>
      <c r="AR70" s="78">
        <f>SUM(ENERO:DICIEMBRE!AR70)</f>
        <v>0</v>
      </c>
      <c r="AS70" s="78">
        <f>SUM(ENERO:DICIEMBRE!AS70)</f>
        <v>0</v>
      </c>
      <c r="AT70" s="6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122"/>
      <c r="BG70" s="122"/>
      <c r="BX70" s="121"/>
      <c r="CG70" s="123"/>
      <c r="CH70" s="123"/>
      <c r="CI70" s="123"/>
      <c r="CJ70" s="123"/>
      <c r="CK70" s="123"/>
      <c r="CL70" s="123"/>
      <c r="CM70" s="123"/>
      <c r="CN70" s="123"/>
      <c r="CO70" s="123"/>
    </row>
    <row r="71" spans="1:93" ht="16.149999999999999" customHeight="1" x14ac:dyDescent="0.2">
      <c r="A71" s="335"/>
      <c r="B71" s="39" t="s">
        <v>39</v>
      </c>
      <c r="C71" s="52">
        <f t="shared" si="6"/>
        <v>516</v>
      </c>
      <c r="D71" s="53">
        <f t="shared" si="7"/>
        <v>262</v>
      </c>
      <c r="E71" s="158">
        <f t="shared" si="8"/>
        <v>254</v>
      </c>
      <c r="F71" s="41"/>
      <c r="G71" s="42"/>
      <c r="H71" s="41"/>
      <c r="I71" s="42"/>
      <c r="J71" s="78">
        <f>SUM(ENERO:DICIEMBRE!J71)</f>
        <v>0</v>
      </c>
      <c r="K71" s="78">
        <f>SUM(ENERO:DICIEMBRE!K71)</f>
        <v>0</v>
      </c>
      <c r="L71" s="78">
        <f>SUM(ENERO:DICIEMBRE!L71)</f>
        <v>1</v>
      </c>
      <c r="M71" s="78">
        <f>SUM(ENERO:DICIEMBRE!M71)</f>
        <v>10</v>
      </c>
      <c r="N71" s="78">
        <f>SUM(ENERO:DICIEMBRE!N71)</f>
        <v>19</v>
      </c>
      <c r="O71" s="78">
        <f>SUM(ENERO:DICIEMBRE!O71)</f>
        <v>25</v>
      </c>
      <c r="P71" s="78">
        <f>SUM(ENERO:DICIEMBRE!P71)</f>
        <v>41</v>
      </c>
      <c r="Q71" s="78">
        <f>SUM(ENERO:DICIEMBRE!Q71)</f>
        <v>50</v>
      </c>
      <c r="R71" s="78">
        <f>SUM(ENERO:DICIEMBRE!R71)</f>
        <v>35</v>
      </c>
      <c r="S71" s="78">
        <f>SUM(ENERO:DICIEMBRE!S71)</f>
        <v>62</v>
      </c>
      <c r="T71" s="78">
        <f>SUM(ENERO:DICIEMBRE!T71)</f>
        <v>35</v>
      </c>
      <c r="U71" s="78">
        <f>SUM(ENERO:DICIEMBRE!U71)</f>
        <v>42</v>
      </c>
      <c r="V71" s="78">
        <f>SUM(ENERO:DICIEMBRE!V71)</f>
        <v>52</v>
      </c>
      <c r="W71" s="78">
        <f>SUM(ENERO:DICIEMBRE!W71)</f>
        <v>28</v>
      </c>
      <c r="X71" s="78">
        <f>SUM(ENERO:DICIEMBRE!X71)</f>
        <v>30</v>
      </c>
      <c r="Y71" s="78">
        <f>SUM(ENERO:DICIEMBRE!Y71)</f>
        <v>14</v>
      </c>
      <c r="Z71" s="78">
        <f>SUM(ENERO:DICIEMBRE!Z71)</f>
        <v>30</v>
      </c>
      <c r="AA71" s="78">
        <f>SUM(ENERO:DICIEMBRE!AA71)</f>
        <v>13</v>
      </c>
      <c r="AB71" s="78">
        <f>SUM(ENERO:DICIEMBRE!AB71)</f>
        <v>6</v>
      </c>
      <c r="AC71" s="78">
        <f>SUM(ENERO:DICIEMBRE!AC71)</f>
        <v>1</v>
      </c>
      <c r="AD71" s="78">
        <f>SUM(ENERO:DICIEMBRE!AD71)</f>
        <v>4</v>
      </c>
      <c r="AE71" s="78">
        <f>SUM(ENERO:DICIEMBRE!AE71)</f>
        <v>5</v>
      </c>
      <c r="AF71" s="78">
        <f>SUM(ENERO:DICIEMBRE!AF71)</f>
        <v>3</v>
      </c>
      <c r="AG71" s="78">
        <f>SUM(ENERO:DICIEMBRE!AG71)</f>
        <v>2</v>
      </c>
      <c r="AH71" s="78">
        <f>SUM(ENERO:DICIEMBRE!AH71)</f>
        <v>6</v>
      </c>
      <c r="AI71" s="78">
        <f>SUM(ENERO:DICIEMBRE!AI71)</f>
        <v>2</v>
      </c>
      <c r="AJ71" s="78">
        <f>SUM(ENERO:DICIEMBRE!AJ71)</f>
        <v>0</v>
      </c>
      <c r="AK71" s="78">
        <f>SUM(ENERO:DICIEMBRE!AK71)</f>
        <v>0</v>
      </c>
      <c r="AL71" s="78">
        <f>SUM(ENERO:DICIEMBRE!AL71)</f>
        <v>0</v>
      </c>
      <c r="AM71" s="78">
        <f>SUM(ENERO:DICIEMBRE!AM71)</f>
        <v>0</v>
      </c>
      <c r="AN71" s="78">
        <f>SUM(ENERO:DICIEMBRE!AN71)</f>
        <v>0</v>
      </c>
      <c r="AO71" s="78">
        <f>SUM(ENERO:DICIEMBRE!AO71)</f>
        <v>0</v>
      </c>
      <c r="AP71" s="78">
        <f>SUM(ENERO:DICIEMBRE!AP71)</f>
        <v>2</v>
      </c>
      <c r="AQ71" s="78">
        <f>SUM(ENERO:DICIEMBRE!AQ71)</f>
        <v>1</v>
      </c>
      <c r="AR71" s="78">
        <f>SUM(ENERO:DICIEMBRE!AR71)</f>
        <v>25</v>
      </c>
      <c r="AS71" s="78">
        <f>SUM(ENERO:DICIEMBRE!AS71)</f>
        <v>0</v>
      </c>
      <c r="AT71" s="6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122"/>
      <c r="BG71" s="122"/>
      <c r="BX71" s="121"/>
      <c r="CG71" s="123"/>
      <c r="CH71" s="123"/>
      <c r="CI71" s="123"/>
      <c r="CJ71" s="123"/>
      <c r="CK71" s="123"/>
      <c r="CL71" s="123"/>
      <c r="CM71" s="123"/>
      <c r="CN71" s="123"/>
      <c r="CO71" s="123"/>
    </row>
    <row r="72" spans="1:93" ht="16.149999999999999" customHeight="1" x14ac:dyDescent="0.2">
      <c r="A72" s="335"/>
      <c r="B72" s="39" t="s">
        <v>41</v>
      </c>
      <c r="C72" s="52">
        <f t="shared" si="6"/>
        <v>0</v>
      </c>
      <c r="D72" s="53">
        <f t="shared" si="7"/>
        <v>0</v>
      </c>
      <c r="E72" s="158">
        <f t="shared" si="8"/>
        <v>0</v>
      </c>
      <c r="F72" s="41"/>
      <c r="G72" s="42"/>
      <c r="H72" s="41"/>
      <c r="I72" s="42"/>
      <c r="J72" s="78">
        <f>SUM(ENERO:DICIEMBRE!J72)</f>
        <v>0</v>
      </c>
      <c r="K72" s="78">
        <f>SUM(ENERO:DICIEMBRE!K72)</f>
        <v>0</v>
      </c>
      <c r="L72" s="78">
        <f>SUM(ENERO:DICIEMBRE!L72)</f>
        <v>0</v>
      </c>
      <c r="M72" s="78">
        <f>SUM(ENERO:DICIEMBRE!M72)</f>
        <v>0</v>
      </c>
      <c r="N72" s="78">
        <f>SUM(ENERO:DICIEMBRE!N72)</f>
        <v>0</v>
      </c>
      <c r="O72" s="78">
        <f>SUM(ENERO:DICIEMBRE!O72)</f>
        <v>0</v>
      </c>
      <c r="P72" s="78">
        <f>SUM(ENERO:DICIEMBRE!P72)</f>
        <v>0</v>
      </c>
      <c r="Q72" s="78">
        <f>SUM(ENERO:DICIEMBRE!Q72)</f>
        <v>0</v>
      </c>
      <c r="R72" s="78">
        <f>SUM(ENERO:DICIEMBRE!R72)</f>
        <v>0</v>
      </c>
      <c r="S72" s="78">
        <f>SUM(ENERO:DICIEMBRE!S72)</f>
        <v>0</v>
      </c>
      <c r="T72" s="78">
        <f>SUM(ENERO:DICIEMBRE!T72)</f>
        <v>0</v>
      </c>
      <c r="U72" s="78">
        <f>SUM(ENERO:DICIEMBRE!U72)</f>
        <v>0</v>
      </c>
      <c r="V72" s="78">
        <f>SUM(ENERO:DICIEMBRE!V72)</f>
        <v>0</v>
      </c>
      <c r="W72" s="78">
        <f>SUM(ENERO:DICIEMBRE!W72)</f>
        <v>0</v>
      </c>
      <c r="X72" s="78">
        <f>SUM(ENERO:DICIEMBRE!X72)</f>
        <v>0</v>
      </c>
      <c r="Y72" s="78">
        <f>SUM(ENERO:DICIEMBRE!Y72)</f>
        <v>0</v>
      </c>
      <c r="Z72" s="78">
        <f>SUM(ENERO:DICIEMBRE!Z72)</f>
        <v>0</v>
      </c>
      <c r="AA72" s="78">
        <f>SUM(ENERO:DICIEMBRE!AA72)</f>
        <v>0</v>
      </c>
      <c r="AB72" s="78">
        <f>SUM(ENERO:DICIEMBRE!AB72)</f>
        <v>0</v>
      </c>
      <c r="AC72" s="78">
        <f>SUM(ENERO:DICIEMBRE!AC72)</f>
        <v>0</v>
      </c>
      <c r="AD72" s="78">
        <f>SUM(ENERO:DICIEMBRE!AD72)</f>
        <v>0</v>
      </c>
      <c r="AE72" s="78">
        <f>SUM(ENERO:DICIEMBRE!AE72)</f>
        <v>0</v>
      </c>
      <c r="AF72" s="78">
        <f>SUM(ENERO:DICIEMBRE!AF72)</f>
        <v>0</v>
      </c>
      <c r="AG72" s="78">
        <f>SUM(ENERO:DICIEMBRE!AG72)</f>
        <v>0</v>
      </c>
      <c r="AH72" s="78">
        <f>SUM(ENERO:DICIEMBRE!AH72)</f>
        <v>0</v>
      </c>
      <c r="AI72" s="78">
        <f>SUM(ENERO:DICIEMBRE!AI72)</f>
        <v>0</v>
      </c>
      <c r="AJ72" s="78">
        <f>SUM(ENERO:DICIEMBRE!AJ72)</f>
        <v>0</v>
      </c>
      <c r="AK72" s="78">
        <f>SUM(ENERO:DICIEMBRE!AK72)</f>
        <v>0</v>
      </c>
      <c r="AL72" s="78">
        <f>SUM(ENERO:DICIEMBRE!AL72)</f>
        <v>0</v>
      </c>
      <c r="AM72" s="78">
        <f>SUM(ENERO:DICIEMBRE!AM72)</f>
        <v>0</v>
      </c>
      <c r="AN72" s="78">
        <f>SUM(ENERO:DICIEMBRE!AN72)</f>
        <v>0</v>
      </c>
      <c r="AO72" s="78">
        <f>SUM(ENERO:DICIEMBRE!AO72)</f>
        <v>0</v>
      </c>
      <c r="AP72" s="78">
        <f>SUM(ENERO:DICIEMBRE!AP72)</f>
        <v>0</v>
      </c>
      <c r="AQ72" s="78">
        <f>SUM(ENERO:DICIEMBRE!AQ72)</f>
        <v>0</v>
      </c>
      <c r="AR72" s="78">
        <f>SUM(ENERO:DICIEMBRE!AR72)</f>
        <v>0</v>
      </c>
      <c r="AS72" s="78">
        <f>SUM(ENERO:DICIEMBRE!AS72)</f>
        <v>0</v>
      </c>
      <c r="AT72" s="6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122"/>
      <c r="BG72" s="122"/>
      <c r="BX72" s="121"/>
      <c r="CG72" s="123"/>
      <c r="CH72" s="123"/>
      <c r="CI72" s="123"/>
      <c r="CJ72" s="123"/>
      <c r="CK72" s="123"/>
      <c r="CL72" s="123"/>
      <c r="CM72" s="123"/>
      <c r="CN72" s="123"/>
      <c r="CO72" s="123"/>
    </row>
    <row r="73" spans="1:93" ht="16.149999999999999" customHeight="1" x14ac:dyDescent="0.2">
      <c r="A73" s="335"/>
      <c r="B73" s="39" t="s">
        <v>42</v>
      </c>
      <c r="C73" s="52">
        <f t="shared" si="6"/>
        <v>0</v>
      </c>
      <c r="D73" s="53">
        <f t="shared" si="7"/>
        <v>0</v>
      </c>
      <c r="E73" s="158">
        <f t="shared" si="8"/>
        <v>0</v>
      </c>
      <c r="F73" s="41"/>
      <c r="G73" s="42"/>
      <c r="H73" s="41"/>
      <c r="I73" s="42"/>
      <c r="J73" s="78">
        <f>SUM(ENERO:DICIEMBRE!J73)</f>
        <v>0</v>
      </c>
      <c r="K73" s="78">
        <f>SUM(ENERO:DICIEMBRE!K73)</f>
        <v>0</v>
      </c>
      <c r="L73" s="78">
        <f>SUM(ENERO:DICIEMBRE!L73)</f>
        <v>0</v>
      </c>
      <c r="M73" s="78">
        <f>SUM(ENERO:DICIEMBRE!M73)</f>
        <v>0</v>
      </c>
      <c r="N73" s="78">
        <f>SUM(ENERO:DICIEMBRE!N73)</f>
        <v>0</v>
      </c>
      <c r="O73" s="78">
        <f>SUM(ENERO:DICIEMBRE!O73)</f>
        <v>0</v>
      </c>
      <c r="P73" s="78">
        <f>SUM(ENERO:DICIEMBRE!P73)</f>
        <v>0</v>
      </c>
      <c r="Q73" s="78">
        <f>SUM(ENERO:DICIEMBRE!Q73)</f>
        <v>0</v>
      </c>
      <c r="R73" s="78">
        <f>SUM(ENERO:DICIEMBRE!R73)</f>
        <v>0</v>
      </c>
      <c r="S73" s="78">
        <f>SUM(ENERO:DICIEMBRE!S73)</f>
        <v>0</v>
      </c>
      <c r="T73" s="78">
        <f>SUM(ENERO:DICIEMBRE!T73)</f>
        <v>0</v>
      </c>
      <c r="U73" s="78">
        <f>SUM(ENERO:DICIEMBRE!U73)</f>
        <v>0</v>
      </c>
      <c r="V73" s="78">
        <f>SUM(ENERO:DICIEMBRE!V73)</f>
        <v>0</v>
      </c>
      <c r="W73" s="78">
        <f>SUM(ENERO:DICIEMBRE!W73)</f>
        <v>0</v>
      </c>
      <c r="X73" s="78">
        <f>SUM(ENERO:DICIEMBRE!X73)</f>
        <v>0</v>
      </c>
      <c r="Y73" s="78">
        <f>SUM(ENERO:DICIEMBRE!Y73)</f>
        <v>0</v>
      </c>
      <c r="Z73" s="78">
        <f>SUM(ENERO:DICIEMBRE!Z73)</f>
        <v>0</v>
      </c>
      <c r="AA73" s="78">
        <f>SUM(ENERO:DICIEMBRE!AA73)</f>
        <v>0</v>
      </c>
      <c r="AB73" s="78">
        <f>SUM(ENERO:DICIEMBRE!AB73)</f>
        <v>0</v>
      </c>
      <c r="AC73" s="78">
        <f>SUM(ENERO:DICIEMBRE!AC73)</f>
        <v>0</v>
      </c>
      <c r="AD73" s="78">
        <f>SUM(ENERO:DICIEMBRE!AD73)</f>
        <v>0</v>
      </c>
      <c r="AE73" s="78">
        <f>SUM(ENERO:DICIEMBRE!AE73)</f>
        <v>0</v>
      </c>
      <c r="AF73" s="78">
        <f>SUM(ENERO:DICIEMBRE!AF73)</f>
        <v>0</v>
      </c>
      <c r="AG73" s="78">
        <f>SUM(ENERO:DICIEMBRE!AG73)</f>
        <v>0</v>
      </c>
      <c r="AH73" s="78">
        <f>SUM(ENERO:DICIEMBRE!AH73)</f>
        <v>0</v>
      </c>
      <c r="AI73" s="78">
        <f>SUM(ENERO:DICIEMBRE!AI73)</f>
        <v>0</v>
      </c>
      <c r="AJ73" s="78">
        <f>SUM(ENERO:DICIEMBRE!AJ73)</f>
        <v>0</v>
      </c>
      <c r="AK73" s="78">
        <f>SUM(ENERO:DICIEMBRE!AK73)</f>
        <v>0</v>
      </c>
      <c r="AL73" s="78">
        <f>SUM(ENERO:DICIEMBRE!AL73)</f>
        <v>0</v>
      </c>
      <c r="AM73" s="78">
        <f>SUM(ENERO:DICIEMBRE!AM73)</f>
        <v>0</v>
      </c>
      <c r="AN73" s="78">
        <f>SUM(ENERO:DICIEMBRE!AN73)</f>
        <v>0</v>
      </c>
      <c r="AO73" s="78">
        <f>SUM(ENERO:DICIEMBRE!AO73)</f>
        <v>0</v>
      </c>
      <c r="AP73" s="78">
        <f>SUM(ENERO:DICIEMBRE!AP73)</f>
        <v>0</v>
      </c>
      <c r="AQ73" s="78">
        <f>SUM(ENERO:DICIEMBRE!AQ73)</f>
        <v>0</v>
      </c>
      <c r="AR73" s="78">
        <f>SUM(ENERO:DICIEMBRE!AR73)</f>
        <v>0</v>
      </c>
      <c r="AS73" s="78">
        <f>SUM(ENERO:DICIEMBRE!AS73)</f>
        <v>0</v>
      </c>
      <c r="AT73" s="6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122"/>
      <c r="BG73" s="122"/>
      <c r="BX73" s="121"/>
      <c r="CG73" s="123"/>
      <c r="CH73" s="123"/>
      <c r="CI73" s="123"/>
      <c r="CJ73" s="123"/>
      <c r="CK73" s="123"/>
      <c r="CL73" s="123"/>
      <c r="CM73" s="123"/>
      <c r="CN73" s="123"/>
      <c r="CO73" s="123"/>
    </row>
    <row r="74" spans="1:93" ht="16.149999999999999" customHeight="1" x14ac:dyDescent="0.2">
      <c r="A74" s="335"/>
      <c r="B74" s="175" t="s">
        <v>46</v>
      </c>
      <c r="C74" s="87">
        <f t="shared" si="6"/>
        <v>0</v>
      </c>
      <c r="D74" s="171">
        <f t="shared" si="7"/>
        <v>0</v>
      </c>
      <c r="E74" s="166">
        <f t="shared" si="8"/>
        <v>0</v>
      </c>
      <c r="F74" s="41"/>
      <c r="G74" s="42"/>
      <c r="H74" s="41"/>
      <c r="I74" s="42"/>
      <c r="J74" s="78">
        <f>SUM(ENERO:DICIEMBRE!J74)</f>
        <v>0</v>
      </c>
      <c r="K74" s="78">
        <f>SUM(ENERO:DICIEMBRE!K74)</f>
        <v>0</v>
      </c>
      <c r="L74" s="78">
        <f>SUM(ENERO:DICIEMBRE!L74)</f>
        <v>0</v>
      </c>
      <c r="M74" s="78">
        <f>SUM(ENERO:DICIEMBRE!M74)</f>
        <v>0</v>
      </c>
      <c r="N74" s="78">
        <f>SUM(ENERO:DICIEMBRE!N74)</f>
        <v>0</v>
      </c>
      <c r="O74" s="78">
        <f>SUM(ENERO:DICIEMBRE!O74)</f>
        <v>0</v>
      </c>
      <c r="P74" s="78">
        <f>SUM(ENERO:DICIEMBRE!P74)</f>
        <v>0</v>
      </c>
      <c r="Q74" s="78">
        <f>SUM(ENERO:DICIEMBRE!Q74)</f>
        <v>0</v>
      </c>
      <c r="R74" s="78">
        <f>SUM(ENERO:DICIEMBRE!R74)</f>
        <v>0</v>
      </c>
      <c r="S74" s="78">
        <f>SUM(ENERO:DICIEMBRE!S74)</f>
        <v>0</v>
      </c>
      <c r="T74" s="78">
        <f>SUM(ENERO:DICIEMBRE!T74)</f>
        <v>0</v>
      </c>
      <c r="U74" s="78">
        <f>SUM(ENERO:DICIEMBRE!U74)</f>
        <v>0</v>
      </c>
      <c r="V74" s="78">
        <f>SUM(ENERO:DICIEMBRE!V74)</f>
        <v>0</v>
      </c>
      <c r="W74" s="78">
        <f>SUM(ENERO:DICIEMBRE!W74)</f>
        <v>0</v>
      </c>
      <c r="X74" s="78">
        <f>SUM(ENERO:DICIEMBRE!X74)</f>
        <v>0</v>
      </c>
      <c r="Y74" s="78">
        <f>SUM(ENERO:DICIEMBRE!Y74)</f>
        <v>0</v>
      </c>
      <c r="Z74" s="78">
        <f>SUM(ENERO:DICIEMBRE!Z74)</f>
        <v>0</v>
      </c>
      <c r="AA74" s="78">
        <f>SUM(ENERO:DICIEMBRE!AA74)</f>
        <v>0</v>
      </c>
      <c r="AB74" s="78">
        <f>SUM(ENERO:DICIEMBRE!AB74)</f>
        <v>0</v>
      </c>
      <c r="AC74" s="78">
        <f>SUM(ENERO:DICIEMBRE!AC74)</f>
        <v>0</v>
      </c>
      <c r="AD74" s="78">
        <f>SUM(ENERO:DICIEMBRE!AD74)</f>
        <v>0</v>
      </c>
      <c r="AE74" s="78">
        <f>SUM(ENERO:DICIEMBRE!AE74)</f>
        <v>0</v>
      </c>
      <c r="AF74" s="78">
        <f>SUM(ENERO:DICIEMBRE!AF74)</f>
        <v>0</v>
      </c>
      <c r="AG74" s="78">
        <f>SUM(ENERO:DICIEMBRE!AG74)</f>
        <v>0</v>
      </c>
      <c r="AH74" s="78">
        <f>SUM(ENERO:DICIEMBRE!AH74)</f>
        <v>0</v>
      </c>
      <c r="AI74" s="78">
        <f>SUM(ENERO:DICIEMBRE!AI74)</f>
        <v>0</v>
      </c>
      <c r="AJ74" s="78">
        <f>SUM(ENERO:DICIEMBRE!AJ74)</f>
        <v>0</v>
      </c>
      <c r="AK74" s="78">
        <f>SUM(ENERO:DICIEMBRE!AK74)</f>
        <v>0</v>
      </c>
      <c r="AL74" s="78">
        <f>SUM(ENERO:DICIEMBRE!AL74)</f>
        <v>0</v>
      </c>
      <c r="AM74" s="78">
        <f>SUM(ENERO:DICIEMBRE!AM74)</f>
        <v>0</v>
      </c>
      <c r="AN74" s="78">
        <f>SUM(ENERO:DICIEMBRE!AN74)</f>
        <v>0</v>
      </c>
      <c r="AO74" s="78">
        <f>SUM(ENERO:DICIEMBRE!AO74)</f>
        <v>0</v>
      </c>
      <c r="AP74" s="78">
        <f>SUM(ENERO:DICIEMBRE!AP74)</f>
        <v>0</v>
      </c>
      <c r="AQ74" s="78">
        <f>SUM(ENERO:DICIEMBRE!AQ74)</f>
        <v>0</v>
      </c>
      <c r="AR74" s="78">
        <f>SUM(ENERO:DICIEMBRE!AR74)</f>
        <v>0</v>
      </c>
      <c r="AS74" s="78">
        <f>SUM(ENERO:DICIEMBRE!AS74)</f>
        <v>0</v>
      </c>
      <c r="AT74" s="6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122"/>
      <c r="BG74" s="122"/>
      <c r="BX74" s="121"/>
      <c r="CG74" s="123"/>
      <c r="CH74" s="123"/>
      <c r="CI74" s="123"/>
      <c r="CJ74" s="123"/>
      <c r="CK74" s="123"/>
      <c r="CL74" s="123"/>
      <c r="CM74" s="123"/>
      <c r="CN74" s="123"/>
      <c r="CO74" s="123"/>
    </row>
    <row r="75" spans="1:93" ht="16.149999999999999" customHeight="1" x14ac:dyDescent="0.2">
      <c r="A75" s="336"/>
      <c r="B75" s="167" t="s">
        <v>45</v>
      </c>
      <c r="C75" s="132">
        <f t="shared" si="6"/>
        <v>0</v>
      </c>
      <c r="D75" s="168">
        <f t="shared" si="7"/>
        <v>0</v>
      </c>
      <c r="E75" s="128">
        <f t="shared" si="8"/>
        <v>0</v>
      </c>
      <c r="F75" s="64"/>
      <c r="G75" s="65"/>
      <c r="H75" s="64"/>
      <c r="I75" s="65"/>
      <c r="J75" s="78">
        <f>SUM(ENERO:DICIEMBRE!J75)</f>
        <v>0</v>
      </c>
      <c r="K75" s="78">
        <f>SUM(ENERO:DICIEMBRE!K75)</f>
        <v>0</v>
      </c>
      <c r="L75" s="78">
        <f>SUM(ENERO:DICIEMBRE!L75)</f>
        <v>0</v>
      </c>
      <c r="M75" s="78">
        <f>SUM(ENERO:DICIEMBRE!M75)</f>
        <v>0</v>
      </c>
      <c r="N75" s="78">
        <f>SUM(ENERO:DICIEMBRE!N75)</f>
        <v>0</v>
      </c>
      <c r="O75" s="78">
        <f>SUM(ENERO:DICIEMBRE!O75)</f>
        <v>0</v>
      </c>
      <c r="P75" s="78">
        <f>SUM(ENERO:DICIEMBRE!P75)</f>
        <v>0</v>
      </c>
      <c r="Q75" s="78">
        <f>SUM(ENERO:DICIEMBRE!Q75)</f>
        <v>0</v>
      </c>
      <c r="R75" s="78">
        <f>SUM(ENERO:DICIEMBRE!R75)</f>
        <v>0</v>
      </c>
      <c r="S75" s="78">
        <f>SUM(ENERO:DICIEMBRE!S75)</f>
        <v>0</v>
      </c>
      <c r="T75" s="78">
        <f>SUM(ENERO:DICIEMBRE!T75)</f>
        <v>0</v>
      </c>
      <c r="U75" s="78">
        <f>SUM(ENERO:DICIEMBRE!U75)</f>
        <v>0</v>
      </c>
      <c r="V75" s="78">
        <f>SUM(ENERO:DICIEMBRE!V75)</f>
        <v>0</v>
      </c>
      <c r="W75" s="78">
        <f>SUM(ENERO:DICIEMBRE!W75)</f>
        <v>0</v>
      </c>
      <c r="X75" s="78">
        <f>SUM(ENERO:DICIEMBRE!X75)</f>
        <v>0</v>
      </c>
      <c r="Y75" s="78">
        <f>SUM(ENERO:DICIEMBRE!Y75)</f>
        <v>0</v>
      </c>
      <c r="Z75" s="78">
        <f>SUM(ENERO:DICIEMBRE!Z75)</f>
        <v>0</v>
      </c>
      <c r="AA75" s="78">
        <f>SUM(ENERO:DICIEMBRE!AA75)</f>
        <v>0</v>
      </c>
      <c r="AB75" s="78">
        <f>SUM(ENERO:DICIEMBRE!AB75)</f>
        <v>0</v>
      </c>
      <c r="AC75" s="78">
        <f>SUM(ENERO:DICIEMBRE!AC75)</f>
        <v>0</v>
      </c>
      <c r="AD75" s="78">
        <f>SUM(ENERO:DICIEMBRE!AD75)</f>
        <v>0</v>
      </c>
      <c r="AE75" s="78">
        <f>SUM(ENERO:DICIEMBRE!AE75)</f>
        <v>0</v>
      </c>
      <c r="AF75" s="78">
        <f>SUM(ENERO:DICIEMBRE!AF75)</f>
        <v>0</v>
      </c>
      <c r="AG75" s="78">
        <f>SUM(ENERO:DICIEMBRE!AG75)</f>
        <v>0</v>
      </c>
      <c r="AH75" s="78">
        <f>SUM(ENERO:DICIEMBRE!AH75)</f>
        <v>0</v>
      </c>
      <c r="AI75" s="78">
        <f>SUM(ENERO:DICIEMBRE!AI75)</f>
        <v>0</v>
      </c>
      <c r="AJ75" s="78">
        <f>SUM(ENERO:DICIEMBRE!AJ75)</f>
        <v>0</v>
      </c>
      <c r="AK75" s="78">
        <f>SUM(ENERO:DICIEMBRE!AK75)</f>
        <v>0</v>
      </c>
      <c r="AL75" s="78">
        <f>SUM(ENERO:DICIEMBRE!AL75)</f>
        <v>0</v>
      </c>
      <c r="AM75" s="78">
        <f>SUM(ENERO:DICIEMBRE!AM75)</f>
        <v>0</v>
      </c>
      <c r="AN75" s="78">
        <f>SUM(ENERO:DICIEMBRE!AN75)</f>
        <v>0</v>
      </c>
      <c r="AO75" s="78">
        <f>SUM(ENERO:DICIEMBRE!AO75)</f>
        <v>0</v>
      </c>
      <c r="AP75" s="78">
        <f>SUM(ENERO:DICIEMBRE!AP75)</f>
        <v>0</v>
      </c>
      <c r="AQ75" s="78">
        <f>SUM(ENERO:DICIEMBRE!AQ75)</f>
        <v>0</v>
      </c>
      <c r="AR75" s="78">
        <f>SUM(ENERO:DICIEMBRE!AR75)</f>
        <v>0</v>
      </c>
      <c r="AS75" s="78">
        <f>SUM(ENERO:DICIEMBRE!AS75)</f>
        <v>0</v>
      </c>
      <c r="AT75" s="6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122"/>
      <c r="BG75" s="122"/>
      <c r="BX75" s="121"/>
      <c r="CG75" s="123"/>
      <c r="CH75" s="123"/>
      <c r="CI75" s="123"/>
      <c r="CJ75" s="123"/>
      <c r="CK75" s="123"/>
      <c r="CL75" s="123"/>
      <c r="CM75" s="123"/>
      <c r="CN75" s="123"/>
      <c r="CO75" s="123"/>
    </row>
    <row r="76" spans="1:93" ht="16.149999999999999" customHeight="1" x14ac:dyDescent="0.2">
      <c r="A76" s="334" t="s">
        <v>54</v>
      </c>
      <c r="B76" s="152" t="s">
        <v>55</v>
      </c>
      <c r="C76" s="49">
        <f t="shared" si="6"/>
        <v>0</v>
      </c>
      <c r="D76" s="50">
        <f t="shared" si="7"/>
        <v>0</v>
      </c>
      <c r="E76" s="153">
        <f t="shared" si="8"/>
        <v>0</v>
      </c>
      <c r="F76" s="84"/>
      <c r="G76" s="170"/>
      <c r="H76" s="84"/>
      <c r="I76" s="170"/>
      <c r="J76" s="78">
        <f>SUM(ENERO:DICIEMBRE!J76)</f>
        <v>0</v>
      </c>
      <c r="K76" s="78">
        <f>SUM(ENERO:DICIEMBRE!K76)</f>
        <v>0</v>
      </c>
      <c r="L76" s="78">
        <f>SUM(ENERO:DICIEMBRE!L76)</f>
        <v>0</v>
      </c>
      <c r="M76" s="78">
        <f>SUM(ENERO:DICIEMBRE!M76)</f>
        <v>0</v>
      </c>
      <c r="N76" s="78">
        <f>SUM(ENERO:DICIEMBRE!N76)</f>
        <v>0</v>
      </c>
      <c r="O76" s="78">
        <f>SUM(ENERO:DICIEMBRE!O76)</f>
        <v>0</v>
      </c>
      <c r="P76" s="78">
        <f>SUM(ENERO:DICIEMBRE!P76)</f>
        <v>0</v>
      </c>
      <c r="Q76" s="78">
        <f>SUM(ENERO:DICIEMBRE!Q76)</f>
        <v>0</v>
      </c>
      <c r="R76" s="78">
        <f>SUM(ENERO:DICIEMBRE!R76)</f>
        <v>0</v>
      </c>
      <c r="S76" s="78">
        <f>SUM(ENERO:DICIEMBRE!S76)</f>
        <v>0</v>
      </c>
      <c r="T76" s="78">
        <f>SUM(ENERO:DICIEMBRE!T76)</f>
        <v>0</v>
      </c>
      <c r="U76" s="78">
        <f>SUM(ENERO:DICIEMBRE!U76)</f>
        <v>0</v>
      </c>
      <c r="V76" s="78">
        <f>SUM(ENERO:DICIEMBRE!V76)</f>
        <v>0</v>
      </c>
      <c r="W76" s="78">
        <f>SUM(ENERO:DICIEMBRE!W76)</f>
        <v>0</v>
      </c>
      <c r="X76" s="78">
        <f>SUM(ENERO:DICIEMBRE!X76)</f>
        <v>0</v>
      </c>
      <c r="Y76" s="78">
        <f>SUM(ENERO:DICIEMBRE!Y76)</f>
        <v>0</v>
      </c>
      <c r="Z76" s="78">
        <f>SUM(ENERO:DICIEMBRE!Z76)</f>
        <v>0</v>
      </c>
      <c r="AA76" s="78">
        <f>SUM(ENERO:DICIEMBRE!AA76)</f>
        <v>0</v>
      </c>
      <c r="AB76" s="78">
        <f>SUM(ENERO:DICIEMBRE!AB76)</f>
        <v>0</v>
      </c>
      <c r="AC76" s="78">
        <f>SUM(ENERO:DICIEMBRE!AC76)</f>
        <v>0</v>
      </c>
      <c r="AD76" s="184"/>
      <c r="AE76" s="185"/>
      <c r="AF76" s="67"/>
      <c r="AG76" s="72"/>
      <c r="AH76" s="67"/>
      <c r="AI76" s="72"/>
      <c r="AJ76" s="67"/>
      <c r="AK76" s="72"/>
      <c r="AL76" s="178"/>
      <c r="AM76" s="179"/>
      <c r="AN76" s="78">
        <f>SUM(ENERO:DICIEMBRE!AN76)</f>
        <v>0</v>
      </c>
      <c r="AO76" s="78">
        <f>SUM(ENERO:DICIEMBRE!AO76)</f>
        <v>0</v>
      </c>
      <c r="AP76" s="78">
        <f>SUM(ENERO:DICIEMBRE!AP76)</f>
        <v>0</v>
      </c>
      <c r="AQ76" s="78">
        <f>SUM(ENERO:DICIEMBRE!AQ76)</f>
        <v>0</v>
      </c>
      <c r="AR76" s="78">
        <f>SUM(ENERO:DICIEMBRE!AR76)</f>
        <v>0</v>
      </c>
      <c r="AS76" s="78">
        <f>SUM(ENERO:DICIEMBRE!AS76)</f>
        <v>0</v>
      </c>
      <c r="AT76" s="6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122"/>
      <c r="BG76" s="122"/>
      <c r="BX76" s="121"/>
      <c r="CG76" s="123"/>
      <c r="CH76" s="123"/>
      <c r="CI76" s="123"/>
      <c r="CJ76" s="123"/>
      <c r="CK76" s="123"/>
      <c r="CL76" s="123"/>
      <c r="CM76" s="123"/>
      <c r="CN76" s="123"/>
      <c r="CO76" s="123"/>
    </row>
    <row r="77" spans="1:93" ht="16.149999999999999" customHeight="1" x14ac:dyDescent="0.2">
      <c r="A77" s="335"/>
      <c r="B77" s="186" t="s">
        <v>56</v>
      </c>
      <c r="C77" s="59">
        <f t="shared" si="6"/>
        <v>68</v>
      </c>
      <c r="D77" s="60">
        <f t="shared" si="7"/>
        <v>2</v>
      </c>
      <c r="E77" s="166">
        <f t="shared" si="8"/>
        <v>66</v>
      </c>
      <c r="F77" s="41"/>
      <c r="G77" s="42"/>
      <c r="H77" s="41"/>
      <c r="I77" s="42"/>
      <c r="J77" s="78">
        <f>SUM(ENERO:DICIEMBRE!J77)</f>
        <v>0</v>
      </c>
      <c r="K77" s="78">
        <f>SUM(ENERO:DICIEMBRE!K77)</f>
        <v>0</v>
      </c>
      <c r="L77" s="78">
        <f>SUM(ENERO:DICIEMBRE!L77)</f>
        <v>0</v>
      </c>
      <c r="M77" s="78">
        <f>SUM(ENERO:DICIEMBRE!M77)</f>
        <v>10</v>
      </c>
      <c r="N77" s="78">
        <f>SUM(ENERO:DICIEMBRE!N77)</f>
        <v>1</v>
      </c>
      <c r="O77" s="78">
        <f>SUM(ENERO:DICIEMBRE!O77)</f>
        <v>13</v>
      </c>
      <c r="P77" s="78">
        <f>SUM(ENERO:DICIEMBRE!P77)</f>
        <v>1</v>
      </c>
      <c r="Q77" s="78">
        <f>SUM(ENERO:DICIEMBRE!Q77)</f>
        <v>16</v>
      </c>
      <c r="R77" s="78">
        <f>SUM(ENERO:DICIEMBRE!R77)</f>
        <v>0</v>
      </c>
      <c r="S77" s="78">
        <f>SUM(ENERO:DICIEMBRE!S77)</f>
        <v>15</v>
      </c>
      <c r="T77" s="78">
        <f>SUM(ENERO:DICIEMBRE!T77)</f>
        <v>0</v>
      </c>
      <c r="U77" s="78">
        <f>SUM(ENERO:DICIEMBRE!U77)</f>
        <v>9</v>
      </c>
      <c r="V77" s="78">
        <f>SUM(ENERO:DICIEMBRE!V77)</f>
        <v>0</v>
      </c>
      <c r="W77" s="78">
        <f>SUM(ENERO:DICIEMBRE!W77)</f>
        <v>3</v>
      </c>
      <c r="X77" s="78">
        <f>SUM(ENERO:DICIEMBRE!X77)</f>
        <v>0</v>
      </c>
      <c r="Y77" s="78">
        <f>SUM(ENERO:DICIEMBRE!Y77)</f>
        <v>0</v>
      </c>
      <c r="Z77" s="78">
        <f>SUM(ENERO:DICIEMBRE!Z77)</f>
        <v>0</v>
      </c>
      <c r="AA77" s="78">
        <f>SUM(ENERO:DICIEMBRE!AA77)</f>
        <v>0</v>
      </c>
      <c r="AB77" s="78">
        <f>SUM(ENERO:DICIEMBRE!AB77)</f>
        <v>0</v>
      </c>
      <c r="AC77" s="78">
        <f>SUM(ENERO:DICIEMBRE!AC77)</f>
        <v>0</v>
      </c>
      <c r="AD77" s="184"/>
      <c r="AE77" s="185"/>
      <c r="AF77" s="40"/>
      <c r="AG77" s="75"/>
      <c r="AH77" s="40"/>
      <c r="AI77" s="75"/>
      <c r="AJ77" s="40"/>
      <c r="AK77" s="75"/>
      <c r="AL77" s="74"/>
      <c r="AM77" s="96"/>
      <c r="AN77" s="78">
        <f>SUM(ENERO:DICIEMBRE!AN77)</f>
        <v>0</v>
      </c>
      <c r="AO77" s="78">
        <f>SUM(ENERO:DICIEMBRE!AO77)</f>
        <v>0</v>
      </c>
      <c r="AP77" s="78">
        <f>SUM(ENERO:DICIEMBRE!AP77)</f>
        <v>0</v>
      </c>
      <c r="AQ77" s="78">
        <f>SUM(ENERO:DICIEMBRE!AQ77)</f>
        <v>0</v>
      </c>
      <c r="AR77" s="78">
        <f>SUM(ENERO:DICIEMBRE!AR77)</f>
        <v>3</v>
      </c>
      <c r="AS77" s="78">
        <f>SUM(ENERO:DICIEMBRE!AS77)</f>
        <v>0</v>
      </c>
      <c r="AT77" s="6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122"/>
      <c r="BG77" s="122"/>
      <c r="BX77" s="121"/>
      <c r="CG77" s="123"/>
      <c r="CH77" s="123"/>
      <c r="CI77" s="123"/>
      <c r="CJ77" s="123"/>
      <c r="CK77" s="123"/>
      <c r="CL77" s="123"/>
      <c r="CM77" s="123"/>
      <c r="CN77" s="123"/>
      <c r="CO77" s="123"/>
    </row>
    <row r="78" spans="1:93" ht="16.149999999999999" customHeight="1" x14ac:dyDescent="0.2">
      <c r="A78" s="335"/>
      <c r="B78" s="186" t="s">
        <v>57</v>
      </c>
      <c r="C78" s="59">
        <f t="shared" si="6"/>
        <v>0</v>
      </c>
      <c r="D78" s="60">
        <f t="shared" si="7"/>
        <v>0</v>
      </c>
      <c r="E78" s="166">
        <f t="shared" si="8"/>
        <v>0</v>
      </c>
      <c r="F78" s="40"/>
      <c r="G78" s="43"/>
      <c r="H78" s="40"/>
      <c r="I78" s="43"/>
      <c r="J78" s="78">
        <f>SUM(ENERO:DICIEMBRE!J78)</f>
        <v>0</v>
      </c>
      <c r="K78" s="78">
        <f>SUM(ENERO:DICIEMBRE!K78)</f>
        <v>0</v>
      </c>
      <c r="L78" s="78">
        <f>SUM(ENERO:DICIEMBRE!L78)</f>
        <v>0</v>
      </c>
      <c r="M78" s="78">
        <f>SUM(ENERO:DICIEMBRE!M78)</f>
        <v>0</v>
      </c>
      <c r="N78" s="78">
        <f>SUM(ENERO:DICIEMBRE!N78)</f>
        <v>0</v>
      </c>
      <c r="O78" s="78">
        <f>SUM(ENERO:DICIEMBRE!O78)</f>
        <v>0</v>
      </c>
      <c r="P78" s="78">
        <f>SUM(ENERO:DICIEMBRE!P78)</f>
        <v>0</v>
      </c>
      <c r="Q78" s="78">
        <f>SUM(ENERO:DICIEMBRE!Q78)</f>
        <v>0</v>
      </c>
      <c r="R78" s="78">
        <f>SUM(ENERO:DICIEMBRE!R78)</f>
        <v>0</v>
      </c>
      <c r="S78" s="78">
        <f>SUM(ENERO:DICIEMBRE!S78)</f>
        <v>0</v>
      </c>
      <c r="T78" s="78">
        <f>SUM(ENERO:DICIEMBRE!T78)</f>
        <v>0</v>
      </c>
      <c r="U78" s="78">
        <f>SUM(ENERO:DICIEMBRE!U78)</f>
        <v>0</v>
      </c>
      <c r="V78" s="78">
        <f>SUM(ENERO:DICIEMBRE!V78)</f>
        <v>0</v>
      </c>
      <c r="W78" s="78">
        <f>SUM(ENERO:DICIEMBRE!W78)</f>
        <v>0</v>
      </c>
      <c r="X78" s="78">
        <f>SUM(ENERO:DICIEMBRE!X78)</f>
        <v>0</v>
      </c>
      <c r="Y78" s="78">
        <f>SUM(ENERO:DICIEMBRE!Y78)</f>
        <v>0</v>
      </c>
      <c r="Z78" s="78">
        <f>SUM(ENERO:DICIEMBRE!Z78)</f>
        <v>0</v>
      </c>
      <c r="AA78" s="78">
        <f>SUM(ENERO:DICIEMBRE!AA78)</f>
        <v>0</v>
      </c>
      <c r="AB78" s="78">
        <f>SUM(ENERO:DICIEMBRE!AB78)</f>
        <v>0</v>
      </c>
      <c r="AC78" s="78">
        <f>SUM(ENERO:DICIEMBRE!AC78)</f>
        <v>0</v>
      </c>
      <c r="AD78" s="184"/>
      <c r="AE78" s="185"/>
      <c r="AF78" s="40"/>
      <c r="AG78" s="75"/>
      <c r="AH78" s="40"/>
      <c r="AI78" s="75"/>
      <c r="AJ78" s="40"/>
      <c r="AK78" s="75"/>
      <c r="AL78" s="74"/>
      <c r="AM78" s="96"/>
      <c r="AN78" s="78">
        <f>SUM(ENERO:DICIEMBRE!AN78)</f>
        <v>0</v>
      </c>
      <c r="AO78" s="78">
        <f>SUM(ENERO:DICIEMBRE!AO78)</f>
        <v>0</v>
      </c>
      <c r="AP78" s="78">
        <f>SUM(ENERO:DICIEMBRE!AP78)</f>
        <v>0</v>
      </c>
      <c r="AQ78" s="78">
        <f>SUM(ENERO:DICIEMBRE!AQ78)</f>
        <v>0</v>
      </c>
      <c r="AR78" s="78">
        <f>SUM(ENERO:DICIEMBRE!AR78)</f>
        <v>0</v>
      </c>
      <c r="AS78" s="78">
        <f>SUM(ENERO:DICIEMBRE!AS78)</f>
        <v>0</v>
      </c>
      <c r="AT78" s="6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122"/>
      <c r="BG78" s="122"/>
      <c r="BX78" s="121"/>
      <c r="CG78" s="123"/>
      <c r="CH78" s="123"/>
      <c r="CI78" s="123"/>
      <c r="CJ78" s="123"/>
      <c r="CK78" s="123"/>
      <c r="CL78" s="123"/>
      <c r="CM78" s="123"/>
      <c r="CN78" s="123"/>
      <c r="CO78" s="123"/>
    </row>
    <row r="79" spans="1:93" ht="16.149999999999999" customHeight="1" x14ac:dyDescent="0.2">
      <c r="A79" s="335"/>
      <c r="B79" s="186" t="s">
        <v>58</v>
      </c>
      <c r="C79" s="52">
        <f t="shared" si="6"/>
        <v>51</v>
      </c>
      <c r="D79" s="53">
        <f t="shared" si="7"/>
        <v>0</v>
      </c>
      <c r="E79" s="166">
        <f t="shared" si="8"/>
        <v>51</v>
      </c>
      <c r="F79" s="41"/>
      <c r="G79" s="42"/>
      <c r="H79" s="41"/>
      <c r="I79" s="42"/>
      <c r="J79" s="78">
        <f>SUM(ENERO:DICIEMBRE!J79)</f>
        <v>0</v>
      </c>
      <c r="K79" s="78">
        <f>SUM(ENERO:DICIEMBRE!K79)</f>
        <v>0</v>
      </c>
      <c r="L79" s="78">
        <f>SUM(ENERO:DICIEMBRE!L79)</f>
        <v>0</v>
      </c>
      <c r="M79" s="78">
        <f>SUM(ENERO:DICIEMBRE!M79)</f>
        <v>9</v>
      </c>
      <c r="N79" s="78">
        <f>SUM(ENERO:DICIEMBRE!N79)</f>
        <v>0</v>
      </c>
      <c r="O79" s="78">
        <f>SUM(ENERO:DICIEMBRE!O79)</f>
        <v>14</v>
      </c>
      <c r="P79" s="78">
        <f>SUM(ENERO:DICIEMBRE!P79)</f>
        <v>0</v>
      </c>
      <c r="Q79" s="78">
        <f>SUM(ENERO:DICIEMBRE!Q79)</f>
        <v>11</v>
      </c>
      <c r="R79" s="78">
        <f>SUM(ENERO:DICIEMBRE!R79)</f>
        <v>0</v>
      </c>
      <c r="S79" s="78">
        <f>SUM(ENERO:DICIEMBRE!S79)</f>
        <v>10</v>
      </c>
      <c r="T79" s="78">
        <f>SUM(ENERO:DICIEMBRE!T79)</f>
        <v>0</v>
      </c>
      <c r="U79" s="78">
        <f>SUM(ENERO:DICIEMBRE!U79)</f>
        <v>6</v>
      </c>
      <c r="V79" s="78">
        <f>SUM(ENERO:DICIEMBRE!V79)</f>
        <v>0</v>
      </c>
      <c r="W79" s="78">
        <f>SUM(ENERO:DICIEMBRE!W79)</f>
        <v>1</v>
      </c>
      <c r="X79" s="78">
        <f>SUM(ENERO:DICIEMBRE!X79)</f>
        <v>0</v>
      </c>
      <c r="Y79" s="78">
        <f>SUM(ENERO:DICIEMBRE!Y79)</f>
        <v>0</v>
      </c>
      <c r="Z79" s="78">
        <f>SUM(ENERO:DICIEMBRE!Z79)</f>
        <v>0</v>
      </c>
      <c r="AA79" s="78">
        <f>SUM(ENERO:DICIEMBRE!AA79)</f>
        <v>0</v>
      </c>
      <c r="AB79" s="78">
        <f>SUM(ENERO:DICIEMBRE!AB79)</f>
        <v>0</v>
      </c>
      <c r="AC79" s="78">
        <f>SUM(ENERO:DICIEMBRE!AC79)</f>
        <v>0</v>
      </c>
      <c r="AD79" s="184"/>
      <c r="AE79" s="185"/>
      <c r="AF79" s="40"/>
      <c r="AG79" s="75"/>
      <c r="AH79" s="40"/>
      <c r="AI79" s="75"/>
      <c r="AJ79" s="40"/>
      <c r="AK79" s="75"/>
      <c r="AL79" s="74"/>
      <c r="AM79" s="96"/>
      <c r="AN79" s="78">
        <f>SUM(ENERO:DICIEMBRE!AN79)</f>
        <v>0</v>
      </c>
      <c r="AO79" s="78">
        <f>SUM(ENERO:DICIEMBRE!AO79)</f>
        <v>0</v>
      </c>
      <c r="AP79" s="78">
        <f>SUM(ENERO:DICIEMBRE!AP79)</f>
        <v>0</v>
      </c>
      <c r="AQ79" s="78">
        <f>SUM(ENERO:DICIEMBRE!AQ79)</f>
        <v>0</v>
      </c>
      <c r="AR79" s="78">
        <f>SUM(ENERO:DICIEMBRE!AR79)</f>
        <v>3</v>
      </c>
      <c r="AS79" s="78">
        <f>SUM(ENERO:DICIEMBRE!AS79)</f>
        <v>0</v>
      </c>
      <c r="AT79" s="6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122"/>
      <c r="BG79" s="122"/>
      <c r="BX79" s="121"/>
      <c r="CG79" s="123"/>
      <c r="CH79" s="123"/>
      <c r="CI79" s="123"/>
      <c r="CJ79" s="123"/>
      <c r="CK79" s="123"/>
      <c r="CL79" s="123"/>
      <c r="CM79" s="123"/>
      <c r="CN79" s="123"/>
      <c r="CO79" s="123"/>
    </row>
    <row r="80" spans="1:93" ht="16.149999999999999" customHeight="1" x14ac:dyDescent="0.2">
      <c r="A80" s="335"/>
      <c r="B80" s="112" t="s">
        <v>46</v>
      </c>
      <c r="C80" s="90">
        <f t="shared" si="6"/>
        <v>0</v>
      </c>
      <c r="D80" s="91">
        <f t="shared" si="7"/>
        <v>0</v>
      </c>
      <c r="E80" s="128">
        <f t="shared" si="8"/>
        <v>0</v>
      </c>
      <c r="F80" s="64"/>
      <c r="G80" s="65"/>
      <c r="H80" s="64"/>
      <c r="I80" s="65"/>
      <c r="J80" s="78">
        <f>SUM(ENERO:DICIEMBRE!J80)</f>
        <v>0</v>
      </c>
      <c r="K80" s="78">
        <f>SUM(ENERO:DICIEMBRE!K80)</f>
        <v>0</v>
      </c>
      <c r="L80" s="78">
        <f>SUM(ENERO:DICIEMBRE!L80)</f>
        <v>0</v>
      </c>
      <c r="M80" s="78">
        <f>SUM(ENERO:DICIEMBRE!M80)</f>
        <v>0</v>
      </c>
      <c r="N80" s="78">
        <f>SUM(ENERO:DICIEMBRE!N80)</f>
        <v>0</v>
      </c>
      <c r="O80" s="78">
        <f>SUM(ENERO:DICIEMBRE!O80)</f>
        <v>0</v>
      </c>
      <c r="P80" s="78">
        <f>SUM(ENERO:DICIEMBRE!P80)</f>
        <v>0</v>
      </c>
      <c r="Q80" s="78">
        <f>SUM(ENERO:DICIEMBRE!Q80)</f>
        <v>0</v>
      </c>
      <c r="R80" s="78">
        <f>SUM(ENERO:DICIEMBRE!R80)</f>
        <v>0</v>
      </c>
      <c r="S80" s="78">
        <f>SUM(ENERO:DICIEMBRE!S80)</f>
        <v>0</v>
      </c>
      <c r="T80" s="78">
        <f>SUM(ENERO:DICIEMBRE!T80)</f>
        <v>0</v>
      </c>
      <c r="U80" s="78">
        <f>SUM(ENERO:DICIEMBRE!U80)</f>
        <v>0</v>
      </c>
      <c r="V80" s="78">
        <f>SUM(ENERO:DICIEMBRE!V80)</f>
        <v>0</v>
      </c>
      <c r="W80" s="78">
        <f>SUM(ENERO:DICIEMBRE!W80)</f>
        <v>0</v>
      </c>
      <c r="X80" s="78">
        <f>SUM(ENERO:DICIEMBRE!X80)</f>
        <v>0</v>
      </c>
      <c r="Y80" s="78">
        <f>SUM(ENERO:DICIEMBRE!Y80)</f>
        <v>0</v>
      </c>
      <c r="Z80" s="78">
        <f>SUM(ENERO:DICIEMBRE!Z80)</f>
        <v>0</v>
      </c>
      <c r="AA80" s="78">
        <f>SUM(ENERO:DICIEMBRE!AA80)</f>
        <v>0</v>
      </c>
      <c r="AB80" s="78">
        <f>SUM(ENERO:DICIEMBRE!AB80)</f>
        <v>0</v>
      </c>
      <c r="AC80" s="78">
        <f>SUM(ENERO:DICIEMBRE!AC80)</f>
        <v>0</v>
      </c>
      <c r="AD80" s="184"/>
      <c r="AE80" s="185"/>
      <c r="AF80" s="64"/>
      <c r="AG80" s="73"/>
      <c r="AH80" s="64"/>
      <c r="AI80" s="73"/>
      <c r="AJ80" s="64"/>
      <c r="AK80" s="73"/>
      <c r="AL80" s="182"/>
      <c r="AM80" s="76"/>
      <c r="AN80" s="78">
        <f>SUM(ENERO:DICIEMBRE!AN80)</f>
        <v>0</v>
      </c>
      <c r="AO80" s="78">
        <f>SUM(ENERO:DICIEMBRE!AO80)</f>
        <v>0</v>
      </c>
      <c r="AP80" s="78">
        <f>SUM(ENERO:DICIEMBRE!AP80)</f>
        <v>0</v>
      </c>
      <c r="AQ80" s="78">
        <f>SUM(ENERO:DICIEMBRE!AQ80)</f>
        <v>0</v>
      </c>
      <c r="AR80" s="78">
        <f>SUM(ENERO:DICIEMBRE!AR80)</f>
        <v>0</v>
      </c>
      <c r="AS80" s="78">
        <f>SUM(ENERO:DICIEMBRE!AS80)</f>
        <v>0</v>
      </c>
      <c r="AT80" s="6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122"/>
      <c r="BG80" s="122"/>
      <c r="BX80" s="121"/>
      <c r="CG80" s="123"/>
      <c r="CH80" s="123"/>
      <c r="CI80" s="123"/>
      <c r="CJ80" s="123"/>
      <c r="CK80" s="123"/>
      <c r="CL80" s="123"/>
      <c r="CM80" s="123"/>
      <c r="CN80" s="123"/>
      <c r="CO80" s="123"/>
    </row>
    <row r="81" spans="1:93" ht="16.149999999999999" customHeight="1" x14ac:dyDescent="0.2">
      <c r="A81" s="337" t="s">
        <v>59</v>
      </c>
      <c r="B81" s="152" t="s">
        <v>37</v>
      </c>
      <c r="C81" s="49">
        <f t="shared" si="6"/>
        <v>0</v>
      </c>
      <c r="D81" s="50">
        <f t="shared" si="7"/>
        <v>0</v>
      </c>
      <c r="E81" s="153">
        <f t="shared" si="8"/>
        <v>0</v>
      </c>
      <c r="F81" s="84"/>
      <c r="G81" s="170"/>
      <c r="H81" s="84"/>
      <c r="I81" s="170"/>
      <c r="J81" s="78">
        <f>SUM(ENERO:DICIEMBRE!J81)</f>
        <v>0</v>
      </c>
      <c r="K81" s="78">
        <f>SUM(ENERO:DICIEMBRE!K81)</f>
        <v>0</v>
      </c>
      <c r="L81" s="78">
        <f>SUM(ENERO:DICIEMBRE!L81)</f>
        <v>0</v>
      </c>
      <c r="M81" s="78">
        <f>SUM(ENERO:DICIEMBRE!M81)</f>
        <v>0</v>
      </c>
      <c r="N81" s="78">
        <f>SUM(ENERO:DICIEMBRE!N81)</f>
        <v>0</v>
      </c>
      <c r="O81" s="78">
        <f>SUM(ENERO:DICIEMBRE!O81)</f>
        <v>0</v>
      </c>
      <c r="P81" s="187"/>
      <c r="Q81" s="188"/>
      <c r="R81" s="187"/>
      <c r="S81" s="188"/>
      <c r="T81" s="187"/>
      <c r="U81" s="188"/>
      <c r="V81" s="187"/>
      <c r="W81" s="188"/>
      <c r="X81" s="187"/>
      <c r="Y81" s="188"/>
      <c r="Z81" s="187"/>
      <c r="AA81" s="188"/>
      <c r="AB81" s="187"/>
      <c r="AC81" s="188"/>
      <c r="AD81" s="187"/>
      <c r="AE81" s="188"/>
      <c r="AF81" s="187"/>
      <c r="AG81" s="188"/>
      <c r="AH81" s="187"/>
      <c r="AI81" s="188"/>
      <c r="AJ81" s="187"/>
      <c r="AK81" s="188"/>
      <c r="AL81" s="187"/>
      <c r="AM81" s="189"/>
      <c r="AN81" s="78">
        <f>SUM(ENERO:DICIEMBRE!AN81)</f>
        <v>0</v>
      </c>
      <c r="AO81" s="78">
        <f>SUM(ENERO:DICIEMBRE!AO81)</f>
        <v>0</v>
      </c>
      <c r="AP81" s="78">
        <f>SUM(ENERO:DICIEMBRE!AP81)</f>
        <v>0</v>
      </c>
      <c r="AQ81" s="78">
        <f>SUM(ENERO:DICIEMBRE!AQ81)</f>
        <v>0</v>
      </c>
      <c r="AR81" s="78">
        <f>SUM(ENERO:DICIEMBRE!AR81)</f>
        <v>0</v>
      </c>
      <c r="AS81" s="78">
        <f>SUM(ENERO:DICIEMBRE!AS81)</f>
        <v>0</v>
      </c>
      <c r="AT81" s="6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122"/>
      <c r="BG81" s="122"/>
      <c r="BX81" s="121"/>
      <c r="CG81" s="123"/>
      <c r="CH81" s="123"/>
      <c r="CI81" s="123"/>
      <c r="CJ81" s="123"/>
      <c r="CK81" s="123"/>
      <c r="CL81" s="123"/>
      <c r="CM81" s="123"/>
      <c r="CN81" s="123"/>
      <c r="CO81" s="123"/>
    </row>
    <row r="82" spans="1:93" ht="16.149999999999999" customHeight="1" x14ac:dyDescent="0.2">
      <c r="A82" s="338"/>
      <c r="B82" s="39" t="s">
        <v>38</v>
      </c>
      <c r="C82" s="52">
        <f t="shared" si="6"/>
        <v>0</v>
      </c>
      <c r="D82" s="53">
        <f t="shared" si="7"/>
        <v>0</v>
      </c>
      <c r="E82" s="158">
        <f t="shared" si="8"/>
        <v>0</v>
      </c>
      <c r="F82" s="41"/>
      <c r="G82" s="42"/>
      <c r="H82" s="41"/>
      <c r="I82" s="42"/>
      <c r="J82" s="78">
        <f>SUM(ENERO:DICIEMBRE!J82)</f>
        <v>0</v>
      </c>
      <c r="K82" s="78">
        <f>SUM(ENERO:DICIEMBRE!K82)</f>
        <v>0</v>
      </c>
      <c r="L82" s="78">
        <f>SUM(ENERO:DICIEMBRE!L82)</f>
        <v>0</v>
      </c>
      <c r="M82" s="78">
        <f>SUM(ENERO:DICIEMBRE!M82)</f>
        <v>0</v>
      </c>
      <c r="N82" s="78">
        <f>SUM(ENERO:DICIEMBRE!N82)</f>
        <v>0</v>
      </c>
      <c r="O82" s="78">
        <f>SUM(ENERO:DICIEMBRE!O82)</f>
        <v>0</v>
      </c>
      <c r="P82" s="176"/>
      <c r="Q82" s="177"/>
      <c r="R82" s="176"/>
      <c r="S82" s="177"/>
      <c r="T82" s="176"/>
      <c r="U82" s="177"/>
      <c r="V82" s="176"/>
      <c r="W82" s="177"/>
      <c r="X82" s="176"/>
      <c r="Y82" s="177"/>
      <c r="Z82" s="176"/>
      <c r="AA82" s="177"/>
      <c r="AB82" s="176"/>
      <c r="AC82" s="177"/>
      <c r="AD82" s="176"/>
      <c r="AE82" s="177"/>
      <c r="AF82" s="176"/>
      <c r="AG82" s="177"/>
      <c r="AH82" s="176"/>
      <c r="AI82" s="177"/>
      <c r="AJ82" s="176"/>
      <c r="AK82" s="177"/>
      <c r="AL82" s="176"/>
      <c r="AM82" s="190"/>
      <c r="AN82" s="78">
        <f>SUM(ENERO:DICIEMBRE!AN82)</f>
        <v>0</v>
      </c>
      <c r="AO82" s="78">
        <f>SUM(ENERO:DICIEMBRE!AO82)</f>
        <v>0</v>
      </c>
      <c r="AP82" s="78">
        <f>SUM(ENERO:DICIEMBRE!AP82)</f>
        <v>0</v>
      </c>
      <c r="AQ82" s="78">
        <f>SUM(ENERO:DICIEMBRE!AQ82)</f>
        <v>0</v>
      </c>
      <c r="AR82" s="78">
        <f>SUM(ENERO:DICIEMBRE!AR82)</f>
        <v>0</v>
      </c>
      <c r="AS82" s="78">
        <f>SUM(ENERO:DICIEMBRE!AS82)</f>
        <v>0</v>
      </c>
      <c r="AT82" s="6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122"/>
      <c r="BG82" s="122"/>
      <c r="BX82" s="121"/>
      <c r="CG82" s="123"/>
      <c r="CH82" s="123"/>
      <c r="CI82" s="123"/>
      <c r="CJ82" s="123"/>
      <c r="CK82" s="123"/>
      <c r="CL82" s="123"/>
      <c r="CM82" s="123"/>
      <c r="CN82" s="123"/>
      <c r="CO82" s="123"/>
    </row>
    <row r="83" spans="1:93" ht="16.149999999999999" customHeight="1" x14ac:dyDescent="0.2">
      <c r="A83" s="338"/>
      <c r="B83" s="39" t="s">
        <v>39</v>
      </c>
      <c r="C83" s="52">
        <f t="shared" si="6"/>
        <v>0</v>
      </c>
      <c r="D83" s="53">
        <f t="shared" si="7"/>
        <v>0</v>
      </c>
      <c r="E83" s="158">
        <f t="shared" si="8"/>
        <v>0</v>
      </c>
      <c r="F83" s="41"/>
      <c r="G83" s="42"/>
      <c r="H83" s="41"/>
      <c r="I83" s="42"/>
      <c r="J83" s="78">
        <f>SUM(ENERO:DICIEMBRE!J83)</f>
        <v>0</v>
      </c>
      <c r="K83" s="78">
        <f>SUM(ENERO:DICIEMBRE!K83)</f>
        <v>0</v>
      </c>
      <c r="L83" s="78">
        <f>SUM(ENERO:DICIEMBRE!L83)</f>
        <v>0</v>
      </c>
      <c r="M83" s="78">
        <f>SUM(ENERO:DICIEMBRE!M83)</f>
        <v>0</v>
      </c>
      <c r="N83" s="78">
        <f>SUM(ENERO:DICIEMBRE!N83)</f>
        <v>0</v>
      </c>
      <c r="O83" s="78">
        <f>SUM(ENERO:DICIEMBRE!O83)</f>
        <v>0</v>
      </c>
      <c r="P83" s="176"/>
      <c r="Q83" s="177"/>
      <c r="R83" s="176"/>
      <c r="S83" s="177"/>
      <c r="T83" s="176"/>
      <c r="U83" s="177"/>
      <c r="V83" s="176"/>
      <c r="W83" s="177"/>
      <c r="X83" s="176"/>
      <c r="Y83" s="177"/>
      <c r="Z83" s="176"/>
      <c r="AA83" s="177"/>
      <c r="AB83" s="176"/>
      <c r="AC83" s="177"/>
      <c r="AD83" s="176"/>
      <c r="AE83" s="177"/>
      <c r="AF83" s="176"/>
      <c r="AG83" s="177"/>
      <c r="AH83" s="176"/>
      <c r="AI83" s="177"/>
      <c r="AJ83" s="176"/>
      <c r="AK83" s="177"/>
      <c r="AL83" s="176"/>
      <c r="AM83" s="190"/>
      <c r="AN83" s="78">
        <f>SUM(ENERO:DICIEMBRE!AN83)</f>
        <v>0</v>
      </c>
      <c r="AO83" s="78">
        <f>SUM(ENERO:DICIEMBRE!AO83)</f>
        <v>0</v>
      </c>
      <c r="AP83" s="78">
        <f>SUM(ENERO:DICIEMBRE!AP83)</f>
        <v>0</v>
      </c>
      <c r="AQ83" s="78">
        <f>SUM(ENERO:DICIEMBRE!AQ83)</f>
        <v>0</v>
      </c>
      <c r="AR83" s="78">
        <f>SUM(ENERO:DICIEMBRE!AR83)</f>
        <v>0</v>
      </c>
      <c r="AS83" s="78">
        <f>SUM(ENERO:DICIEMBRE!AS83)</f>
        <v>0</v>
      </c>
      <c r="AT83" s="6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122"/>
      <c r="BG83" s="122"/>
      <c r="BX83" s="121"/>
      <c r="CG83" s="123"/>
      <c r="CH83" s="123"/>
      <c r="CI83" s="123"/>
      <c r="CJ83" s="123"/>
      <c r="CK83" s="123"/>
      <c r="CL83" s="123"/>
      <c r="CM83" s="123"/>
      <c r="CN83" s="123"/>
      <c r="CO83" s="123"/>
    </row>
    <row r="84" spans="1:93" ht="16.149999999999999" customHeight="1" x14ac:dyDescent="0.2">
      <c r="A84" s="338"/>
      <c r="B84" s="39" t="s">
        <v>41</v>
      </c>
      <c r="C84" s="52">
        <f t="shared" si="6"/>
        <v>0</v>
      </c>
      <c r="D84" s="53">
        <f t="shared" si="7"/>
        <v>0</v>
      </c>
      <c r="E84" s="158">
        <f t="shared" si="8"/>
        <v>0</v>
      </c>
      <c r="F84" s="41"/>
      <c r="G84" s="42"/>
      <c r="H84" s="41"/>
      <c r="I84" s="42"/>
      <c r="J84" s="78">
        <f>SUM(ENERO:DICIEMBRE!J84)</f>
        <v>0</v>
      </c>
      <c r="K84" s="78">
        <f>SUM(ENERO:DICIEMBRE!K84)</f>
        <v>0</v>
      </c>
      <c r="L84" s="78">
        <f>SUM(ENERO:DICIEMBRE!L84)</f>
        <v>0</v>
      </c>
      <c r="M84" s="78">
        <f>SUM(ENERO:DICIEMBRE!M84)</f>
        <v>0</v>
      </c>
      <c r="N84" s="78">
        <f>SUM(ENERO:DICIEMBRE!N84)</f>
        <v>0</v>
      </c>
      <c r="O84" s="78">
        <f>SUM(ENERO:DICIEMBRE!O84)</f>
        <v>0</v>
      </c>
      <c r="P84" s="176"/>
      <c r="Q84" s="177"/>
      <c r="R84" s="176"/>
      <c r="S84" s="177"/>
      <c r="T84" s="176"/>
      <c r="U84" s="177"/>
      <c r="V84" s="176"/>
      <c r="W84" s="177"/>
      <c r="X84" s="176"/>
      <c r="Y84" s="177"/>
      <c r="Z84" s="176"/>
      <c r="AA84" s="177"/>
      <c r="AB84" s="176"/>
      <c r="AC84" s="177"/>
      <c r="AD84" s="176"/>
      <c r="AE84" s="177"/>
      <c r="AF84" s="176"/>
      <c r="AG84" s="177"/>
      <c r="AH84" s="176"/>
      <c r="AI84" s="177"/>
      <c r="AJ84" s="176"/>
      <c r="AK84" s="177"/>
      <c r="AL84" s="176"/>
      <c r="AM84" s="190"/>
      <c r="AN84" s="78">
        <f>SUM(ENERO:DICIEMBRE!AN84)</f>
        <v>0</v>
      </c>
      <c r="AO84" s="78">
        <f>SUM(ENERO:DICIEMBRE!AO84)</f>
        <v>0</v>
      </c>
      <c r="AP84" s="78">
        <f>SUM(ENERO:DICIEMBRE!AP84)</f>
        <v>0</v>
      </c>
      <c r="AQ84" s="78">
        <f>SUM(ENERO:DICIEMBRE!AQ84)</f>
        <v>0</v>
      </c>
      <c r="AR84" s="78">
        <f>SUM(ENERO:DICIEMBRE!AR84)</f>
        <v>0</v>
      </c>
      <c r="AS84" s="78">
        <f>SUM(ENERO:DICIEMBRE!AS84)</f>
        <v>0</v>
      </c>
      <c r="AT84" s="6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122"/>
      <c r="BG84" s="122"/>
      <c r="BX84" s="121"/>
      <c r="CG84" s="123"/>
      <c r="CH84" s="123"/>
      <c r="CI84" s="123"/>
      <c r="CJ84" s="123"/>
      <c r="CK84" s="123"/>
      <c r="CL84" s="123"/>
      <c r="CM84" s="123"/>
      <c r="CN84" s="123"/>
      <c r="CO84" s="123"/>
    </row>
    <row r="85" spans="1:93" ht="16.149999999999999" customHeight="1" x14ac:dyDescent="0.2">
      <c r="A85" s="338"/>
      <c r="B85" s="39" t="s">
        <v>42</v>
      </c>
      <c r="C85" s="52">
        <f t="shared" si="6"/>
        <v>0</v>
      </c>
      <c r="D85" s="53">
        <f t="shared" si="7"/>
        <v>0</v>
      </c>
      <c r="E85" s="158">
        <f t="shared" si="8"/>
        <v>0</v>
      </c>
      <c r="F85" s="41"/>
      <c r="G85" s="42"/>
      <c r="H85" s="41"/>
      <c r="I85" s="42"/>
      <c r="J85" s="78">
        <f>SUM(ENERO:DICIEMBRE!J85)</f>
        <v>0</v>
      </c>
      <c r="K85" s="78">
        <f>SUM(ENERO:DICIEMBRE!K85)</f>
        <v>0</v>
      </c>
      <c r="L85" s="78">
        <f>SUM(ENERO:DICIEMBRE!L85)</f>
        <v>0</v>
      </c>
      <c r="M85" s="78">
        <f>SUM(ENERO:DICIEMBRE!M85)</f>
        <v>0</v>
      </c>
      <c r="N85" s="78">
        <f>SUM(ENERO:DICIEMBRE!N85)</f>
        <v>0</v>
      </c>
      <c r="O85" s="78">
        <f>SUM(ENERO:DICIEMBRE!O85)</f>
        <v>0</v>
      </c>
      <c r="P85" s="176"/>
      <c r="Q85" s="177"/>
      <c r="R85" s="176"/>
      <c r="S85" s="177"/>
      <c r="T85" s="176"/>
      <c r="U85" s="177"/>
      <c r="V85" s="176"/>
      <c r="W85" s="177"/>
      <c r="X85" s="176"/>
      <c r="Y85" s="177"/>
      <c r="Z85" s="176"/>
      <c r="AA85" s="177"/>
      <c r="AB85" s="176"/>
      <c r="AC85" s="177"/>
      <c r="AD85" s="176"/>
      <c r="AE85" s="177"/>
      <c r="AF85" s="176"/>
      <c r="AG85" s="177"/>
      <c r="AH85" s="176"/>
      <c r="AI85" s="177"/>
      <c r="AJ85" s="176"/>
      <c r="AK85" s="177"/>
      <c r="AL85" s="176"/>
      <c r="AM85" s="190"/>
      <c r="AN85" s="78">
        <f>SUM(ENERO:DICIEMBRE!AN85)</f>
        <v>0</v>
      </c>
      <c r="AO85" s="78">
        <f>SUM(ENERO:DICIEMBRE!AO85)</f>
        <v>0</v>
      </c>
      <c r="AP85" s="78">
        <f>SUM(ENERO:DICIEMBRE!AP85)</f>
        <v>0</v>
      </c>
      <c r="AQ85" s="78">
        <f>SUM(ENERO:DICIEMBRE!AQ85)</f>
        <v>0</v>
      </c>
      <c r="AR85" s="78">
        <f>SUM(ENERO:DICIEMBRE!AR85)</f>
        <v>0</v>
      </c>
      <c r="AS85" s="78">
        <f>SUM(ENERO:DICIEMBRE!AS85)</f>
        <v>0</v>
      </c>
      <c r="AT85" s="6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122"/>
      <c r="BG85" s="122"/>
      <c r="BX85" s="121"/>
      <c r="CG85" s="123"/>
      <c r="CH85" s="123"/>
      <c r="CI85" s="123"/>
      <c r="CJ85" s="123"/>
      <c r="CK85" s="123"/>
      <c r="CL85" s="123"/>
      <c r="CM85" s="123"/>
      <c r="CN85" s="123"/>
      <c r="CO85" s="123"/>
    </row>
    <row r="86" spans="1:93" ht="16.149999999999999" customHeight="1" x14ac:dyDescent="0.2">
      <c r="A86" s="338"/>
      <c r="B86" s="175" t="s">
        <v>46</v>
      </c>
      <c r="C86" s="165">
        <f t="shared" si="6"/>
        <v>0</v>
      </c>
      <c r="D86" s="88">
        <f t="shared" si="7"/>
        <v>0</v>
      </c>
      <c r="E86" s="166">
        <f t="shared" si="8"/>
        <v>0</v>
      </c>
      <c r="F86" s="41"/>
      <c r="G86" s="42"/>
      <c r="H86" s="41"/>
      <c r="I86" s="42"/>
      <c r="J86" s="78">
        <f>SUM(ENERO:DICIEMBRE!J86)</f>
        <v>0</v>
      </c>
      <c r="K86" s="78">
        <f>SUM(ENERO:DICIEMBRE!K86)</f>
        <v>0</v>
      </c>
      <c r="L86" s="78">
        <f>SUM(ENERO:DICIEMBRE!L86)</f>
        <v>0</v>
      </c>
      <c r="M86" s="78">
        <f>SUM(ENERO:DICIEMBRE!M86)</f>
        <v>0</v>
      </c>
      <c r="N86" s="78">
        <f>SUM(ENERO:DICIEMBRE!N86)</f>
        <v>0</v>
      </c>
      <c r="O86" s="78">
        <f>SUM(ENERO:DICIEMBRE!O86)</f>
        <v>0</v>
      </c>
      <c r="P86" s="184"/>
      <c r="Q86" s="185"/>
      <c r="R86" s="184"/>
      <c r="S86" s="185"/>
      <c r="T86" s="184"/>
      <c r="U86" s="185"/>
      <c r="V86" s="184"/>
      <c r="W86" s="185"/>
      <c r="X86" s="184"/>
      <c r="Y86" s="185"/>
      <c r="Z86" s="184"/>
      <c r="AA86" s="185"/>
      <c r="AB86" s="184"/>
      <c r="AC86" s="185"/>
      <c r="AD86" s="184"/>
      <c r="AE86" s="185"/>
      <c r="AF86" s="184"/>
      <c r="AG86" s="185"/>
      <c r="AH86" s="184"/>
      <c r="AI86" s="185"/>
      <c r="AJ86" s="184"/>
      <c r="AK86" s="185"/>
      <c r="AL86" s="184"/>
      <c r="AM86" s="191"/>
      <c r="AN86" s="78">
        <f>SUM(ENERO:DICIEMBRE!AN86)</f>
        <v>0</v>
      </c>
      <c r="AO86" s="78">
        <f>SUM(ENERO:DICIEMBRE!AO86)</f>
        <v>0</v>
      </c>
      <c r="AP86" s="78">
        <f>SUM(ENERO:DICIEMBRE!AP86)</f>
        <v>0</v>
      </c>
      <c r="AQ86" s="78">
        <f>SUM(ENERO:DICIEMBRE!AQ86)</f>
        <v>0</v>
      </c>
      <c r="AR86" s="78">
        <f>SUM(ENERO:DICIEMBRE!AR86)</f>
        <v>0</v>
      </c>
      <c r="AS86" s="78">
        <f>SUM(ENERO:DICIEMBRE!AS86)</f>
        <v>0</v>
      </c>
      <c r="AT86" s="6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122"/>
      <c r="BG86" s="122"/>
      <c r="BX86" s="121"/>
      <c r="CG86" s="123"/>
      <c r="CH86" s="123"/>
      <c r="CI86" s="123"/>
      <c r="CJ86" s="123"/>
      <c r="CK86" s="123"/>
      <c r="CL86" s="123"/>
      <c r="CM86" s="123"/>
      <c r="CN86" s="123"/>
      <c r="CO86" s="123"/>
    </row>
    <row r="87" spans="1:93" ht="16.149999999999999" customHeight="1" x14ac:dyDescent="0.2">
      <c r="A87" s="339"/>
      <c r="B87" s="167" t="s">
        <v>45</v>
      </c>
      <c r="C87" s="132">
        <f t="shared" si="6"/>
        <v>0</v>
      </c>
      <c r="D87" s="168">
        <f t="shared" si="7"/>
        <v>0</v>
      </c>
      <c r="E87" s="128">
        <f t="shared" si="8"/>
        <v>0</v>
      </c>
      <c r="F87" s="64"/>
      <c r="G87" s="65"/>
      <c r="H87" s="64"/>
      <c r="I87" s="65"/>
      <c r="J87" s="78">
        <f>SUM(ENERO:DICIEMBRE!J87)</f>
        <v>0</v>
      </c>
      <c r="K87" s="78">
        <f>SUM(ENERO:DICIEMBRE!K87)</f>
        <v>0</v>
      </c>
      <c r="L87" s="78">
        <f>SUM(ENERO:DICIEMBRE!L87)</f>
        <v>0</v>
      </c>
      <c r="M87" s="78">
        <f>SUM(ENERO:DICIEMBRE!M87)</f>
        <v>0</v>
      </c>
      <c r="N87" s="78">
        <f>SUM(ENERO:DICIEMBRE!N87)</f>
        <v>0</v>
      </c>
      <c r="O87" s="78">
        <f>SUM(ENERO:DICIEMBRE!O87)</f>
        <v>0</v>
      </c>
      <c r="P87" s="192"/>
      <c r="Q87" s="193"/>
      <c r="R87" s="192"/>
      <c r="S87" s="193"/>
      <c r="T87" s="192"/>
      <c r="U87" s="193"/>
      <c r="V87" s="192"/>
      <c r="W87" s="193"/>
      <c r="X87" s="192"/>
      <c r="Y87" s="193"/>
      <c r="Z87" s="192"/>
      <c r="AA87" s="193"/>
      <c r="AB87" s="192"/>
      <c r="AC87" s="193"/>
      <c r="AD87" s="192"/>
      <c r="AE87" s="193"/>
      <c r="AF87" s="192"/>
      <c r="AG87" s="193"/>
      <c r="AH87" s="192"/>
      <c r="AI87" s="193"/>
      <c r="AJ87" s="192"/>
      <c r="AK87" s="193"/>
      <c r="AL87" s="192"/>
      <c r="AM87" s="194"/>
      <c r="AN87" s="78">
        <f>SUM(ENERO:DICIEMBRE!AN87)</f>
        <v>0</v>
      </c>
      <c r="AO87" s="78">
        <f>SUM(ENERO:DICIEMBRE!AO87)</f>
        <v>0</v>
      </c>
      <c r="AP87" s="78">
        <f>SUM(ENERO:DICIEMBRE!AP87)</f>
        <v>0</v>
      </c>
      <c r="AQ87" s="78">
        <f>SUM(ENERO:DICIEMBRE!AQ87)</f>
        <v>0</v>
      </c>
      <c r="AR87" s="78">
        <f>SUM(ENERO:DICIEMBRE!AR87)</f>
        <v>0</v>
      </c>
      <c r="AS87" s="78">
        <f>SUM(ENERO:DICIEMBRE!AS87)</f>
        <v>0</v>
      </c>
      <c r="AT87" s="6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122"/>
      <c r="BG87" s="122"/>
      <c r="BX87" s="121"/>
      <c r="CG87" s="123"/>
      <c r="CH87" s="123"/>
      <c r="CI87" s="123"/>
      <c r="CJ87" s="123"/>
      <c r="CK87" s="123"/>
      <c r="CL87" s="123"/>
      <c r="CM87" s="123"/>
      <c r="CN87" s="123"/>
      <c r="CO87" s="123"/>
    </row>
    <row r="88" spans="1:93" ht="16.149999999999999" customHeight="1" x14ac:dyDescent="0.2">
      <c r="A88" s="334" t="s">
        <v>60</v>
      </c>
      <c r="B88" s="152" t="s">
        <v>37</v>
      </c>
      <c r="C88" s="49">
        <f t="shared" si="6"/>
        <v>0</v>
      </c>
      <c r="D88" s="50">
        <f t="shared" si="7"/>
        <v>0</v>
      </c>
      <c r="E88" s="153">
        <f t="shared" si="8"/>
        <v>0</v>
      </c>
      <c r="F88" s="78">
        <f>SUM(ENERO:DICIEMBRE!F88)</f>
        <v>0</v>
      </c>
      <c r="G88" s="78">
        <f>SUM(ENERO:DICIEMBRE!G88)</f>
        <v>0</v>
      </c>
      <c r="H88" s="78">
        <f>SUM(ENERO:DICIEMBRE!H88)</f>
        <v>0</v>
      </c>
      <c r="I88" s="78">
        <f>SUM(ENERO:DICIEMBRE!I88)</f>
        <v>0</v>
      </c>
      <c r="J88" s="78">
        <f>SUM(ENERO:DICIEMBRE!J88)</f>
        <v>0</v>
      </c>
      <c r="K88" s="78">
        <f>SUM(ENERO:DICIEMBRE!K88)</f>
        <v>0</v>
      </c>
      <c r="L88" s="78">
        <f>SUM(ENERO:DICIEMBRE!L88)</f>
        <v>0</v>
      </c>
      <c r="M88" s="78">
        <f>SUM(ENERO:DICIEMBRE!M88)</f>
        <v>0</v>
      </c>
      <c r="N88" s="78">
        <f>SUM(ENERO:DICIEMBRE!N88)</f>
        <v>0</v>
      </c>
      <c r="O88" s="78">
        <f>SUM(ENERO:DICIEMBRE!O88)</f>
        <v>0</v>
      </c>
      <c r="P88" s="78">
        <f>SUM(ENERO:DICIEMBRE!P88)</f>
        <v>0</v>
      </c>
      <c r="Q88" s="78">
        <f>SUM(ENERO:DICIEMBRE!Q88)</f>
        <v>0</v>
      </c>
      <c r="R88" s="78">
        <f>SUM(ENERO:DICIEMBRE!R88)</f>
        <v>0</v>
      </c>
      <c r="S88" s="78">
        <f>SUM(ENERO:DICIEMBRE!S88)</f>
        <v>0</v>
      </c>
      <c r="T88" s="78">
        <f>SUM(ENERO:DICIEMBRE!T88)</f>
        <v>0</v>
      </c>
      <c r="U88" s="78">
        <f>SUM(ENERO:DICIEMBRE!U88)</f>
        <v>0</v>
      </c>
      <c r="V88" s="78">
        <f>SUM(ENERO:DICIEMBRE!V88)</f>
        <v>0</v>
      </c>
      <c r="W88" s="78">
        <f>SUM(ENERO:DICIEMBRE!W88)</f>
        <v>0</v>
      </c>
      <c r="X88" s="78">
        <f>SUM(ENERO:DICIEMBRE!X88)</f>
        <v>0</v>
      </c>
      <c r="Y88" s="78">
        <f>SUM(ENERO:DICIEMBRE!Y88)</f>
        <v>0</v>
      </c>
      <c r="Z88" s="78">
        <f>SUM(ENERO:DICIEMBRE!Z88)</f>
        <v>0</v>
      </c>
      <c r="AA88" s="78">
        <f>SUM(ENERO:DICIEMBRE!AA88)</f>
        <v>0</v>
      </c>
      <c r="AB88" s="78">
        <f>SUM(ENERO:DICIEMBRE!AB88)</f>
        <v>0</v>
      </c>
      <c r="AC88" s="78">
        <f>SUM(ENERO:DICIEMBRE!AC88)</f>
        <v>0</v>
      </c>
      <c r="AD88" s="78">
        <f>SUM(ENERO:DICIEMBRE!AD88)</f>
        <v>0</v>
      </c>
      <c r="AE88" s="78">
        <f>SUM(ENERO:DICIEMBRE!AE88)</f>
        <v>0</v>
      </c>
      <c r="AF88" s="78">
        <f>SUM(ENERO:DICIEMBRE!AF88)</f>
        <v>0</v>
      </c>
      <c r="AG88" s="78">
        <f>SUM(ENERO:DICIEMBRE!AG88)</f>
        <v>0</v>
      </c>
      <c r="AH88" s="78">
        <f>SUM(ENERO:DICIEMBRE!AH88)</f>
        <v>0</v>
      </c>
      <c r="AI88" s="78">
        <f>SUM(ENERO:DICIEMBRE!AI88)</f>
        <v>0</v>
      </c>
      <c r="AJ88" s="78">
        <f>SUM(ENERO:DICIEMBRE!AJ88)</f>
        <v>0</v>
      </c>
      <c r="AK88" s="78">
        <f>SUM(ENERO:DICIEMBRE!AK88)</f>
        <v>0</v>
      </c>
      <c r="AL88" s="78">
        <f>SUM(ENERO:DICIEMBRE!AL88)</f>
        <v>0</v>
      </c>
      <c r="AM88" s="78">
        <f>SUM(ENERO:DICIEMBRE!AM88)</f>
        <v>0</v>
      </c>
      <c r="AN88" s="195"/>
      <c r="AO88" s="78">
        <f>SUM(ENERO:DICIEMBRE!AO88)</f>
        <v>0</v>
      </c>
      <c r="AP88" s="78">
        <f>SUM(ENERO:DICIEMBRE!AP88)</f>
        <v>0</v>
      </c>
      <c r="AQ88" s="78">
        <f>SUM(ENERO:DICIEMBRE!AQ88)</f>
        <v>0</v>
      </c>
      <c r="AR88" s="78">
        <f>SUM(ENERO:DICIEMBRE!AR88)</f>
        <v>0</v>
      </c>
      <c r="AS88" s="196"/>
      <c r="AT88" s="6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122"/>
      <c r="BG88" s="122"/>
      <c r="BX88" s="121"/>
      <c r="CG88" s="123"/>
      <c r="CH88" s="123"/>
      <c r="CI88" s="123"/>
      <c r="CJ88" s="123"/>
      <c r="CK88" s="123"/>
      <c r="CL88" s="123"/>
      <c r="CM88" s="123"/>
      <c r="CN88" s="123"/>
      <c r="CO88" s="123"/>
    </row>
    <row r="89" spans="1:93" ht="16.149999999999999" customHeight="1" x14ac:dyDescent="0.2">
      <c r="A89" s="335"/>
      <c r="B89" s="39" t="s">
        <v>38</v>
      </c>
      <c r="C89" s="52">
        <f t="shared" si="6"/>
        <v>0</v>
      </c>
      <c r="D89" s="53">
        <f t="shared" si="7"/>
        <v>0</v>
      </c>
      <c r="E89" s="158">
        <f t="shared" si="8"/>
        <v>0</v>
      </c>
      <c r="F89" s="78">
        <f>SUM(ENERO:DICIEMBRE!F89)</f>
        <v>0</v>
      </c>
      <c r="G89" s="78">
        <f>SUM(ENERO:DICIEMBRE!G89)</f>
        <v>0</v>
      </c>
      <c r="H89" s="78">
        <f>SUM(ENERO:DICIEMBRE!H89)</f>
        <v>0</v>
      </c>
      <c r="I89" s="78">
        <f>SUM(ENERO:DICIEMBRE!I89)</f>
        <v>0</v>
      </c>
      <c r="J89" s="78">
        <f>SUM(ENERO:DICIEMBRE!J89)</f>
        <v>0</v>
      </c>
      <c r="K89" s="78">
        <f>SUM(ENERO:DICIEMBRE!K89)</f>
        <v>0</v>
      </c>
      <c r="L89" s="78">
        <f>SUM(ENERO:DICIEMBRE!L89)</f>
        <v>0</v>
      </c>
      <c r="M89" s="78">
        <f>SUM(ENERO:DICIEMBRE!M89)</f>
        <v>0</v>
      </c>
      <c r="N89" s="78">
        <f>SUM(ENERO:DICIEMBRE!N89)</f>
        <v>0</v>
      </c>
      <c r="O89" s="78">
        <f>SUM(ENERO:DICIEMBRE!O89)</f>
        <v>0</v>
      </c>
      <c r="P89" s="78">
        <f>SUM(ENERO:DICIEMBRE!P89)</f>
        <v>0</v>
      </c>
      <c r="Q89" s="78">
        <f>SUM(ENERO:DICIEMBRE!Q89)</f>
        <v>0</v>
      </c>
      <c r="R89" s="78">
        <f>SUM(ENERO:DICIEMBRE!R89)</f>
        <v>0</v>
      </c>
      <c r="S89" s="78">
        <f>SUM(ENERO:DICIEMBRE!S89)</f>
        <v>0</v>
      </c>
      <c r="T89" s="78">
        <f>SUM(ENERO:DICIEMBRE!T89)</f>
        <v>0</v>
      </c>
      <c r="U89" s="78">
        <f>SUM(ENERO:DICIEMBRE!U89)</f>
        <v>0</v>
      </c>
      <c r="V89" s="78">
        <f>SUM(ENERO:DICIEMBRE!V89)</f>
        <v>0</v>
      </c>
      <c r="W89" s="78">
        <f>SUM(ENERO:DICIEMBRE!W89)</f>
        <v>0</v>
      </c>
      <c r="X89" s="78">
        <f>SUM(ENERO:DICIEMBRE!X89)</f>
        <v>0</v>
      </c>
      <c r="Y89" s="78">
        <f>SUM(ENERO:DICIEMBRE!Y89)</f>
        <v>0</v>
      </c>
      <c r="Z89" s="78">
        <f>SUM(ENERO:DICIEMBRE!Z89)</f>
        <v>0</v>
      </c>
      <c r="AA89" s="78">
        <f>SUM(ENERO:DICIEMBRE!AA89)</f>
        <v>0</v>
      </c>
      <c r="AB89" s="78">
        <f>SUM(ENERO:DICIEMBRE!AB89)</f>
        <v>0</v>
      </c>
      <c r="AC89" s="78">
        <f>SUM(ENERO:DICIEMBRE!AC89)</f>
        <v>0</v>
      </c>
      <c r="AD89" s="78">
        <f>SUM(ENERO:DICIEMBRE!AD89)</f>
        <v>0</v>
      </c>
      <c r="AE89" s="78">
        <f>SUM(ENERO:DICIEMBRE!AE89)</f>
        <v>0</v>
      </c>
      <c r="AF89" s="78">
        <f>SUM(ENERO:DICIEMBRE!AF89)</f>
        <v>0</v>
      </c>
      <c r="AG89" s="78">
        <f>SUM(ENERO:DICIEMBRE!AG89)</f>
        <v>0</v>
      </c>
      <c r="AH89" s="78">
        <f>SUM(ENERO:DICIEMBRE!AH89)</f>
        <v>0</v>
      </c>
      <c r="AI89" s="78">
        <f>SUM(ENERO:DICIEMBRE!AI89)</f>
        <v>0</v>
      </c>
      <c r="AJ89" s="78">
        <f>SUM(ENERO:DICIEMBRE!AJ89)</f>
        <v>0</v>
      </c>
      <c r="AK89" s="78">
        <f>SUM(ENERO:DICIEMBRE!AK89)</f>
        <v>0</v>
      </c>
      <c r="AL89" s="78">
        <f>SUM(ENERO:DICIEMBRE!AL89)</f>
        <v>0</v>
      </c>
      <c r="AM89" s="78">
        <f>SUM(ENERO:DICIEMBRE!AM89)</f>
        <v>0</v>
      </c>
      <c r="AN89" s="197"/>
      <c r="AO89" s="78">
        <f>SUM(ENERO:DICIEMBRE!AO89)</f>
        <v>0</v>
      </c>
      <c r="AP89" s="78">
        <f>SUM(ENERO:DICIEMBRE!AP89)</f>
        <v>0</v>
      </c>
      <c r="AQ89" s="78">
        <f>SUM(ENERO:DICIEMBRE!AQ89)</f>
        <v>0</v>
      </c>
      <c r="AR89" s="78">
        <f>SUM(ENERO:DICIEMBRE!AR89)</f>
        <v>0</v>
      </c>
      <c r="AS89" s="198"/>
      <c r="AT89" s="6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122"/>
      <c r="BG89" s="122"/>
      <c r="BX89" s="121"/>
      <c r="CG89" s="123"/>
      <c r="CH89" s="123"/>
      <c r="CI89" s="123"/>
      <c r="CJ89" s="123"/>
      <c r="CK89" s="123"/>
      <c r="CL89" s="123"/>
      <c r="CM89" s="123"/>
      <c r="CN89" s="123"/>
      <c r="CO89" s="123"/>
    </row>
    <row r="90" spans="1:93" ht="16.149999999999999" customHeight="1" x14ac:dyDescent="0.2">
      <c r="A90" s="335"/>
      <c r="B90" s="39" t="s">
        <v>39</v>
      </c>
      <c r="C90" s="52">
        <f t="shared" si="6"/>
        <v>1</v>
      </c>
      <c r="D90" s="53">
        <f t="shared" si="7"/>
        <v>1</v>
      </c>
      <c r="E90" s="158">
        <f t="shared" si="8"/>
        <v>0</v>
      </c>
      <c r="F90" s="78">
        <f>SUM(ENERO:DICIEMBRE!F90)</f>
        <v>1</v>
      </c>
      <c r="G90" s="78">
        <f>SUM(ENERO:DICIEMBRE!G90)</f>
        <v>0</v>
      </c>
      <c r="H90" s="78">
        <f>SUM(ENERO:DICIEMBRE!H90)</f>
        <v>0</v>
      </c>
      <c r="I90" s="78">
        <f>SUM(ENERO:DICIEMBRE!I90)</f>
        <v>0</v>
      </c>
      <c r="J90" s="78">
        <f>SUM(ENERO:DICIEMBRE!J90)</f>
        <v>0</v>
      </c>
      <c r="K90" s="78">
        <f>SUM(ENERO:DICIEMBRE!K90)</f>
        <v>0</v>
      </c>
      <c r="L90" s="78">
        <f>SUM(ENERO:DICIEMBRE!L90)</f>
        <v>0</v>
      </c>
      <c r="M90" s="78">
        <f>SUM(ENERO:DICIEMBRE!M90)</f>
        <v>0</v>
      </c>
      <c r="N90" s="78">
        <f>SUM(ENERO:DICIEMBRE!N90)</f>
        <v>0</v>
      </c>
      <c r="O90" s="78">
        <f>SUM(ENERO:DICIEMBRE!O90)</f>
        <v>0</v>
      </c>
      <c r="P90" s="78">
        <f>SUM(ENERO:DICIEMBRE!P90)</f>
        <v>0</v>
      </c>
      <c r="Q90" s="78">
        <f>SUM(ENERO:DICIEMBRE!Q90)</f>
        <v>0</v>
      </c>
      <c r="R90" s="78">
        <f>SUM(ENERO:DICIEMBRE!R90)</f>
        <v>0</v>
      </c>
      <c r="S90" s="78">
        <f>SUM(ENERO:DICIEMBRE!S90)</f>
        <v>0</v>
      </c>
      <c r="T90" s="78">
        <f>SUM(ENERO:DICIEMBRE!T90)</f>
        <v>0</v>
      </c>
      <c r="U90" s="78">
        <f>SUM(ENERO:DICIEMBRE!U90)</f>
        <v>0</v>
      </c>
      <c r="V90" s="78">
        <f>SUM(ENERO:DICIEMBRE!V90)</f>
        <v>0</v>
      </c>
      <c r="W90" s="78">
        <f>SUM(ENERO:DICIEMBRE!W90)</f>
        <v>0</v>
      </c>
      <c r="X90" s="78">
        <f>SUM(ENERO:DICIEMBRE!X90)</f>
        <v>0</v>
      </c>
      <c r="Y90" s="78">
        <f>SUM(ENERO:DICIEMBRE!Y90)</f>
        <v>0</v>
      </c>
      <c r="Z90" s="78">
        <f>SUM(ENERO:DICIEMBRE!Z90)</f>
        <v>0</v>
      </c>
      <c r="AA90" s="78">
        <f>SUM(ENERO:DICIEMBRE!AA90)</f>
        <v>0</v>
      </c>
      <c r="AB90" s="78">
        <f>SUM(ENERO:DICIEMBRE!AB90)</f>
        <v>0</v>
      </c>
      <c r="AC90" s="78">
        <f>SUM(ENERO:DICIEMBRE!AC90)</f>
        <v>0</v>
      </c>
      <c r="AD90" s="78">
        <f>SUM(ENERO:DICIEMBRE!AD90)</f>
        <v>0</v>
      </c>
      <c r="AE90" s="78">
        <f>SUM(ENERO:DICIEMBRE!AE90)</f>
        <v>0</v>
      </c>
      <c r="AF90" s="78">
        <f>SUM(ENERO:DICIEMBRE!AF90)</f>
        <v>0</v>
      </c>
      <c r="AG90" s="78">
        <f>SUM(ENERO:DICIEMBRE!AG90)</f>
        <v>0</v>
      </c>
      <c r="AH90" s="78">
        <f>SUM(ENERO:DICIEMBRE!AH90)</f>
        <v>0</v>
      </c>
      <c r="AI90" s="78">
        <f>SUM(ENERO:DICIEMBRE!AI90)</f>
        <v>0</v>
      </c>
      <c r="AJ90" s="78">
        <f>SUM(ENERO:DICIEMBRE!AJ90)</f>
        <v>0</v>
      </c>
      <c r="AK90" s="78">
        <f>SUM(ENERO:DICIEMBRE!AK90)</f>
        <v>0</v>
      </c>
      <c r="AL90" s="78">
        <f>SUM(ENERO:DICIEMBRE!AL90)</f>
        <v>0</v>
      </c>
      <c r="AM90" s="78">
        <f>SUM(ENERO:DICIEMBRE!AM90)</f>
        <v>0</v>
      </c>
      <c r="AN90" s="197"/>
      <c r="AO90" s="78">
        <f>SUM(ENERO:DICIEMBRE!AO90)</f>
        <v>0</v>
      </c>
      <c r="AP90" s="78">
        <f>SUM(ENERO:DICIEMBRE!AP90)</f>
        <v>0</v>
      </c>
      <c r="AQ90" s="78">
        <f>SUM(ENERO:DICIEMBRE!AQ90)</f>
        <v>0</v>
      </c>
      <c r="AR90" s="78">
        <f>SUM(ENERO:DICIEMBRE!AR90)</f>
        <v>0</v>
      </c>
      <c r="AS90" s="198"/>
      <c r="AT90" s="6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122"/>
      <c r="BG90" s="122"/>
      <c r="BX90" s="121"/>
      <c r="CG90" s="123"/>
      <c r="CH90" s="123"/>
      <c r="CI90" s="123"/>
      <c r="CJ90" s="123"/>
      <c r="CK90" s="123"/>
      <c r="CL90" s="123"/>
      <c r="CM90" s="123"/>
      <c r="CN90" s="123"/>
      <c r="CO90" s="123"/>
    </row>
    <row r="91" spans="1:93" ht="16.149999999999999" customHeight="1" x14ac:dyDescent="0.2">
      <c r="A91" s="335"/>
      <c r="B91" s="39" t="s">
        <v>41</v>
      </c>
      <c r="C91" s="52">
        <f t="shared" si="6"/>
        <v>0</v>
      </c>
      <c r="D91" s="53">
        <f t="shared" si="7"/>
        <v>0</v>
      </c>
      <c r="E91" s="158">
        <f t="shared" si="8"/>
        <v>0</v>
      </c>
      <c r="F91" s="78">
        <f>SUM(ENERO:DICIEMBRE!F91)</f>
        <v>0</v>
      </c>
      <c r="G91" s="78">
        <f>SUM(ENERO:DICIEMBRE!G91)</f>
        <v>0</v>
      </c>
      <c r="H91" s="78">
        <f>SUM(ENERO:DICIEMBRE!H91)</f>
        <v>0</v>
      </c>
      <c r="I91" s="78">
        <f>SUM(ENERO:DICIEMBRE!I91)</f>
        <v>0</v>
      </c>
      <c r="J91" s="78">
        <f>SUM(ENERO:DICIEMBRE!J91)</f>
        <v>0</v>
      </c>
      <c r="K91" s="78">
        <f>SUM(ENERO:DICIEMBRE!K91)</f>
        <v>0</v>
      </c>
      <c r="L91" s="78">
        <f>SUM(ENERO:DICIEMBRE!L91)</f>
        <v>0</v>
      </c>
      <c r="M91" s="78">
        <f>SUM(ENERO:DICIEMBRE!M91)</f>
        <v>0</v>
      </c>
      <c r="N91" s="78">
        <f>SUM(ENERO:DICIEMBRE!N91)</f>
        <v>0</v>
      </c>
      <c r="O91" s="78">
        <f>SUM(ENERO:DICIEMBRE!O91)</f>
        <v>0</v>
      </c>
      <c r="P91" s="78">
        <f>SUM(ENERO:DICIEMBRE!P91)</f>
        <v>0</v>
      </c>
      <c r="Q91" s="78">
        <f>SUM(ENERO:DICIEMBRE!Q91)</f>
        <v>0</v>
      </c>
      <c r="R91" s="78">
        <f>SUM(ENERO:DICIEMBRE!R91)</f>
        <v>0</v>
      </c>
      <c r="S91" s="78">
        <f>SUM(ENERO:DICIEMBRE!S91)</f>
        <v>0</v>
      </c>
      <c r="T91" s="78">
        <f>SUM(ENERO:DICIEMBRE!T91)</f>
        <v>0</v>
      </c>
      <c r="U91" s="78">
        <f>SUM(ENERO:DICIEMBRE!U91)</f>
        <v>0</v>
      </c>
      <c r="V91" s="78">
        <f>SUM(ENERO:DICIEMBRE!V91)</f>
        <v>0</v>
      </c>
      <c r="W91" s="78">
        <f>SUM(ENERO:DICIEMBRE!W91)</f>
        <v>0</v>
      </c>
      <c r="X91" s="78">
        <f>SUM(ENERO:DICIEMBRE!X91)</f>
        <v>0</v>
      </c>
      <c r="Y91" s="78">
        <f>SUM(ENERO:DICIEMBRE!Y91)</f>
        <v>0</v>
      </c>
      <c r="Z91" s="78">
        <f>SUM(ENERO:DICIEMBRE!Z91)</f>
        <v>0</v>
      </c>
      <c r="AA91" s="78">
        <f>SUM(ENERO:DICIEMBRE!AA91)</f>
        <v>0</v>
      </c>
      <c r="AB91" s="78">
        <f>SUM(ENERO:DICIEMBRE!AB91)</f>
        <v>0</v>
      </c>
      <c r="AC91" s="78">
        <f>SUM(ENERO:DICIEMBRE!AC91)</f>
        <v>0</v>
      </c>
      <c r="AD91" s="78">
        <f>SUM(ENERO:DICIEMBRE!AD91)</f>
        <v>0</v>
      </c>
      <c r="AE91" s="78">
        <f>SUM(ENERO:DICIEMBRE!AE91)</f>
        <v>0</v>
      </c>
      <c r="AF91" s="78">
        <f>SUM(ENERO:DICIEMBRE!AF91)</f>
        <v>0</v>
      </c>
      <c r="AG91" s="78">
        <f>SUM(ENERO:DICIEMBRE!AG91)</f>
        <v>0</v>
      </c>
      <c r="AH91" s="78">
        <f>SUM(ENERO:DICIEMBRE!AH91)</f>
        <v>0</v>
      </c>
      <c r="AI91" s="78">
        <f>SUM(ENERO:DICIEMBRE!AI91)</f>
        <v>0</v>
      </c>
      <c r="AJ91" s="78">
        <f>SUM(ENERO:DICIEMBRE!AJ91)</f>
        <v>0</v>
      </c>
      <c r="AK91" s="78">
        <f>SUM(ENERO:DICIEMBRE!AK91)</f>
        <v>0</v>
      </c>
      <c r="AL91" s="78">
        <f>SUM(ENERO:DICIEMBRE!AL91)</f>
        <v>0</v>
      </c>
      <c r="AM91" s="78">
        <f>SUM(ENERO:DICIEMBRE!AM91)</f>
        <v>0</v>
      </c>
      <c r="AN91" s="197"/>
      <c r="AO91" s="78">
        <f>SUM(ENERO:DICIEMBRE!AO91)</f>
        <v>0</v>
      </c>
      <c r="AP91" s="78">
        <f>SUM(ENERO:DICIEMBRE!AP91)</f>
        <v>0</v>
      </c>
      <c r="AQ91" s="78">
        <f>SUM(ENERO:DICIEMBRE!AQ91)</f>
        <v>0</v>
      </c>
      <c r="AR91" s="78">
        <f>SUM(ENERO:DICIEMBRE!AR91)</f>
        <v>0</v>
      </c>
      <c r="AS91" s="198"/>
      <c r="AT91" s="6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122"/>
      <c r="BG91" s="122"/>
      <c r="BX91" s="121"/>
      <c r="CG91" s="123"/>
      <c r="CH91" s="123"/>
      <c r="CI91" s="123"/>
      <c r="CJ91" s="123"/>
      <c r="CK91" s="123"/>
      <c r="CL91" s="123"/>
      <c r="CM91" s="123"/>
      <c r="CN91" s="123"/>
      <c r="CO91" s="123"/>
    </row>
    <row r="92" spans="1:93" ht="16.149999999999999" customHeight="1" x14ac:dyDescent="0.2">
      <c r="A92" s="335"/>
      <c r="B92" s="39" t="s">
        <v>42</v>
      </c>
      <c r="C92" s="52">
        <f t="shared" si="6"/>
        <v>0</v>
      </c>
      <c r="D92" s="53">
        <f t="shared" si="7"/>
        <v>0</v>
      </c>
      <c r="E92" s="158">
        <f t="shared" si="8"/>
        <v>0</v>
      </c>
      <c r="F92" s="78">
        <f>SUM(ENERO:DICIEMBRE!F92)</f>
        <v>0</v>
      </c>
      <c r="G92" s="78">
        <f>SUM(ENERO:DICIEMBRE!G92)</f>
        <v>0</v>
      </c>
      <c r="H92" s="78">
        <f>SUM(ENERO:DICIEMBRE!H92)</f>
        <v>0</v>
      </c>
      <c r="I92" s="78">
        <f>SUM(ENERO:DICIEMBRE!I92)</f>
        <v>0</v>
      </c>
      <c r="J92" s="78">
        <f>SUM(ENERO:DICIEMBRE!J92)</f>
        <v>0</v>
      </c>
      <c r="K92" s="78">
        <f>SUM(ENERO:DICIEMBRE!K92)</f>
        <v>0</v>
      </c>
      <c r="L92" s="78">
        <f>SUM(ENERO:DICIEMBRE!L92)</f>
        <v>0</v>
      </c>
      <c r="M92" s="78">
        <f>SUM(ENERO:DICIEMBRE!M92)</f>
        <v>0</v>
      </c>
      <c r="N92" s="78">
        <f>SUM(ENERO:DICIEMBRE!N92)</f>
        <v>0</v>
      </c>
      <c r="O92" s="78">
        <f>SUM(ENERO:DICIEMBRE!O92)</f>
        <v>0</v>
      </c>
      <c r="P92" s="78">
        <f>SUM(ENERO:DICIEMBRE!P92)</f>
        <v>0</v>
      </c>
      <c r="Q92" s="78">
        <f>SUM(ENERO:DICIEMBRE!Q92)</f>
        <v>0</v>
      </c>
      <c r="R92" s="78">
        <f>SUM(ENERO:DICIEMBRE!R92)</f>
        <v>0</v>
      </c>
      <c r="S92" s="78">
        <f>SUM(ENERO:DICIEMBRE!S92)</f>
        <v>0</v>
      </c>
      <c r="T92" s="78">
        <f>SUM(ENERO:DICIEMBRE!T92)</f>
        <v>0</v>
      </c>
      <c r="U92" s="78">
        <f>SUM(ENERO:DICIEMBRE!U92)</f>
        <v>0</v>
      </c>
      <c r="V92" s="78">
        <f>SUM(ENERO:DICIEMBRE!V92)</f>
        <v>0</v>
      </c>
      <c r="W92" s="78">
        <f>SUM(ENERO:DICIEMBRE!W92)</f>
        <v>0</v>
      </c>
      <c r="X92" s="78">
        <f>SUM(ENERO:DICIEMBRE!X92)</f>
        <v>0</v>
      </c>
      <c r="Y92" s="78">
        <f>SUM(ENERO:DICIEMBRE!Y92)</f>
        <v>0</v>
      </c>
      <c r="Z92" s="78">
        <f>SUM(ENERO:DICIEMBRE!Z92)</f>
        <v>0</v>
      </c>
      <c r="AA92" s="78">
        <f>SUM(ENERO:DICIEMBRE!AA92)</f>
        <v>0</v>
      </c>
      <c r="AB92" s="78">
        <f>SUM(ENERO:DICIEMBRE!AB92)</f>
        <v>0</v>
      </c>
      <c r="AC92" s="78">
        <f>SUM(ENERO:DICIEMBRE!AC92)</f>
        <v>0</v>
      </c>
      <c r="AD92" s="78">
        <f>SUM(ENERO:DICIEMBRE!AD92)</f>
        <v>0</v>
      </c>
      <c r="AE92" s="78">
        <f>SUM(ENERO:DICIEMBRE!AE92)</f>
        <v>0</v>
      </c>
      <c r="AF92" s="78">
        <f>SUM(ENERO:DICIEMBRE!AF92)</f>
        <v>0</v>
      </c>
      <c r="AG92" s="78">
        <f>SUM(ENERO:DICIEMBRE!AG92)</f>
        <v>0</v>
      </c>
      <c r="AH92" s="78">
        <f>SUM(ENERO:DICIEMBRE!AH92)</f>
        <v>0</v>
      </c>
      <c r="AI92" s="78">
        <f>SUM(ENERO:DICIEMBRE!AI92)</f>
        <v>0</v>
      </c>
      <c r="AJ92" s="78">
        <f>SUM(ENERO:DICIEMBRE!AJ92)</f>
        <v>0</v>
      </c>
      <c r="AK92" s="78">
        <f>SUM(ENERO:DICIEMBRE!AK92)</f>
        <v>0</v>
      </c>
      <c r="AL92" s="78">
        <f>SUM(ENERO:DICIEMBRE!AL92)</f>
        <v>0</v>
      </c>
      <c r="AM92" s="78">
        <f>SUM(ENERO:DICIEMBRE!AM92)</f>
        <v>0</v>
      </c>
      <c r="AN92" s="197"/>
      <c r="AO92" s="78">
        <f>SUM(ENERO:DICIEMBRE!AO92)</f>
        <v>0</v>
      </c>
      <c r="AP92" s="78">
        <f>SUM(ENERO:DICIEMBRE!AP92)</f>
        <v>0</v>
      </c>
      <c r="AQ92" s="78">
        <f>SUM(ENERO:DICIEMBRE!AQ92)</f>
        <v>0</v>
      </c>
      <c r="AR92" s="78">
        <f>SUM(ENERO:DICIEMBRE!AR92)</f>
        <v>0</v>
      </c>
      <c r="AS92" s="198"/>
      <c r="AT92" s="6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122"/>
      <c r="BG92" s="122"/>
      <c r="BX92" s="121"/>
      <c r="CG92" s="123"/>
      <c r="CH92" s="123"/>
      <c r="CI92" s="123"/>
      <c r="CJ92" s="123"/>
      <c r="CK92" s="123"/>
      <c r="CL92" s="123"/>
      <c r="CM92" s="123"/>
      <c r="CN92" s="123"/>
      <c r="CO92" s="123"/>
    </row>
    <row r="93" spans="1:93" ht="16.149999999999999" customHeight="1" x14ac:dyDescent="0.2">
      <c r="A93" s="335"/>
      <c r="B93" s="39" t="s">
        <v>44</v>
      </c>
      <c r="C93" s="52">
        <f t="shared" si="6"/>
        <v>0</v>
      </c>
      <c r="D93" s="53">
        <f t="shared" si="7"/>
        <v>0</v>
      </c>
      <c r="E93" s="158">
        <f t="shared" si="8"/>
        <v>0</v>
      </c>
      <c r="F93" s="78">
        <f>SUM(ENERO:DICIEMBRE!F93)</f>
        <v>0</v>
      </c>
      <c r="G93" s="78">
        <f>SUM(ENERO:DICIEMBRE!G93)</f>
        <v>0</v>
      </c>
      <c r="H93" s="78">
        <f>SUM(ENERO:DICIEMBRE!H93)</f>
        <v>0</v>
      </c>
      <c r="I93" s="78">
        <f>SUM(ENERO:DICIEMBRE!I93)</f>
        <v>0</v>
      </c>
      <c r="J93" s="78">
        <f>SUM(ENERO:DICIEMBRE!J93)</f>
        <v>0</v>
      </c>
      <c r="K93" s="78">
        <f>SUM(ENERO:DICIEMBRE!K93)</f>
        <v>0</v>
      </c>
      <c r="L93" s="78">
        <f>SUM(ENERO:DICIEMBRE!L93)</f>
        <v>0</v>
      </c>
      <c r="M93" s="78">
        <f>SUM(ENERO:DICIEMBRE!M93)</f>
        <v>0</v>
      </c>
      <c r="N93" s="78">
        <f>SUM(ENERO:DICIEMBRE!N93)</f>
        <v>0</v>
      </c>
      <c r="O93" s="78">
        <f>SUM(ENERO:DICIEMBRE!O93)</f>
        <v>0</v>
      </c>
      <c r="P93" s="78">
        <f>SUM(ENERO:DICIEMBRE!P93)</f>
        <v>0</v>
      </c>
      <c r="Q93" s="78">
        <f>SUM(ENERO:DICIEMBRE!Q93)</f>
        <v>0</v>
      </c>
      <c r="R93" s="78">
        <f>SUM(ENERO:DICIEMBRE!R93)</f>
        <v>0</v>
      </c>
      <c r="S93" s="78">
        <f>SUM(ENERO:DICIEMBRE!S93)</f>
        <v>0</v>
      </c>
      <c r="T93" s="78">
        <f>SUM(ENERO:DICIEMBRE!T93)</f>
        <v>0</v>
      </c>
      <c r="U93" s="78">
        <f>SUM(ENERO:DICIEMBRE!U93)</f>
        <v>0</v>
      </c>
      <c r="V93" s="78">
        <f>SUM(ENERO:DICIEMBRE!V93)</f>
        <v>0</v>
      </c>
      <c r="W93" s="78">
        <f>SUM(ENERO:DICIEMBRE!W93)</f>
        <v>0</v>
      </c>
      <c r="X93" s="78">
        <f>SUM(ENERO:DICIEMBRE!X93)</f>
        <v>0</v>
      </c>
      <c r="Y93" s="78">
        <f>SUM(ENERO:DICIEMBRE!Y93)</f>
        <v>0</v>
      </c>
      <c r="Z93" s="78">
        <f>SUM(ENERO:DICIEMBRE!Z93)</f>
        <v>0</v>
      </c>
      <c r="AA93" s="78">
        <f>SUM(ENERO:DICIEMBRE!AA93)</f>
        <v>0</v>
      </c>
      <c r="AB93" s="78">
        <f>SUM(ENERO:DICIEMBRE!AB93)</f>
        <v>0</v>
      </c>
      <c r="AC93" s="78">
        <f>SUM(ENERO:DICIEMBRE!AC93)</f>
        <v>0</v>
      </c>
      <c r="AD93" s="78">
        <f>SUM(ENERO:DICIEMBRE!AD93)</f>
        <v>0</v>
      </c>
      <c r="AE93" s="78">
        <f>SUM(ENERO:DICIEMBRE!AE93)</f>
        <v>0</v>
      </c>
      <c r="AF93" s="78">
        <f>SUM(ENERO:DICIEMBRE!AF93)</f>
        <v>0</v>
      </c>
      <c r="AG93" s="78">
        <f>SUM(ENERO:DICIEMBRE!AG93)</f>
        <v>0</v>
      </c>
      <c r="AH93" s="78">
        <f>SUM(ENERO:DICIEMBRE!AH93)</f>
        <v>0</v>
      </c>
      <c r="AI93" s="78">
        <f>SUM(ENERO:DICIEMBRE!AI93)</f>
        <v>0</v>
      </c>
      <c r="AJ93" s="78">
        <f>SUM(ENERO:DICIEMBRE!AJ93)</f>
        <v>0</v>
      </c>
      <c r="AK93" s="78">
        <f>SUM(ENERO:DICIEMBRE!AK93)</f>
        <v>0</v>
      </c>
      <c r="AL93" s="78">
        <f>SUM(ENERO:DICIEMBRE!AL93)</f>
        <v>0</v>
      </c>
      <c r="AM93" s="78">
        <f>SUM(ENERO:DICIEMBRE!AM93)</f>
        <v>0</v>
      </c>
      <c r="AN93" s="197"/>
      <c r="AO93" s="78">
        <f>SUM(ENERO:DICIEMBRE!AO93)</f>
        <v>0</v>
      </c>
      <c r="AP93" s="78">
        <f>SUM(ENERO:DICIEMBRE!AP93)</f>
        <v>0</v>
      </c>
      <c r="AQ93" s="78">
        <f>SUM(ENERO:DICIEMBRE!AQ93)</f>
        <v>0</v>
      </c>
      <c r="AR93" s="78">
        <f>SUM(ENERO:DICIEMBRE!AR93)</f>
        <v>0</v>
      </c>
      <c r="AS93" s="198"/>
      <c r="AT93" s="6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122"/>
      <c r="BG93" s="122"/>
      <c r="BX93" s="121"/>
      <c r="CG93" s="123"/>
      <c r="CH93" s="123"/>
      <c r="CI93" s="123"/>
      <c r="CJ93" s="123"/>
      <c r="CK93" s="123"/>
      <c r="CL93" s="123"/>
      <c r="CM93" s="123"/>
      <c r="CN93" s="123"/>
      <c r="CO93" s="123"/>
    </row>
    <row r="94" spans="1:93" ht="16.149999999999999" customHeight="1" x14ac:dyDescent="0.2">
      <c r="A94" s="335"/>
      <c r="B94" s="112" t="s">
        <v>46</v>
      </c>
      <c r="C94" s="165">
        <f t="shared" si="6"/>
        <v>0</v>
      </c>
      <c r="D94" s="171">
        <f t="shared" si="7"/>
        <v>0</v>
      </c>
      <c r="E94" s="166">
        <f t="shared" si="8"/>
        <v>0</v>
      </c>
      <c r="F94" s="78">
        <f>SUM(ENERO:DICIEMBRE!F94)</f>
        <v>0</v>
      </c>
      <c r="G94" s="78">
        <f>SUM(ENERO:DICIEMBRE!G94)</f>
        <v>0</v>
      </c>
      <c r="H94" s="78">
        <f>SUM(ENERO:DICIEMBRE!H94)</f>
        <v>0</v>
      </c>
      <c r="I94" s="78">
        <f>SUM(ENERO:DICIEMBRE!I94)</f>
        <v>0</v>
      </c>
      <c r="J94" s="78">
        <f>SUM(ENERO:DICIEMBRE!J94)</f>
        <v>0</v>
      </c>
      <c r="K94" s="78">
        <f>SUM(ENERO:DICIEMBRE!K94)</f>
        <v>0</v>
      </c>
      <c r="L94" s="78">
        <f>SUM(ENERO:DICIEMBRE!L94)</f>
        <v>0</v>
      </c>
      <c r="M94" s="78">
        <f>SUM(ENERO:DICIEMBRE!M94)</f>
        <v>0</v>
      </c>
      <c r="N94" s="78">
        <f>SUM(ENERO:DICIEMBRE!N94)</f>
        <v>0</v>
      </c>
      <c r="O94" s="78">
        <f>SUM(ENERO:DICIEMBRE!O94)</f>
        <v>0</v>
      </c>
      <c r="P94" s="78">
        <f>SUM(ENERO:DICIEMBRE!P94)</f>
        <v>0</v>
      </c>
      <c r="Q94" s="78">
        <f>SUM(ENERO:DICIEMBRE!Q94)</f>
        <v>0</v>
      </c>
      <c r="R94" s="78">
        <f>SUM(ENERO:DICIEMBRE!R94)</f>
        <v>0</v>
      </c>
      <c r="S94" s="78">
        <f>SUM(ENERO:DICIEMBRE!S94)</f>
        <v>0</v>
      </c>
      <c r="T94" s="78">
        <f>SUM(ENERO:DICIEMBRE!T94)</f>
        <v>0</v>
      </c>
      <c r="U94" s="78">
        <f>SUM(ENERO:DICIEMBRE!U94)</f>
        <v>0</v>
      </c>
      <c r="V94" s="78">
        <f>SUM(ENERO:DICIEMBRE!V94)</f>
        <v>0</v>
      </c>
      <c r="W94" s="78">
        <f>SUM(ENERO:DICIEMBRE!W94)</f>
        <v>0</v>
      </c>
      <c r="X94" s="78">
        <f>SUM(ENERO:DICIEMBRE!X94)</f>
        <v>0</v>
      </c>
      <c r="Y94" s="78">
        <f>SUM(ENERO:DICIEMBRE!Y94)</f>
        <v>0</v>
      </c>
      <c r="Z94" s="78">
        <f>SUM(ENERO:DICIEMBRE!Z94)</f>
        <v>0</v>
      </c>
      <c r="AA94" s="78">
        <f>SUM(ENERO:DICIEMBRE!AA94)</f>
        <v>0</v>
      </c>
      <c r="AB94" s="78">
        <f>SUM(ENERO:DICIEMBRE!AB94)</f>
        <v>0</v>
      </c>
      <c r="AC94" s="78">
        <f>SUM(ENERO:DICIEMBRE!AC94)</f>
        <v>0</v>
      </c>
      <c r="AD94" s="78">
        <f>SUM(ENERO:DICIEMBRE!AD94)</f>
        <v>0</v>
      </c>
      <c r="AE94" s="78">
        <f>SUM(ENERO:DICIEMBRE!AE94)</f>
        <v>0</v>
      </c>
      <c r="AF94" s="78">
        <f>SUM(ENERO:DICIEMBRE!AF94)</f>
        <v>0</v>
      </c>
      <c r="AG94" s="78">
        <f>SUM(ENERO:DICIEMBRE!AG94)</f>
        <v>0</v>
      </c>
      <c r="AH94" s="78">
        <f>SUM(ENERO:DICIEMBRE!AH94)</f>
        <v>0</v>
      </c>
      <c r="AI94" s="78">
        <f>SUM(ENERO:DICIEMBRE!AI94)</f>
        <v>0</v>
      </c>
      <c r="AJ94" s="78">
        <f>SUM(ENERO:DICIEMBRE!AJ94)</f>
        <v>0</v>
      </c>
      <c r="AK94" s="78">
        <f>SUM(ENERO:DICIEMBRE!AK94)</f>
        <v>0</v>
      </c>
      <c r="AL94" s="78">
        <f>SUM(ENERO:DICIEMBRE!AL94)</f>
        <v>0</v>
      </c>
      <c r="AM94" s="78">
        <f>SUM(ENERO:DICIEMBRE!AM94)</f>
        <v>0</v>
      </c>
      <c r="AN94" s="197"/>
      <c r="AO94" s="78">
        <f>SUM(ENERO:DICIEMBRE!AO94)</f>
        <v>0</v>
      </c>
      <c r="AP94" s="78">
        <f>SUM(ENERO:DICIEMBRE!AP94)</f>
        <v>0</v>
      </c>
      <c r="AQ94" s="78">
        <f>SUM(ENERO:DICIEMBRE!AQ94)</f>
        <v>0</v>
      </c>
      <c r="AR94" s="78">
        <f>SUM(ENERO:DICIEMBRE!AR94)</f>
        <v>0</v>
      </c>
      <c r="AS94" s="198"/>
      <c r="AT94" s="6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122"/>
      <c r="BG94" s="122"/>
      <c r="BX94" s="121"/>
      <c r="CG94" s="123"/>
      <c r="CH94" s="123"/>
      <c r="CI94" s="123"/>
      <c r="CJ94" s="123"/>
      <c r="CK94" s="123"/>
      <c r="CL94" s="123"/>
      <c r="CM94" s="123"/>
      <c r="CN94" s="123"/>
      <c r="CO94" s="123"/>
    </row>
    <row r="95" spans="1:93" ht="16.149999999999999" customHeight="1" x14ac:dyDescent="0.2">
      <c r="A95" s="336"/>
      <c r="B95" s="167" t="s">
        <v>45</v>
      </c>
      <c r="C95" s="132">
        <f t="shared" si="6"/>
        <v>0</v>
      </c>
      <c r="D95" s="168">
        <f t="shared" si="7"/>
        <v>0</v>
      </c>
      <c r="E95" s="128">
        <f t="shared" si="8"/>
        <v>0</v>
      </c>
      <c r="F95" s="78">
        <f>SUM(ENERO:DICIEMBRE!F95)</f>
        <v>0</v>
      </c>
      <c r="G95" s="78">
        <f>SUM(ENERO:DICIEMBRE!G95)</f>
        <v>0</v>
      </c>
      <c r="H95" s="78">
        <f>SUM(ENERO:DICIEMBRE!H95)</f>
        <v>0</v>
      </c>
      <c r="I95" s="78">
        <f>SUM(ENERO:DICIEMBRE!I95)</f>
        <v>0</v>
      </c>
      <c r="J95" s="78">
        <f>SUM(ENERO:DICIEMBRE!J95)</f>
        <v>0</v>
      </c>
      <c r="K95" s="78">
        <f>SUM(ENERO:DICIEMBRE!K95)</f>
        <v>0</v>
      </c>
      <c r="L95" s="78">
        <f>SUM(ENERO:DICIEMBRE!L95)</f>
        <v>0</v>
      </c>
      <c r="M95" s="78">
        <f>SUM(ENERO:DICIEMBRE!M95)</f>
        <v>0</v>
      </c>
      <c r="N95" s="78">
        <f>SUM(ENERO:DICIEMBRE!N95)</f>
        <v>0</v>
      </c>
      <c r="O95" s="78">
        <f>SUM(ENERO:DICIEMBRE!O95)</f>
        <v>0</v>
      </c>
      <c r="P95" s="78">
        <f>SUM(ENERO:DICIEMBRE!P95)</f>
        <v>0</v>
      </c>
      <c r="Q95" s="78">
        <f>SUM(ENERO:DICIEMBRE!Q95)</f>
        <v>0</v>
      </c>
      <c r="R95" s="78">
        <f>SUM(ENERO:DICIEMBRE!R95)</f>
        <v>0</v>
      </c>
      <c r="S95" s="78">
        <f>SUM(ENERO:DICIEMBRE!S95)</f>
        <v>0</v>
      </c>
      <c r="T95" s="78">
        <f>SUM(ENERO:DICIEMBRE!T95)</f>
        <v>0</v>
      </c>
      <c r="U95" s="78">
        <f>SUM(ENERO:DICIEMBRE!U95)</f>
        <v>0</v>
      </c>
      <c r="V95" s="78">
        <f>SUM(ENERO:DICIEMBRE!V95)</f>
        <v>0</v>
      </c>
      <c r="W95" s="78">
        <f>SUM(ENERO:DICIEMBRE!W95)</f>
        <v>0</v>
      </c>
      <c r="X95" s="78">
        <f>SUM(ENERO:DICIEMBRE!X95)</f>
        <v>0</v>
      </c>
      <c r="Y95" s="78">
        <f>SUM(ENERO:DICIEMBRE!Y95)</f>
        <v>0</v>
      </c>
      <c r="Z95" s="78">
        <f>SUM(ENERO:DICIEMBRE!Z95)</f>
        <v>0</v>
      </c>
      <c r="AA95" s="78">
        <f>SUM(ENERO:DICIEMBRE!AA95)</f>
        <v>0</v>
      </c>
      <c r="AB95" s="78">
        <f>SUM(ENERO:DICIEMBRE!AB95)</f>
        <v>0</v>
      </c>
      <c r="AC95" s="78">
        <f>SUM(ENERO:DICIEMBRE!AC95)</f>
        <v>0</v>
      </c>
      <c r="AD95" s="78">
        <f>SUM(ENERO:DICIEMBRE!AD95)</f>
        <v>0</v>
      </c>
      <c r="AE95" s="78">
        <f>SUM(ENERO:DICIEMBRE!AE95)</f>
        <v>0</v>
      </c>
      <c r="AF95" s="78">
        <f>SUM(ENERO:DICIEMBRE!AF95)</f>
        <v>0</v>
      </c>
      <c r="AG95" s="78">
        <f>SUM(ENERO:DICIEMBRE!AG95)</f>
        <v>0</v>
      </c>
      <c r="AH95" s="78">
        <f>SUM(ENERO:DICIEMBRE!AH95)</f>
        <v>0</v>
      </c>
      <c r="AI95" s="78">
        <f>SUM(ENERO:DICIEMBRE!AI95)</f>
        <v>0</v>
      </c>
      <c r="AJ95" s="78">
        <f>SUM(ENERO:DICIEMBRE!AJ95)</f>
        <v>0</v>
      </c>
      <c r="AK95" s="78">
        <f>SUM(ENERO:DICIEMBRE!AK95)</f>
        <v>0</v>
      </c>
      <c r="AL95" s="78">
        <f>SUM(ENERO:DICIEMBRE!AL95)</f>
        <v>0</v>
      </c>
      <c r="AM95" s="78">
        <f>SUM(ENERO:DICIEMBRE!AM95)</f>
        <v>0</v>
      </c>
      <c r="AN95" s="199"/>
      <c r="AO95" s="78">
        <f>SUM(ENERO:DICIEMBRE!AO95)</f>
        <v>0</v>
      </c>
      <c r="AP95" s="78">
        <f>SUM(ENERO:DICIEMBRE!AP95)</f>
        <v>0</v>
      </c>
      <c r="AQ95" s="78">
        <f>SUM(ENERO:DICIEMBRE!AQ95)</f>
        <v>0</v>
      </c>
      <c r="AR95" s="78">
        <f>SUM(ENERO:DICIEMBRE!AR95)</f>
        <v>0</v>
      </c>
      <c r="AS95" s="200"/>
      <c r="AT95" s="6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122"/>
      <c r="BG95" s="122"/>
      <c r="BX95" s="121"/>
      <c r="CG95" s="123">
        <v>0</v>
      </c>
      <c r="CH95" s="123">
        <v>0</v>
      </c>
      <c r="CI95" s="123">
        <v>0</v>
      </c>
      <c r="CJ95" s="123"/>
      <c r="CK95" s="123"/>
      <c r="CL95" s="123"/>
      <c r="CM95" s="123"/>
      <c r="CN95" s="123"/>
      <c r="CO95" s="123"/>
    </row>
    <row r="96" spans="1:93" ht="31.9" customHeight="1" x14ac:dyDescent="0.2">
      <c r="A96" s="201" t="s">
        <v>61</v>
      </c>
      <c r="B96" s="201"/>
      <c r="C96" s="201"/>
      <c r="D96" s="201"/>
      <c r="E96" s="201"/>
      <c r="F96" s="201"/>
      <c r="G96" s="201"/>
      <c r="H96" s="201"/>
      <c r="I96" s="201"/>
      <c r="J96" s="201"/>
      <c r="K96" s="151"/>
      <c r="L96" s="151"/>
      <c r="M96" s="133"/>
      <c r="N96" s="202"/>
      <c r="O96" s="133"/>
      <c r="P96" s="133"/>
      <c r="Q96" s="203"/>
      <c r="R96" s="203"/>
      <c r="S96" s="203"/>
      <c r="T96" s="203"/>
      <c r="U96" s="204"/>
      <c r="V96" s="204"/>
      <c r="W96" s="205"/>
      <c r="X96" s="205"/>
      <c r="Y96" s="205"/>
      <c r="Z96" s="206"/>
      <c r="AA96" s="204"/>
      <c r="AB96" s="204"/>
      <c r="AC96" s="204"/>
      <c r="AD96" s="203"/>
      <c r="AE96" s="203"/>
      <c r="AF96" s="203"/>
      <c r="AG96" s="203"/>
      <c r="AH96" s="203"/>
      <c r="AI96" s="203"/>
      <c r="AJ96" s="203"/>
      <c r="AK96" s="203"/>
      <c r="AL96" s="203"/>
      <c r="AM96" s="203"/>
      <c r="AN96" s="203"/>
      <c r="AO96" s="203"/>
      <c r="AP96" s="203"/>
      <c r="CG96" s="123"/>
      <c r="CH96" s="123"/>
      <c r="CI96" s="123"/>
      <c r="CJ96" s="123"/>
      <c r="CK96" s="123"/>
      <c r="CL96" s="123"/>
      <c r="CM96" s="123"/>
      <c r="CN96" s="123"/>
      <c r="CO96" s="123"/>
    </row>
    <row r="97" spans="1:93" ht="16.149999999999999" customHeight="1" x14ac:dyDescent="0.2">
      <c r="A97" s="334" t="s">
        <v>62</v>
      </c>
      <c r="B97" s="340" t="s">
        <v>63</v>
      </c>
      <c r="C97" s="343" t="s">
        <v>14</v>
      </c>
      <c r="D97" s="344"/>
      <c r="E97" s="337"/>
      <c r="F97" s="348" t="s">
        <v>15</v>
      </c>
      <c r="G97" s="357"/>
      <c r="H97" s="357"/>
      <c r="I97" s="357"/>
      <c r="J97" s="357"/>
      <c r="K97" s="357"/>
      <c r="L97" s="357"/>
      <c r="M97" s="357"/>
      <c r="N97" s="357"/>
      <c r="O97" s="357"/>
      <c r="P97" s="357"/>
      <c r="Q97" s="357"/>
      <c r="R97" s="357"/>
      <c r="S97" s="357"/>
      <c r="T97" s="357"/>
      <c r="U97" s="357"/>
      <c r="V97" s="357"/>
      <c r="W97" s="357"/>
      <c r="X97" s="357"/>
      <c r="Y97" s="357"/>
      <c r="Z97" s="357"/>
      <c r="AA97" s="357"/>
      <c r="AB97" s="357"/>
      <c r="AC97" s="357"/>
      <c r="AD97" s="357"/>
      <c r="AE97" s="357"/>
      <c r="AF97" s="357"/>
      <c r="AG97" s="357"/>
      <c r="AH97" s="357"/>
      <c r="AI97" s="357"/>
      <c r="AJ97" s="357"/>
      <c r="AK97" s="357"/>
      <c r="AL97" s="357"/>
      <c r="AM97" s="349"/>
      <c r="AN97" s="344" t="s">
        <v>1</v>
      </c>
      <c r="AO97" s="337"/>
      <c r="AP97" s="334" t="s">
        <v>2</v>
      </c>
      <c r="AQ97" s="334" t="s">
        <v>3</v>
      </c>
      <c r="BX97" s="121"/>
      <c r="CG97" s="123"/>
      <c r="CH97" s="123"/>
      <c r="CI97" s="123"/>
      <c r="CJ97" s="123"/>
      <c r="CK97" s="123"/>
      <c r="CL97" s="123"/>
      <c r="CM97" s="123"/>
      <c r="CN97" s="123"/>
      <c r="CO97" s="123"/>
    </row>
    <row r="98" spans="1:93" ht="16.149999999999999" customHeight="1" x14ac:dyDescent="0.2">
      <c r="A98" s="335"/>
      <c r="B98" s="341"/>
      <c r="C98" s="345"/>
      <c r="D98" s="346"/>
      <c r="E98" s="339"/>
      <c r="F98" s="328" t="s">
        <v>17</v>
      </c>
      <c r="G98" s="347"/>
      <c r="H98" s="328" t="s">
        <v>18</v>
      </c>
      <c r="I98" s="347"/>
      <c r="J98" s="348" t="s">
        <v>64</v>
      </c>
      <c r="K98" s="356"/>
      <c r="L98" s="348" t="s">
        <v>65</v>
      </c>
      <c r="M98" s="356"/>
      <c r="N98" s="348" t="s">
        <v>66</v>
      </c>
      <c r="O98" s="356"/>
      <c r="P98" s="348" t="s">
        <v>67</v>
      </c>
      <c r="Q98" s="356"/>
      <c r="R98" s="348" t="s">
        <v>68</v>
      </c>
      <c r="S98" s="356"/>
      <c r="T98" s="348" t="s">
        <v>69</v>
      </c>
      <c r="U98" s="356"/>
      <c r="V98" s="348" t="s">
        <v>70</v>
      </c>
      <c r="W98" s="356"/>
      <c r="X98" s="348" t="s">
        <v>71</v>
      </c>
      <c r="Y98" s="356"/>
      <c r="Z98" s="348" t="s">
        <v>72</v>
      </c>
      <c r="AA98" s="356"/>
      <c r="AB98" s="348" t="s">
        <v>73</v>
      </c>
      <c r="AC98" s="356"/>
      <c r="AD98" s="348" t="s">
        <v>74</v>
      </c>
      <c r="AE98" s="357"/>
      <c r="AF98" s="348" t="s">
        <v>75</v>
      </c>
      <c r="AG98" s="356"/>
      <c r="AH98" s="357" t="s">
        <v>76</v>
      </c>
      <c r="AI98" s="357"/>
      <c r="AJ98" s="348" t="s">
        <v>77</v>
      </c>
      <c r="AK98" s="356"/>
      <c r="AL98" s="357" t="s">
        <v>32</v>
      </c>
      <c r="AM98" s="349"/>
      <c r="AN98" s="346"/>
      <c r="AO98" s="339"/>
      <c r="AP98" s="335"/>
      <c r="AQ98" s="335"/>
      <c r="AR98" s="122"/>
      <c r="AS98" s="122"/>
      <c r="AT98" s="122"/>
      <c r="AU98" s="122"/>
      <c r="AV98" s="122"/>
      <c r="AW98" s="122"/>
      <c r="AX98" s="122"/>
      <c r="AY98" s="122"/>
      <c r="AZ98" s="122"/>
      <c r="BA98" s="122"/>
      <c r="BB98" s="122"/>
      <c r="BC98" s="122"/>
      <c r="BD98" s="122"/>
      <c r="BE98" s="122"/>
      <c r="BX98" s="121"/>
      <c r="CG98" s="123"/>
      <c r="CH98" s="123"/>
      <c r="CI98" s="123"/>
      <c r="CJ98" s="123"/>
      <c r="CK98" s="123"/>
      <c r="CL98" s="123"/>
      <c r="CM98" s="123"/>
      <c r="CN98" s="123"/>
      <c r="CO98" s="123"/>
    </row>
    <row r="99" spans="1:93" ht="16.149999999999999" customHeight="1" x14ac:dyDescent="0.2">
      <c r="A99" s="336"/>
      <c r="B99" s="342"/>
      <c r="C99" s="37" t="s">
        <v>33</v>
      </c>
      <c r="D99" s="38" t="s">
        <v>34</v>
      </c>
      <c r="E99" s="105" t="s">
        <v>35</v>
      </c>
      <c r="F99" s="77" t="s">
        <v>34</v>
      </c>
      <c r="G99" s="103" t="s">
        <v>35</v>
      </c>
      <c r="H99" s="77" t="s">
        <v>34</v>
      </c>
      <c r="I99" s="103" t="s">
        <v>35</v>
      </c>
      <c r="J99" s="77" t="s">
        <v>34</v>
      </c>
      <c r="K99" s="103" t="s">
        <v>35</v>
      </c>
      <c r="L99" s="77" t="s">
        <v>34</v>
      </c>
      <c r="M99" s="103" t="s">
        <v>35</v>
      </c>
      <c r="N99" s="77" t="s">
        <v>34</v>
      </c>
      <c r="O99" s="145" t="s">
        <v>35</v>
      </c>
      <c r="P99" s="77" t="s">
        <v>34</v>
      </c>
      <c r="Q99" s="103" t="s">
        <v>35</v>
      </c>
      <c r="R99" s="125" t="s">
        <v>34</v>
      </c>
      <c r="S99" s="145" t="s">
        <v>35</v>
      </c>
      <c r="T99" s="77" t="s">
        <v>34</v>
      </c>
      <c r="U99" s="103" t="s">
        <v>35</v>
      </c>
      <c r="V99" s="125" t="s">
        <v>34</v>
      </c>
      <c r="W99" s="145" t="s">
        <v>35</v>
      </c>
      <c r="X99" s="77" t="s">
        <v>34</v>
      </c>
      <c r="Y99" s="103" t="s">
        <v>35</v>
      </c>
      <c r="Z99" s="125" t="s">
        <v>34</v>
      </c>
      <c r="AA99" s="145" t="s">
        <v>35</v>
      </c>
      <c r="AB99" s="77" t="s">
        <v>34</v>
      </c>
      <c r="AC99" s="103" t="s">
        <v>35</v>
      </c>
      <c r="AD99" s="77" t="s">
        <v>34</v>
      </c>
      <c r="AE99" s="145" t="s">
        <v>35</v>
      </c>
      <c r="AF99" s="77" t="s">
        <v>34</v>
      </c>
      <c r="AG99" s="103" t="s">
        <v>35</v>
      </c>
      <c r="AH99" s="125" t="s">
        <v>34</v>
      </c>
      <c r="AI99" s="145" t="s">
        <v>35</v>
      </c>
      <c r="AJ99" s="77" t="s">
        <v>34</v>
      </c>
      <c r="AK99" s="103" t="s">
        <v>35</v>
      </c>
      <c r="AL99" s="125" t="s">
        <v>34</v>
      </c>
      <c r="AM99" s="92" t="s">
        <v>35</v>
      </c>
      <c r="AN99" s="106" t="s">
        <v>5</v>
      </c>
      <c r="AO99" s="105" t="s">
        <v>6</v>
      </c>
      <c r="AP99" s="336"/>
      <c r="AQ99" s="336"/>
      <c r="AR99" s="122"/>
      <c r="AS99" s="122"/>
      <c r="AT99" s="122"/>
      <c r="AU99" s="122"/>
      <c r="AV99" s="122"/>
      <c r="AW99" s="122"/>
      <c r="AX99" s="122"/>
      <c r="AY99" s="122"/>
      <c r="AZ99" s="122"/>
      <c r="BA99" s="122"/>
      <c r="BB99" s="122"/>
      <c r="BC99" s="122"/>
      <c r="BD99" s="122"/>
      <c r="BE99" s="122"/>
      <c r="BX99" s="121"/>
      <c r="CG99" s="123"/>
      <c r="CH99" s="123"/>
      <c r="CI99" s="123"/>
      <c r="CJ99" s="123"/>
      <c r="CK99" s="123"/>
      <c r="CL99" s="123"/>
      <c r="CM99" s="123"/>
      <c r="CN99" s="123"/>
      <c r="CO99" s="123"/>
    </row>
    <row r="100" spans="1:93" ht="16.149999999999999" customHeight="1" x14ac:dyDescent="0.2">
      <c r="A100" s="334" t="s">
        <v>78</v>
      </c>
      <c r="B100" s="152" t="s">
        <v>79</v>
      </c>
      <c r="C100" s="49">
        <f t="shared" ref="C100:C111" si="9">SUM(D100+E100)</f>
        <v>2063</v>
      </c>
      <c r="D100" s="50">
        <f t="shared" ref="D100:E111" si="10">SUM(F100+H100+J100+L100+N100+P100+R100+T100+V100+X100+Z100+AB100+AD100+AF100+AH100+AJ100+AL100)</f>
        <v>1155</v>
      </c>
      <c r="E100" s="51">
        <f t="shared" si="10"/>
        <v>908</v>
      </c>
      <c r="F100" s="184"/>
      <c r="G100" s="207"/>
      <c r="H100" s="184"/>
      <c r="I100" s="208"/>
      <c r="J100" s="184"/>
      <c r="K100" s="207"/>
      <c r="L100" s="78">
        <f>SUM(ENERO:DICIEMBRE!L100)</f>
        <v>34</v>
      </c>
      <c r="M100" s="78">
        <f>SUM(ENERO:DICIEMBRE!M100)</f>
        <v>35</v>
      </c>
      <c r="N100" s="78">
        <f>SUM(ENERO:DICIEMBRE!N100)</f>
        <v>150</v>
      </c>
      <c r="O100" s="78">
        <f>SUM(ENERO:DICIEMBRE!O100)</f>
        <v>145</v>
      </c>
      <c r="P100" s="78">
        <f>SUM(ENERO:DICIEMBRE!P100)</f>
        <v>147</v>
      </c>
      <c r="Q100" s="78">
        <f>SUM(ENERO:DICIEMBRE!Q100)</f>
        <v>157</v>
      </c>
      <c r="R100" s="78">
        <f>SUM(ENERO:DICIEMBRE!R100)</f>
        <v>162</v>
      </c>
      <c r="S100" s="78">
        <f>SUM(ENERO:DICIEMBRE!S100)</f>
        <v>131</v>
      </c>
      <c r="T100" s="78">
        <f>SUM(ENERO:DICIEMBRE!T100)</f>
        <v>149</v>
      </c>
      <c r="U100" s="78">
        <f>SUM(ENERO:DICIEMBRE!U100)</f>
        <v>126</v>
      </c>
      <c r="V100" s="78">
        <f>SUM(ENERO:DICIEMBRE!V100)</f>
        <v>156</v>
      </c>
      <c r="W100" s="78">
        <f>SUM(ENERO:DICIEMBRE!W100)</f>
        <v>98</v>
      </c>
      <c r="X100" s="78">
        <f>SUM(ENERO:DICIEMBRE!X100)</f>
        <v>148</v>
      </c>
      <c r="Y100" s="78">
        <f>SUM(ENERO:DICIEMBRE!Y100)</f>
        <v>85</v>
      </c>
      <c r="Z100" s="78">
        <f>SUM(ENERO:DICIEMBRE!Z100)</f>
        <v>107</v>
      </c>
      <c r="AA100" s="78">
        <f>SUM(ENERO:DICIEMBRE!AA100)</f>
        <v>75</v>
      </c>
      <c r="AB100" s="78">
        <f>SUM(ENERO:DICIEMBRE!AB100)</f>
        <v>83</v>
      </c>
      <c r="AC100" s="78">
        <f>SUM(ENERO:DICIEMBRE!AC100)</f>
        <v>49</v>
      </c>
      <c r="AD100" s="78">
        <f>SUM(ENERO:DICIEMBRE!AD100)</f>
        <v>19</v>
      </c>
      <c r="AE100" s="78">
        <f>SUM(ENERO:DICIEMBRE!AE100)</f>
        <v>7</v>
      </c>
      <c r="AF100" s="210"/>
      <c r="AG100" s="211"/>
      <c r="AH100" s="210"/>
      <c r="AI100" s="211"/>
      <c r="AJ100" s="210"/>
      <c r="AK100" s="211"/>
      <c r="AL100" s="212"/>
      <c r="AM100" s="213"/>
      <c r="AN100" s="78">
        <f>SUM(ENERO:DICIEMBRE!AN100)</f>
        <v>0</v>
      </c>
      <c r="AO100" s="78">
        <f>SUM(ENERO:DICIEMBRE!AO100)</f>
        <v>0</v>
      </c>
      <c r="AP100" s="78">
        <f>SUM(ENERO:DICIEMBRE!AP100)</f>
        <v>0</v>
      </c>
      <c r="AQ100" s="78">
        <f>SUM(ENERO:DICIEMBRE!AQ100)</f>
        <v>0</v>
      </c>
      <c r="AR100" s="6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122"/>
      <c r="BE100" s="122"/>
      <c r="BX100" s="121"/>
      <c r="CG100" s="123"/>
      <c r="CH100" s="123"/>
      <c r="CI100" s="123"/>
      <c r="CJ100" s="123"/>
      <c r="CK100" s="123"/>
      <c r="CL100" s="123"/>
      <c r="CM100" s="123"/>
      <c r="CN100" s="123"/>
      <c r="CO100" s="123"/>
    </row>
    <row r="101" spans="1:93" ht="16.149999999999999" customHeight="1" x14ac:dyDescent="0.2">
      <c r="A101" s="335"/>
      <c r="B101" s="39" t="s">
        <v>80</v>
      </c>
      <c r="C101" s="52">
        <f t="shared" si="9"/>
        <v>224</v>
      </c>
      <c r="D101" s="53">
        <f t="shared" si="10"/>
        <v>139</v>
      </c>
      <c r="E101" s="54">
        <f t="shared" si="10"/>
        <v>85</v>
      </c>
      <c r="F101" s="78">
        <f>SUM(ENERO:DICIEMBRE!F101)</f>
        <v>1</v>
      </c>
      <c r="G101" s="78">
        <f>SUM(ENERO:DICIEMBRE!G101)</f>
        <v>0</v>
      </c>
      <c r="H101" s="78">
        <f>SUM(ENERO:DICIEMBRE!H101)</f>
        <v>0</v>
      </c>
      <c r="I101" s="78">
        <f>SUM(ENERO:DICIEMBRE!I101)</f>
        <v>0</v>
      </c>
      <c r="J101" s="78">
        <f>SUM(ENERO:DICIEMBRE!J101)</f>
        <v>0</v>
      </c>
      <c r="K101" s="78">
        <f>SUM(ENERO:DICIEMBRE!K101)</f>
        <v>0</v>
      </c>
      <c r="L101" s="78">
        <f>SUM(ENERO:DICIEMBRE!L101)</f>
        <v>5</v>
      </c>
      <c r="M101" s="78">
        <f>SUM(ENERO:DICIEMBRE!M101)</f>
        <v>4</v>
      </c>
      <c r="N101" s="78">
        <f>SUM(ENERO:DICIEMBRE!N101)</f>
        <v>9</v>
      </c>
      <c r="O101" s="78">
        <f>SUM(ENERO:DICIEMBRE!O101)</f>
        <v>5</v>
      </c>
      <c r="P101" s="78">
        <f>SUM(ENERO:DICIEMBRE!P101)</f>
        <v>8</v>
      </c>
      <c r="Q101" s="78">
        <f>SUM(ENERO:DICIEMBRE!Q101)</f>
        <v>9</v>
      </c>
      <c r="R101" s="78">
        <f>SUM(ENERO:DICIEMBRE!R101)</f>
        <v>9</v>
      </c>
      <c r="S101" s="78">
        <f>SUM(ENERO:DICIEMBRE!S101)</f>
        <v>5</v>
      </c>
      <c r="T101" s="78">
        <f>SUM(ENERO:DICIEMBRE!T101)</f>
        <v>2</v>
      </c>
      <c r="U101" s="78">
        <f>SUM(ENERO:DICIEMBRE!U101)</f>
        <v>2</v>
      </c>
      <c r="V101" s="78">
        <f>SUM(ENERO:DICIEMBRE!V101)</f>
        <v>9</v>
      </c>
      <c r="W101" s="78">
        <f>SUM(ENERO:DICIEMBRE!W101)</f>
        <v>3</v>
      </c>
      <c r="X101" s="78">
        <f>SUM(ENERO:DICIEMBRE!X101)</f>
        <v>8</v>
      </c>
      <c r="Y101" s="78">
        <f>SUM(ENERO:DICIEMBRE!Y101)</f>
        <v>6</v>
      </c>
      <c r="Z101" s="78">
        <f>SUM(ENERO:DICIEMBRE!Z101)</f>
        <v>9</v>
      </c>
      <c r="AA101" s="78">
        <f>SUM(ENERO:DICIEMBRE!AA101)</f>
        <v>5</v>
      </c>
      <c r="AB101" s="78">
        <f>SUM(ENERO:DICIEMBRE!AB101)</f>
        <v>15</v>
      </c>
      <c r="AC101" s="78">
        <f>SUM(ENERO:DICIEMBRE!AC101)</f>
        <v>9</v>
      </c>
      <c r="AD101" s="78">
        <f>SUM(ENERO:DICIEMBRE!AD101)</f>
        <v>8</v>
      </c>
      <c r="AE101" s="78">
        <f>SUM(ENERO:DICIEMBRE!AE101)</f>
        <v>11</v>
      </c>
      <c r="AF101" s="78">
        <f>SUM(ENERO:DICIEMBRE!AF101)</f>
        <v>15</v>
      </c>
      <c r="AG101" s="78">
        <f>SUM(ENERO:DICIEMBRE!AG101)</f>
        <v>12</v>
      </c>
      <c r="AH101" s="78">
        <f>SUM(ENERO:DICIEMBRE!AH101)</f>
        <v>17</v>
      </c>
      <c r="AI101" s="78">
        <f>SUM(ENERO:DICIEMBRE!AI101)</f>
        <v>5</v>
      </c>
      <c r="AJ101" s="78">
        <f>SUM(ENERO:DICIEMBRE!AJ101)</f>
        <v>14</v>
      </c>
      <c r="AK101" s="78">
        <f>SUM(ENERO:DICIEMBRE!AK101)</f>
        <v>4</v>
      </c>
      <c r="AL101" s="78">
        <f>SUM(ENERO:DICIEMBRE!AL101)</f>
        <v>10</v>
      </c>
      <c r="AM101" s="78">
        <f>SUM(ENERO:DICIEMBRE!AM101)</f>
        <v>5</v>
      </c>
      <c r="AN101" s="78">
        <f>SUM(ENERO:DICIEMBRE!AN101)</f>
        <v>0</v>
      </c>
      <c r="AO101" s="78">
        <f>SUM(ENERO:DICIEMBRE!AO101)</f>
        <v>0</v>
      </c>
      <c r="AP101" s="78">
        <f>SUM(ENERO:DICIEMBRE!AP101)</f>
        <v>0</v>
      </c>
      <c r="AQ101" s="78">
        <f>SUM(ENERO:DICIEMBRE!AQ101)</f>
        <v>4</v>
      </c>
      <c r="AR101" s="6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122"/>
      <c r="BE101" s="122"/>
      <c r="BX101" s="121"/>
      <c r="CG101" s="123"/>
      <c r="CH101" s="123"/>
      <c r="CI101" s="123"/>
      <c r="CJ101" s="123"/>
      <c r="CK101" s="123"/>
      <c r="CL101" s="123"/>
      <c r="CM101" s="123"/>
      <c r="CN101" s="123"/>
      <c r="CO101" s="123"/>
    </row>
    <row r="102" spans="1:93" ht="16.149999999999999" customHeight="1" x14ac:dyDescent="0.2">
      <c r="A102" s="335"/>
      <c r="B102" s="39" t="s">
        <v>81</v>
      </c>
      <c r="C102" s="52">
        <f t="shared" si="9"/>
        <v>236</v>
      </c>
      <c r="D102" s="53">
        <f t="shared" si="10"/>
        <v>123</v>
      </c>
      <c r="E102" s="54">
        <f t="shared" si="10"/>
        <v>113</v>
      </c>
      <c r="F102" s="78">
        <f>SUM(ENERO:DICIEMBRE!F102)</f>
        <v>4</v>
      </c>
      <c r="G102" s="78">
        <f>SUM(ENERO:DICIEMBRE!G102)</f>
        <v>0</v>
      </c>
      <c r="H102" s="78">
        <f>SUM(ENERO:DICIEMBRE!H102)</f>
        <v>0</v>
      </c>
      <c r="I102" s="78">
        <f>SUM(ENERO:DICIEMBRE!I102)</f>
        <v>0</v>
      </c>
      <c r="J102" s="78">
        <f>SUM(ENERO:DICIEMBRE!J102)</f>
        <v>0</v>
      </c>
      <c r="K102" s="78">
        <f>SUM(ENERO:DICIEMBRE!K102)</f>
        <v>0</v>
      </c>
      <c r="L102" s="78">
        <f>SUM(ENERO:DICIEMBRE!L102)</f>
        <v>5</v>
      </c>
      <c r="M102" s="78">
        <f>SUM(ENERO:DICIEMBRE!M102)</f>
        <v>5</v>
      </c>
      <c r="N102" s="78">
        <f>SUM(ENERO:DICIEMBRE!N102)</f>
        <v>10</v>
      </c>
      <c r="O102" s="78">
        <f>SUM(ENERO:DICIEMBRE!O102)</f>
        <v>7</v>
      </c>
      <c r="P102" s="78">
        <f>SUM(ENERO:DICIEMBRE!P102)</f>
        <v>13</v>
      </c>
      <c r="Q102" s="78">
        <f>SUM(ENERO:DICIEMBRE!Q102)</f>
        <v>17</v>
      </c>
      <c r="R102" s="78">
        <f>SUM(ENERO:DICIEMBRE!R102)</f>
        <v>7</v>
      </c>
      <c r="S102" s="78">
        <f>SUM(ENERO:DICIEMBRE!S102)</f>
        <v>18</v>
      </c>
      <c r="T102" s="78">
        <f>SUM(ENERO:DICIEMBRE!T102)</f>
        <v>17</v>
      </c>
      <c r="U102" s="78">
        <f>SUM(ENERO:DICIEMBRE!U102)</f>
        <v>18</v>
      </c>
      <c r="V102" s="78">
        <f>SUM(ENERO:DICIEMBRE!V102)</f>
        <v>6</v>
      </c>
      <c r="W102" s="78">
        <f>SUM(ENERO:DICIEMBRE!W102)</f>
        <v>5</v>
      </c>
      <c r="X102" s="78">
        <f>SUM(ENERO:DICIEMBRE!X102)</f>
        <v>10</v>
      </c>
      <c r="Y102" s="78">
        <f>SUM(ENERO:DICIEMBRE!Y102)</f>
        <v>7</v>
      </c>
      <c r="Z102" s="78">
        <f>SUM(ENERO:DICIEMBRE!Z102)</f>
        <v>13</v>
      </c>
      <c r="AA102" s="78">
        <f>SUM(ENERO:DICIEMBRE!AA102)</f>
        <v>8</v>
      </c>
      <c r="AB102" s="78">
        <f>SUM(ENERO:DICIEMBRE!AB102)</f>
        <v>7</v>
      </c>
      <c r="AC102" s="78">
        <f>SUM(ENERO:DICIEMBRE!AC102)</f>
        <v>7</v>
      </c>
      <c r="AD102" s="78">
        <f>SUM(ENERO:DICIEMBRE!AD102)</f>
        <v>6</v>
      </c>
      <c r="AE102" s="78">
        <f>SUM(ENERO:DICIEMBRE!AE102)</f>
        <v>2</v>
      </c>
      <c r="AF102" s="78">
        <f>SUM(ENERO:DICIEMBRE!AF102)</f>
        <v>4</v>
      </c>
      <c r="AG102" s="78">
        <f>SUM(ENERO:DICIEMBRE!AG102)</f>
        <v>9</v>
      </c>
      <c r="AH102" s="78">
        <f>SUM(ENERO:DICIEMBRE!AH102)</f>
        <v>7</v>
      </c>
      <c r="AI102" s="78">
        <f>SUM(ENERO:DICIEMBRE!AI102)</f>
        <v>3</v>
      </c>
      <c r="AJ102" s="78">
        <f>SUM(ENERO:DICIEMBRE!AJ102)</f>
        <v>6</v>
      </c>
      <c r="AK102" s="78">
        <f>SUM(ENERO:DICIEMBRE!AK102)</f>
        <v>5</v>
      </c>
      <c r="AL102" s="78">
        <f>SUM(ENERO:DICIEMBRE!AL102)</f>
        <v>8</v>
      </c>
      <c r="AM102" s="78">
        <f>SUM(ENERO:DICIEMBRE!AM102)</f>
        <v>2</v>
      </c>
      <c r="AN102" s="78">
        <f>SUM(ENERO:DICIEMBRE!AN102)</f>
        <v>0</v>
      </c>
      <c r="AO102" s="78">
        <f>SUM(ENERO:DICIEMBRE!AO102)</f>
        <v>1</v>
      </c>
      <c r="AP102" s="78">
        <f>SUM(ENERO:DICIEMBRE!AP102)</f>
        <v>0</v>
      </c>
      <c r="AQ102" s="78">
        <f>SUM(ENERO:DICIEMBRE!AQ102)</f>
        <v>5</v>
      </c>
      <c r="AR102" s="6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122"/>
      <c r="BE102" s="122"/>
      <c r="BX102" s="121"/>
      <c r="CG102" s="123"/>
      <c r="CH102" s="123"/>
      <c r="CI102" s="123"/>
      <c r="CJ102" s="123"/>
      <c r="CK102" s="123"/>
      <c r="CL102" s="123"/>
      <c r="CM102" s="123"/>
      <c r="CN102" s="123"/>
      <c r="CO102" s="123"/>
    </row>
    <row r="103" spans="1:93" ht="16.149999999999999" customHeight="1" x14ac:dyDescent="0.2">
      <c r="A103" s="335"/>
      <c r="B103" s="39" t="s">
        <v>82</v>
      </c>
      <c r="C103" s="52">
        <f t="shared" si="9"/>
        <v>0</v>
      </c>
      <c r="D103" s="53">
        <f t="shared" si="10"/>
        <v>0</v>
      </c>
      <c r="E103" s="54">
        <f t="shared" si="10"/>
        <v>0</v>
      </c>
      <c r="F103" s="78">
        <f>SUM(ENERO:DICIEMBRE!F103)</f>
        <v>0</v>
      </c>
      <c r="G103" s="78">
        <f>SUM(ENERO:DICIEMBRE!G103)</f>
        <v>0</v>
      </c>
      <c r="H103" s="78">
        <f>SUM(ENERO:DICIEMBRE!H103)</f>
        <v>0</v>
      </c>
      <c r="I103" s="78">
        <f>SUM(ENERO:DICIEMBRE!I103)</f>
        <v>0</v>
      </c>
      <c r="J103" s="78">
        <f>SUM(ENERO:DICIEMBRE!J103)</f>
        <v>0</v>
      </c>
      <c r="K103" s="78">
        <f>SUM(ENERO:DICIEMBRE!K103)</f>
        <v>0</v>
      </c>
      <c r="L103" s="78">
        <f>SUM(ENERO:DICIEMBRE!L103)</f>
        <v>0</v>
      </c>
      <c r="M103" s="78">
        <f>SUM(ENERO:DICIEMBRE!M103)</f>
        <v>0</v>
      </c>
      <c r="N103" s="78">
        <f>SUM(ENERO:DICIEMBRE!N103)</f>
        <v>0</v>
      </c>
      <c r="O103" s="78">
        <f>SUM(ENERO:DICIEMBRE!O103)</f>
        <v>0</v>
      </c>
      <c r="P103" s="78">
        <f>SUM(ENERO:DICIEMBRE!P103)</f>
        <v>0</v>
      </c>
      <c r="Q103" s="78">
        <f>SUM(ENERO:DICIEMBRE!Q103)</f>
        <v>0</v>
      </c>
      <c r="R103" s="78">
        <f>SUM(ENERO:DICIEMBRE!R103)</f>
        <v>0</v>
      </c>
      <c r="S103" s="78">
        <f>SUM(ENERO:DICIEMBRE!S103)</f>
        <v>0</v>
      </c>
      <c r="T103" s="78">
        <f>SUM(ENERO:DICIEMBRE!T103)</f>
        <v>0</v>
      </c>
      <c r="U103" s="78">
        <f>SUM(ENERO:DICIEMBRE!U103)</f>
        <v>0</v>
      </c>
      <c r="V103" s="78">
        <f>SUM(ENERO:DICIEMBRE!V103)</f>
        <v>0</v>
      </c>
      <c r="W103" s="78">
        <f>SUM(ENERO:DICIEMBRE!W103)</f>
        <v>0</v>
      </c>
      <c r="X103" s="78">
        <f>SUM(ENERO:DICIEMBRE!X103)</f>
        <v>0</v>
      </c>
      <c r="Y103" s="78">
        <f>SUM(ENERO:DICIEMBRE!Y103)</f>
        <v>0</v>
      </c>
      <c r="Z103" s="78">
        <f>SUM(ENERO:DICIEMBRE!Z103)</f>
        <v>0</v>
      </c>
      <c r="AA103" s="78">
        <f>SUM(ENERO:DICIEMBRE!AA103)</f>
        <v>0</v>
      </c>
      <c r="AB103" s="78">
        <f>SUM(ENERO:DICIEMBRE!AB103)</f>
        <v>0</v>
      </c>
      <c r="AC103" s="78">
        <f>SUM(ENERO:DICIEMBRE!AC103)</f>
        <v>0</v>
      </c>
      <c r="AD103" s="78">
        <f>SUM(ENERO:DICIEMBRE!AD103)</f>
        <v>0</v>
      </c>
      <c r="AE103" s="78">
        <f>SUM(ENERO:DICIEMBRE!AE103)</f>
        <v>0</v>
      </c>
      <c r="AF103" s="78">
        <f>SUM(ENERO:DICIEMBRE!AF103)</f>
        <v>0</v>
      </c>
      <c r="AG103" s="78">
        <f>SUM(ENERO:DICIEMBRE!AG103)</f>
        <v>0</v>
      </c>
      <c r="AH103" s="78">
        <f>SUM(ENERO:DICIEMBRE!AH103)</f>
        <v>0</v>
      </c>
      <c r="AI103" s="78">
        <f>SUM(ENERO:DICIEMBRE!AI103)</f>
        <v>0</v>
      </c>
      <c r="AJ103" s="78">
        <f>SUM(ENERO:DICIEMBRE!AJ103)</f>
        <v>0</v>
      </c>
      <c r="AK103" s="78">
        <f>SUM(ENERO:DICIEMBRE!AK103)</f>
        <v>0</v>
      </c>
      <c r="AL103" s="78">
        <f>SUM(ENERO:DICIEMBRE!AL103)</f>
        <v>0</v>
      </c>
      <c r="AM103" s="78">
        <f>SUM(ENERO:DICIEMBRE!AM103)</f>
        <v>0</v>
      </c>
      <c r="AN103" s="78">
        <f>SUM(ENERO:DICIEMBRE!AN103)</f>
        <v>0</v>
      </c>
      <c r="AO103" s="78">
        <f>SUM(ENERO:DICIEMBRE!AO103)</f>
        <v>0</v>
      </c>
      <c r="AP103" s="78">
        <f>SUM(ENERO:DICIEMBRE!AP103)</f>
        <v>0</v>
      </c>
      <c r="AQ103" s="78">
        <f>SUM(ENERO:DICIEMBRE!AQ103)</f>
        <v>0</v>
      </c>
      <c r="AR103" s="6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122"/>
      <c r="BE103" s="122"/>
      <c r="BX103" s="121"/>
      <c r="CG103" s="123"/>
      <c r="CH103" s="123"/>
      <c r="CI103" s="123"/>
      <c r="CJ103" s="123"/>
      <c r="CK103" s="123"/>
      <c r="CL103" s="123"/>
      <c r="CM103" s="123"/>
      <c r="CN103" s="123"/>
      <c r="CO103" s="123"/>
    </row>
    <row r="104" spans="1:93" ht="16.149999999999999" customHeight="1" x14ac:dyDescent="0.2">
      <c r="A104" s="335"/>
      <c r="B104" s="186" t="s">
        <v>83</v>
      </c>
      <c r="C104" s="59">
        <f t="shared" si="9"/>
        <v>0</v>
      </c>
      <c r="D104" s="60">
        <f t="shared" si="10"/>
        <v>0</v>
      </c>
      <c r="E104" s="61">
        <f t="shared" si="10"/>
        <v>0</v>
      </c>
      <c r="F104" s="41"/>
      <c r="G104" s="214"/>
      <c r="H104" s="41"/>
      <c r="I104" s="42"/>
      <c r="J104" s="78">
        <f>SUM(ENERO:DICIEMBRE!J104)</f>
        <v>0</v>
      </c>
      <c r="K104" s="78">
        <f>SUM(ENERO:DICIEMBRE!K104)</f>
        <v>0</v>
      </c>
      <c r="L104" s="78">
        <f>SUM(ENERO:DICIEMBRE!L104)</f>
        <v>0</v>
      </c>
      <c r="M104" s="78">
        <f>SUM(ENERO:DICIEMBRE!M104)</f>
        <v>0</v>
      </c>
      <c r="N104" s="78">
        <f>SUM(ENERO:DICIEMBRE!N104)</f>
        <v>0</v>
      </c>
      <c r="O104" s="78">
        <f>SUM(ENERO:DICIEMBRE!O104)</f>
        <v>0</v>
      </c>
      <c r="P104" s="180"/>
      <c r="Q104" s="99"/>
      <c r="R104" s="214"/>
      <c r="S104" s="215"/>
      <c r="T104" s="41"/>
      <c r="U104" s="42"/>
      <c r="V104" s="93"/>
      <c r="W104" s="214"/>
      <c r="X104" s="41"/>
      <c r="Y104" s="42"/>
      <c r="Z104" s="93"/>
      <c r="AA104" s="214"/>
      <c r="AB104" s="41"/>
      <c r="AC104" s="42"/>
      <c r="AD104" s="41"/>
      <c r="AE104" s="99"/>
      <c r="AF104" s="41"/>
      <c r="AG104" s="42"/>
      <c r="AH104" s="41"/>
      <c r="AI104" s="42"/>
      <c r="AJ104" s="41"/>
      <c r="AK104" s="42"/>
      <c r="AL104" s="214"/>
      <c r="AM104" s="181"/>
      <c r="AN104" s="78">
        <f>SUM(ENERO:DICIEMBRE!AN104)</f>
        <v>0</v>
      </c>
      <c r="AO104" s="78">
        <f>SUM(ENERO:DICIEMBRE!AO104)</f>
        <v>0</v>
      </c>
      <c r="AP104" s="78">
        <f>SUM(ENERO:DICIEMBRE!AP104)</f>
        <v>0</v>
      </c>
      <c r="AQ104" s="78">
        <f>SUM(ENERO:DICIEMBRE!AQ104)</f>
        <v>0</v>
      </c>
      <c r="AR104" s="6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122"/>
      <c r="BE104" s="122"/>
      <c r="BX104" s="121"/>
      <c r="CG104" s="123"/>
      <c r="CH104" s="123"/>
      <c r="CI104" s="123"/>
      <c r="CJ104" s="123"/>
      <c r="CK104" s="123"/>
      <c r="CL104" s="123"/>
      <c r="CM104" s="123"/>
      <c r="CN104" s="123"/>
      <c r="CO104" s="123"/>
    </row>
    <row r="105" spans="1:93" ht="16.149999999999999" customHeight="1" x14ac:dyDescent="0.2">
      <c r="A105" s="336"/>
      <c r="B105" s="167" t="s">
        <v>84</v>
      </c>
      <c r="C105" s="132">
        <f t="shared" si="9"/>
        <v>1</v>
      </c>
      <c r="D105" s="168">
        <f t="shared" si="10"/>
        <v>1</v>
      </c>
      <c r="E105" s="131">
        <f t="shared" si="10"/>
        <v>0</v>
      </c>
      <c r="F105" s="78">
        <f>SUM(ENERO:DICIEMBRE!F105)</f>
        <v>1</v>
      </c>
      <c r="G105" s="78">
        <f>SUM(ENERO:DICIEMBRE!G105)</f>
        <v>0</v>
      </c>
      <c r="H105" s="78">
        <f>SUM(ENERO:DICIEMBRE!H105)</f>
        <v>0</v>
      </c>
      <c r="I105" s="78">
        <f>SUM(ENERO:DICIEMBRE!I105)</f>
        <v>0</v>
      </c>
      <c r="J105" s="78">
        <f>SUM(ENERO:DICIEMBRE!J105)</f>
        <v>0</v>
      </c>
      <c r="K105" s="78">
        <f>SUM(ENERO:DICIEMBRE!K105)</f>
        <v>0</v>
      </c>
      <c r="L105" s="78">
        <f>SUM(ENERO:DICIEMBRE!L105)</f>
        <v>0</v>
      </c>
      <c r="M105" s="78">
        <f>SUM(ENERO:DICIEMBRE!M105)</f>
        <v>0</v>
      </c>
      <c r="N105" s="78">
        <f>SUM(ENERO:DICIEMBRE!N105)</f>
        <v>0</v>
      </c>
      <c r="O105" s="78">
        <f>SUM(ENERO:DICIEMBRE!O105)</f>
        <v>0</v>
      </c>
      <c r="P105" s="78">
        <f>SUM(ENERO:DICIEMBRE!P105)</f>
        <v>0</v>
      </c>
      <c r="Q105" s="78">
        <f>SUM(ENERO:DICIEMBRE!Q105)</f>
        <v>0</v>
      </c>
      <c r="R105" s="78">
        <f>SUM(ENERO:DICIEMBRE!R105)</f>
        <v>0</v>
      </c>
      <c r="S105" s="78">
        <f>SUM(ENERO:DICIEMBRE!S105)</f>
        <v>0</v>
      </c>
      <c r="T105" s="78">
        <f>SUM(ENERO:DICIEMBRE!T105)</f>
        <v>0</v>
      </c>
      <c r="U105" s="78">
        <f>SUM(ENERO:DICIEMBRE!U105)</f>
        <v>0</v>
      </c>
      <c r="V105" s="78">
        <f>SUM(ENERO:DICIEMBRE!V105)</f>
        <v>0</v>
      </c>
      <c r="W105" s="78">
        <f>SUM(ENERO:DICIEMBRE!W105)</f>
        <v>0</v>
      </c>
      <c r="X105" s="78">
        <f>SUM(ENERO:DICIEMBRE!X105)</f>
        <v>0</v>
      </c>
      <c r="Y105" s="78">
        <f>SUM(ENERO:DICIEMBRE!Y105)</f>
        <v>0</v>
      </c>
      <c r="Z105" s="78">
        <f>SUM(ENERO:DICIEMBRE!Z105)</f>
        <v>0</v>
      </c>
      <c r="AA105" s="78">
        <f>SUM(ENERO:DICIEMBRE!AA105)</f>
        <v>0</v>
      </c>
      <c r="AB105" s="78">
        <f>SUM(ENERO:DICIEMBRE!AB105)</f>
        <v>0</v>
      </c>
      <c r="AC105" s="78">
        <f>SUM(ENERO:DICIEMBRE!AC105)</f>
        <v>0</v>
      </c>
      <c r="AD105" s="78">
        <f>SUM(ENERO:DICIEMBRE!AD105)</f>
        <v>0</v>
      </c>
      <c r="AE105" s="78">
        <f>SUM(ENERO:DICIEMBRE!AE105)</f>
        <v>0</v>
      </c>
      <c r="AF105" s="78">
        <f>SUM(ENERO:DICIEMBRE!AF105)</f>
        <v>0</v>
      </c>
      <c r="AG105" s="78">
        <f>SUM(ENERO:DICIEMBRE!AG105)</f>
        <v>0</v>
      </c>
      <c r="AH105" s="78">
        <f>SUM(ENERO:DICIEMBRE!AH105)</f>
        <v>0</v>
      </c>
      <c r="AI105" s="78">
        <f>SUM(ENERO:DICIEMBRE!AI105)</f>
        <v>0</v>
      </c>
      <c r="AJ105" s="78">
        <f>SUM(ENERO:DICIEMBRE!AJ105)</f>
        <v>0</v>
      </c>
      <c r="AK105" s="78">
        <f>SUM(ENERO:DICIEMBRE!AK105)</f>
        <v>0</v>
      </c>
      <c r="AL105" s="78">
        <f>SUM(ENERO:DICIEMBRE!AL105)</f>
        <v>0</v>
      </c>
      <c r="AM105" s="78">
        <f>SUM(ENERO:DICIEMBRE!AM105)</f>
        <v>0</v>
      </c>
      <c r="AN105" s="78">
        <f>SUM(ENERO:DICIEMBRE!AN105)</f>
        <v>0</v>
      </c>
      <c r="AO105" s="78">
        <f>SUM(ENERO:DICIEMBRE!AO105)</f>
        <v>0</v>
      </c>
      <c r="AP105" s="78">
        <f>SUM(ENERO:DICIEMBRE!AP105)</f>
        <v>0</v>
      </c>
      <c r="AQ105" s="78">
        <f>SUM(ENERO:DICIEMBRE!AQ105)</f>
        <v>0</v>
      </c>
      <c r="AR105" s="6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122"/>
      <c r="BE105" s="122"/>
      <c r="BX105" s="121"/>
      <c r="CG105" s="123"/>
      <c r="CH105" s="123"/>
      <c r="CI105" s="123"/>
      <c r="CJ105" s="123"/>
      <c r="CK105" s="123"/>
      <c r="CL105" s="123"/>
      <c r="CM105" s="123"/>
      <c r="CN105" s="123"/>
      <c r="CO105" s="123"/>
    </row>
    <row r="106" spans="1:93" ht="16.149999999999999" customHeight="1" x14ac:dyDescent="0.2">
      <c r="A106" s="334" t="s">
        <v>85</v>
      </c>
      <c r="B106" s="152" t="s">
        <v>79</v>
      </c>
      <c r="C106" s="49">
        <f t="shared" si="9"/>
        <v>1</v>
      </c>
      <c r="D106" s="50">
        <f t="shared" si="10"/>
        <v>1</v>
      </c>
      <c r="E106" s="51">
        <f t="shared" si="10"/>
        <v>0</v>
      </c>
      <c r="F106" s="184"/>
      <c r="G106" s="207"/>
      <c r="H106" s="184"/>
      <c r="I106" s="208"/>
      <c r="J106" s="184"/>
      <c r="K106" s="207"/>
      <c r="L106" s="78">
        <f>SUM(ENERO:DICIEMBRE!L106)</f>
        <v>0</v>
      </c>
      <c r="M106" s="78">
        <f>SUM(ENERO:DICIEMBRE!M106)</f>
        <v>0</v>
      </c>
      <c r="N106" s="78">
        <f>SUM(ENERO:DICIEMBRE!N106)</f>
        <v>0</v>
      </c>
      <c r="O106" s="78">
        <f>SUM(ENERO:DICIEMBRE!O106)</f>
        <v>0</v>
      </c>
      <c r="P106" s="78">
        <f>SUM(ENERO:DICIEMBRE!P106)</f>
        <v>0</v>
      </c>
      <c r="Q106" s="78">
        <f>SUM(ENERO:DICIEMBRE!Q106)</f>
        <v>0</v>
      </c>
      <c r="R106" s="78">
        <f>SUM(ENERO:DICIEMBRE!R106)</f>
        <v>0</v>
      </c>
      <c r="S106" s="78">
        <f>SUM(ENERO:DICIEMBRE!S106)</f>
        <v>0</v>
      </c>
      <c r="T106" s="78">
        <f>SUM(ENERO:DICIEMBRE!T106)</f>
        <v>0</v>
      </c>
      <c r="U106" s="78">
        <f>SUM(ENERO:DICIEMBRE!U106)</f>
        <v>0</v>
      </c>
      <c r="V106" s="78">
        <f>SUM(ENERO:DICIEMBRE!V106)</f>
        <v>1</v>
      </c>
      <c r="W106" s="78">
        <f>SUM(ENERO:DICIEMBRE!W106)</f>
        <v>0</v>
      </c>
      <c r="X106" s="78">
        <f>SUM(ENERO:DICIEMBRE!X106)</f>
        <v>0</v>
      </c>
      <c r="Y106" s="78">
        <f>SUM(ENERO:DICIEMBRE!Y106)</f>
        <v>0</v>
      </c>
      <c r="Z106" s="78">
        <f>SUM(ENERO:DICIEMBRE!Z106)</f>
        <v>0</v>
      </c>
      <c r="AA106" s="78">
        <f>SUM(ENERO:DICIEMBRE!AA106)</f>
        <v>0</v>
      </c>
      <c r="AB106" s="78">
        <f>SUM(ENERO:DICIEMBRE!AB106)</f>
        <v>0</v>
      </c>
      <c r="AC106" s="78">
        <f>SUM(ENERO:DICIEMBRE!AC106)</f>
        <v>0</v>
      </c>
      <c r="AD106" s="78">
        <f>SUM(ENERO:DICIEMBRE!AD106)</f>
        <v>0</v>
      </c>
      <c r="AE106" s="78">
        <f>SUM(ENERO:DICIEMBRE!AE106)</f>
        <v>0</v>
      </c>
      <c r="AF106" s="176"/>
      <c r="AG106" s="216"/>
      <c r="AH106" s="176"/>
      <c r="AI106" s="216"/>
      <c r="AJ106" s="176"/>
      <c r="AK106" s="216"/>
      <c r="AL106" s="126"/>
      <c r="AM106" s="197"/>
      <c r="AN106" s="78">
        <f>SUM(ENERO:DICIEMBRE!AN106)</f>
        <v>0</v>
      </c>
      <c r="AO106" s="78">
        <f>SUM(ENERO:DICIEMBRE!AO106)</f>
        <v>0</v>
      </c>
      <c r="AP106" s="78">
        <f>SUM(ENERO:DICIEMBRE!AP106)</f>
        <v>0</v>
      </c>
      <c r="AQ106" s="78">
        <f>SUM(ENERO:DICIEMBRE!AQ106)</f>
        <v>0</v>
      </c>
      <c r="AR106" s="6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122"/>
      <c r="BE106" s="122"/>
      <c r="BX106" s="121"/>
      <c r="CG106" s="123"/>
      <c r="CH106" s="123"/>
      <c r="CI106" s="123"/>
      <c r="CJ106" s="123"/>
      <c r="CK106" s="123"/>
      <c r="CL106" s="123"/>
      <c r="CM106" s="123"/>
      <c r="CN106" s="123"/>
      <c r="CO106" s="123"/>
    </row>
    <row r="107" spans="1:93" ht="16.149999999999999" customHeight="1" x14ac:dyDescent="0.2">
      <c r="A107" s="335"/>
      <c r="B107" s="39" t="s">
        <v>80</v>
      </c>
      <c r="C107" s="52">
        <f t="shared" si="9"/>
        <v>215</v>
      </c>
      <c r="D107" s="53">
        <f t="shared" si="10"/>
        <v>128</v>
      </c>
      <c r="E107" s="54">
        <f t="shared" si="10"/>
        <v>87</v>
      </c>
      <c r="F107" s="78">
        <f>SUM(ENERO:DICIEMBRE!F107)</f>
        <v>1</v>
      </c>
      <c r="G107" s="78">
        <f>SUM(ENERO:DICIEMBRE!G107)</f>
        <v>0</v>
      </c>
      <c r="H107" s="78">
        <f>SUM(ENERO:DICIEMBRE!H107)</f>
        <v>0</v>
      </c>
      <c r="I107" s="78">
        <f>SUM(ENERO:DICIEMBRE!I107)</f>
        <v>0</v>
      </c>
      <c r="J107" s="78">
        <f>SUM(ENERO:DICIEMBRE!J107)</f>
        <v>0</v>
      </c>
      <c r="K107" s="78">
        <f>SUM(ENERO:DICIEMBRE!K107)</f>
        <v>0</v>
      </c>
      <c r="L107" s="78">
        <f>SUM(ENERO:DICIEMBRE!L107)</f>
        <v>5</v>
      </c>
      <c r="M107" s="78">
        <f>SUM(ENERO:DICIEMBRE!M107)</f>
        <v>4</v>
      </c>
      <c r="N107" s="78">
        <f>SUM(ENERO:DICIEMBRE!N107)</f>
        <v>8</v>
      </c>
      <c r="O107" s="78">
        <f>SUM(ENERO:DICIEMBRE!O107)</f>
        <v>4</v>
      </c>
      <c r="P107" s="78">
        <f>SUM(ENERO:DICIEMBRE!P107)</f>
        <v>7</v>
      </c>
      <c r="Q107" s="78">
        <f>SUM(ENERO:DICIEMBRE!Q107)</f>
        <v>7</v>
      </c>
      <c r="R107" s="78">
        <f>SUM(ENERO:DICIEMBRE!R107)</f>
        <v>9</v>
      </c>
      <c r="S107" s="78">
        <f>SUM(ENERO:DICIEMBRE!S107)</f>
        <v>6</v>
      </c>
      <c r="T107" s="78">
        <f>SUM(ENERO:DICIEMBRE!T107)</f>
        <v>3</v>
      </c>
      <c r="U107" s="78">
        <f>SUM(ENERO:DICIEMBRE!U107)</f>
        <v>4</v>
      </c>
      <c r="V107" s="78">
        <f>SUM(ENERO:DICIEMBRE!V107)</f>
        <v>9</v>
      </c>
      <c r="W107" s="78">
        <f>SUM(ENERO:DICIEMBRE!W107)</f>
        <v>2</v>
      </c>
      <c r="X107" s="78">
        <f>SUM(ENERO:DICIEMBRE!X107)</f>
        <v>9</v>
      </c>
      <c r="Y107" s="78">
        <f>SUM(ENERO:DICIEMBRE!Y107)</f>
        <v>7</v>
      </c>
      <c r="Z107" s="78">
        <f>SUM(ENERO:DICIEMBRE!Z107)</f>
        <v>9</v>
      </c>
      <c r="AA107" s="78">
        <f>SUM(ENERO:DICIEMBRE!AA107)</f>
        <v>6</v>
      </c>
      <c r="AB107" s="78">
        <f>SUM(ENERO:DICIEMBRE!AB107)</f>
        <v>16</v>
      </c>
      <c r="AC107" s="78">
        <f>SUM(ENERO:DICIEMBRE!AC107)</f>
        <v>9</v>
      </c>
      <c r="AD107" s="78">
        <f>SUM(ENERO:DICIEMBRE!AD107)</f>
        <v>7</v>
      </c>
      <c r="AE107" s="78">
        <f>SUM(ENERO:DICIEMBRE!AE107)</f>
        <v>12</v>
      </c>
      <c r="AF107" s="78">
        <f>SUM(ENERO:DICIEMBRE!AF107)</f>
        <v>12</v>
      </c>
      <c r="AG107" s="78">
        <f>SUM(ENERO:DICIEMBRE!AG107)</f>
        <v>13</v>
      </c>
      <c r="AH107" s="78">
        <f>SUM(ENERO:DICIEMBRE!AH107)</f>
        <v>17</v>
      </c>
      <c r="AI107" s="78">
        <f>SUM(ENERO:DICIEMBRE!AI107)</f>
        <v>4</v>
      </c>
      <c r="AJ107" s="78">
        <f>SUM(ENERO:DICIEMBRE!AJ107)</f>
        <v>6</v>
      </c>
      <c r="AK107" s="78">
        <f>SUM(ENERO:DICIEMBRE!AK107)</f>
        <v>4</v>
      </c>
      <c r="AL107" s="78">
        <f>SUM(ENERO:DICIEMBRE!AL107)</f>
        <v>10</v>
      </c>
      <c r="AM107" s="78">
        <f>SUM(ENERO:DICIEMBRE!AM107)</f>
        <v>5</v>
      </c>
      <c r="AN107" s="78">
        <f>SUM(ENERO:DICIEMBRE!AN107)</f>
        <v>0</v>
      </c>
      <c r="AO107" s="78">
        <f>SUM(ENERO:DICIEMBRE!AO107)</f>
        <v>0</v>
      </c>
      <c r="AP107" s="78">
        <f>SUM(ENERO:DICIEMBRE!AP107)</f>
        <v>0</v>
      </c>
      <c r="AQ107" s="78">
        <f>SUM(ENERO:DICIEMBRE!AQ107)</f>
        <v>2</v>
      </c>
      <c r="AR107" s="6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122"/>
      <c r="BE107" s="122"/>
      <c r="BX107" s="121"/>
      <c r="CG107" s="123"/>
      <c r="CH107" s="123"/>
      <c r="CI107" s="123"/>
      <c r="CJ107" s="123"/>
      <c r="CK107" s="123"/>
      <c r="CL107" s="123"/>
      <c r="CM107" s="123"/>
      <c r="CN107" s="123"/>
      <c r="CO107" s="123"/>
    </row>
    <row r="108" spans="1:93" ht="16.149999999999999" customHeight="1" x14ac:dyDescent="0.2">
      <c r="A108" s="335"/>
      <c r="B108" s="39" t="s">
        <v>81</v>
      </c>
      <c r="C108" s="52">
        <f t="shared" si="9"/>
        <v>116</v>
      </c>
      <c r="D108" s="53">
        <f t="shared" si="10"/>
        <v>60</v>
      </c>
      <c r="E108" s="54">
        <f t="shared" si="10"/>
        <v>56</v>
      </c>
      <c r="F108" s="78">
        <f>SUM(ENERO:DICIEMBRE!F108)</f>
        <v>4</v>
      </c>
      <c r="G108" s="78">
        <f>SUM(ENERO:DICIEMBRE!G108)</f>
        <v>0</v>
      </c>
      <c r="H108" s="78">
        <f>SUM(ENERO:DICIEMBRE!H108)</f>
        <v>0</v>
      </c>
      <c r="I108" s="78">
        <f>SUM(ENERO:DICIEMBRE!I108)</f>
        <v>0</v>
      </c>
      <c r="J108" s="78">
        <f>SUM(ENERO:DICIEMBRE!J108)</f>
        <v>0</v>
      </c>
      <c r="K108" s="78">
        <f>SUM(ENERO:DICIEMBRE!K108)</f>
        <v>0</v>
      </c>
      <c r="L108" s="78">
        <f>SUM(ENERO:DICIEMBRE!L108)</f>
        <v>4</v>
      </c>
      <c r="M108" s="78">
        <f>SUM(ENERO:DICIEMBRE!M108)</f>
        <v>1</v>
      </c>
      <c r="N108" s="78">
        <f>SUM(ENERO:DICIEMBRE!N108)</f>
        <v>6</v>
      </c>
      <c r="O108" s="78">
        <f>SUM(ENERO:DICIEMBRE!O108)</f>
        <v>3</v>
      </c>
      <c r="P108" s="78">
        <f>SUM(ENERO:DICIEMBRE!P108)</f>
        <v>12</v>
      </c>
      <c r="Q108" s="78">
        <f>SUM(ENERO:DICIEMBRE!Q108)</f>
        <v>10</v>
      </c>
      <c r="R108" s="78">
        <f>SUM(ENERO:DICIEMBRE!R108)</f>
        <v>2</v>
      </c>
      <c r="S108" s="78">
        <f>SUM(ENERO:DICIEMBRE!S108)</f>
        <v>15</v>
      </c>
      <c r="T108" s="78">
        <f>SUM(ENERO:DICIEMBRE!T108)</f>
        <v>5</v>
      </c>
      <c r="U108" s="78">
        <f>SUM(ENERO:DICIEMBRE!U108)</f>
        <v>10</v>
      </c>
      <c r="V108" s="78">
        <f>SUM(ENERO:DICIEMBRE!V108)</f>
        <v>3</v>
      </c>
      <c r="W108" s="78">
        <f>SUM(ENERO:DICIEMBRE!W108)</f>
        <v>4</v>
      </c>
      <c r="X108" s="78">
        <f>SUM(ENERO:DICIEMBRE!X108)</f>
        <v>4</v>
      </c>
      <c r="Y108" s="78">
        <f>SUM(ENERO:DICIEMBRE!Y108)</f>
        <v>2</v>
      </c>
      <c r="Z108" s="78">
        <f>SUM(ENERO:DICIEMBRE!Z108)</f>
        <v>6</v>
      </c>
      <c r="AA108" s="78">
        <f>SUM(ENERO:DICIEMBRE!AA108)</f>
        <v>2</v>
      </c>
      <c r="AB108" s="78">
        <f>SUM(ENERO:DICIEMBRE!AB108)</f>
        <v>4</v>
      </c>
      <c r="AC108" s="78">
        <f>SUM(ENERO:DICIEMBRE!AC108)</f>
        <v>4</v>
      </c>
      <c r="AD108" s="78">
        <f>SUM(ENERO:DICIEMBRE!AD108)</f>
        <v>3</v>
      </c>
      <c r="AE108" s="78">
        <f>SUM(ENERO:DICIEMBRE!AE108)</f>
        <v>0</v>
      </c>
      <c r="AF108" s="78">
        <f>SUM(ENERO:DICIEMBRE!AF108)</f>
        <v>2</v>
      </c>
      <c r="AG108" s="78">
        <f>SUM(ENERO:DICIEMBRE!AG108)</f>
        <v>4</v>
      </c>
      <c r="AH108" s="78">
        <f>SUM(ENERO:DICIEMBRE!AH108)</f>
        <v>1</v>
      </c>
      <c r="AI108" s="78">
        <f>SUM(ENERO:DICIEMBRE!AI108)</f>
        <v>0</v>
      </c>
      <c r="AJ108" s="78">
        <f>SUM(ENERO:DICIEMBRE!AJ108)</f>
        <v>1</v>
      </c>
      <c r="AK108" s="78">
        <f>SUM(ENERO:DICIEMBRE!AK108)</f>
        <v>0</v>
      </c>
      <c r="AL108" s="78">
        <f>SUM(ENERO:DICIEMBRE!AL108)</f>
        <v>3</v>
      </c>
      <c r="AM108" s="78">
        <f>SUM(ENERO:DICIEMBRE!AM108)</f>
        <v>1</v>
      </c>
      <c r="AN108" s="78">
        <f>SUM(ENERO:DICIEMBRE!AN108)</f>
        <v>0</v>
      </c>
      <c r="AO108" s="78">
        <f>SUM(ENERO:DICIEMBRE!AO108)</f>
        <v>0</v>
      </c>
      <c r="AP108" s="78">
        <f>SUM(ENERO:DICIEMBRE!AP108)</f>
        <v>0</v>
      </c>
      <c r="AQ108" s="78">
        <f>SUM(ENERO:DICIEMBRE!AQ108)</f>
        <v>2</v>
      </c>
      <c r="AR108" s="6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122"/>
      <c r="BE108" s="122"/>
      <c r="BX108" s="121"/>
      <c r="CG108" s="123"/>
      <c r="CH108" s="123"/>
      <c r="CI108" s="123"/>
      <c r="CJ108" s="123"/>
      <c r="CK108" s="123"/>
      <c r="CL108" s="123"/>
      <c r="CM108" s="123"/>
      <c r="CN108" s="123"/>
      <c r="CO108" s="123"/>
    </row>
    <row r="109" spans="1:93" ht="16.149999999999999" customHeight="1" x14ac:dyDescent="0.2">
      <c r="A109" s="335"/>
      <c r="B109" s="39" t="s">
        <v>82</v>
      </c>
      <c r="C109" s="52">
        <f t="shared" si="9"/>
        <v>0</v>
      </c>
      <c r="D109" s="53">
        <f t="shared" si="10"/>
        <v>0</v>
      </c>
      <c r="E109" s="54">
        <f t="shared" si="10"/>
        <v>0</v>
      </c>
      <c r="F109" s="78">
        <f>SUM(ENERO:DICIEMBRE!F109)</f>
        <v>0</v>
      </c>
      <c r="G109" s="78">
        <f>SUM(ENERO:DICIEMBRE!G109)</f>
        <v>0</v>
      </c>
      <c r="H109" s="78">
        <f>SUM(ENERO:DICIEMBRE!H109)</f>
        <v>0</v>
      </c>
      <c r="I109" s="78">
        <f>SUM(ENERO:DICIEMBRE!I109)</f>
        <v>0</v>
      </c>
      <c r="J109" s="78">
        <f>SUM(ENERO:DICIEMBRE!J109)</f>
        <v>0</v>
      </c>
      <c r="K109" s="78">
        <f>SUM(ENERO:DICIEMBRE!K109)</f>
        <v>0</v>
      </c>
      <c r="L109" s="78">
        <f>SUM(ENERO:DICIEMBRE!L109)</f>
        <v>0</v>
      </c>
      <c r="M109" s="78">
        <f>SUM(ENERO:DICIEMBRE!M109)</f>
        <v>0</v>
      </c>
      <c r="N109" s="78">
        <f>SUM(ENERO:DICIEMBRE!N109)</f>
        <v>0</v>
      </c>
      <c r="O109" s="78">
        <f>SUM(ENERO:DICIEMBRE!O109)</f>
        <v>0</v>
      </c>
      <c r="P109" s="78">
        <f>SUM(ENERO:DICIEMBRE!P109)</f>
        <v>0</v>
      </c>
      <c r="Q109" s="78">
        <f>SUM(ENERO:DICIEMBRE!Q109)</f>
        <v>0</v>
      </c>
      <c r="R109" s="78">
        <f>SUM(ENERO:DICIEMBRE!R109)</f>
        <v>0</v>
      </c>
      <c r="S109" s="78">
        <f>SUM(ENERO:DICIEMBRE!S109)</f>
        <v>0</v>
      </c>
      <c r="T109" s="78">
        <f>SUM(ENERO:DICIEMBRE!T109)</f>
        <v>0</v>
      </c>
      <c r="U109" s="78">
        <f>SUM(ENERO:DICIEMBRE!U109)</f>
        <v>0</v>
      </c>
      <c r="V109" s="78">
        <f>SUM(ENERO:DICIEMBRE!V109)</f>
        <v>0</v>
      </c>
      <c r="W109" s="78">
        <f>SUM(ENERO:DICIEMBRE!W109)</f>
        <v>0</v>
      </c>
      <c r="X109" s="78">
        <f>SUM(ENERO:DICIEMBRE!X109)</f>
        <v>0</v>
      </c>
      <c r="Y109" s="78">
        <f>SUM(ENERO:DICIEMBRE!Y109)</f>
        <v>0</v>
      </c>
      <c r="Z109" s="78">
        <f>SUM(ENERO:DICIEMBRE!Z109)</f>
        <v>0</v>
      </c>
      <c r="AA109" s="78">
        <f>SUM(ENERO:DICIEMBRE!AA109)</f>
        <v>0</v>
      </c>
      <c r="AB109" s="78">
        <f>SUM(ENERO:DICIEMBRE!AB109)</f>
        <v>0</v>
      </c>
      <c r="AC109" s="78">
        <f>SUM(ENERO:DICIEMBRE!AC109)</f>
        <v>0</v>
      </c>
      <c r="AD109" s="78">
        <f>SUM(ENERO:DICIEMBRE!AD109)</f>
        <v>0</v>
      </c>
      <c r="AE109" s="78">
        <f>SUM(ENERO:DICIEMBRE!AE109)</f>
        <v>0</v>
      </c>
      <c r="AF109" s="78">
        <f>SUM(ENERO:DICIEMBRE!AF109)</f>
        <v>0</v>
      </c>
      <c r="AG109" s="78">
        <f>SUM(ENERO:DICIEMBRE!AG109)</f>
        <v>0</v>
      </c>
      <c r="AH109" s="78">
        <f>SUM(ENERO:DICIEMBRE!AH109)</f>
        <v>0</v>
      </c>
      <c r="AI109" s="78">
        <f>SUM(ENERO:DICIEMBRE!AI109)</f>
        <v>0</v>
      </c>
      <c r="AJ109" s="78">
        <f>SUM(ENERO:DICIEMBRE!AJ109)</f>
        <v>0</v>
      </c>
      <c r="AK109" s="78">
        <f>SUM(ENERO:DICIEMBRE!AK109)</f>
        <v>0</v>
      </c>
      <c r="AL109" s="78">
        <f>SUM(ENERO:DICIEMBRE!AL109)</f>
        <v>0</v>
      </c>
      <c r="AM109" s="78">
        <f>SUM(ENERO:DICIEMBRE!AM109)</f>
        <v>0</v>
      </c>
      <c r="AN109" s="78">
        <f>SUM(ENERO:DICIEMBRE!AN109)</f>
        <v>0</v>
      </c>
      <c r="AO109" s="78">
        <f>SUM(ENERO:DICIEMBRE!AO109)</f>
        <v>0</v>
      </c>
      <c r="AP109" s="78">
        <f>SUM(ENERO:DICIEMBRE!AP109)</f>
        <v>0</v>
      </c>
      <c r="AQ109" s="78">
        <f>SUM(ENERO:DICIEMBRE!AQ109)</f>
        <v>0</v>
      </c>
      <c r="AR109" s="6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122"/>
      <c r="BE109" s="122"/>
      <c r="BX109" s="121"/>
      <c r="CG109" s="123"/>
      <c r="CH109" s="123"/>
      <c r="CI109" s="123"/>
      <c r="CJ109" s="123"/>
      <c r="CK109" s="123"/>
      <c r="CL109" s="123"/>
      <c r="CM109" s="123"/>
      <c r="CN109" s="123"/>
      <c r="CO109" s="123"/>
    </row>
    <row r="110" spans="1:93" ht="16.149999999999999" customHeight="1" x14ac:dyDescent="0.2">
      <c r="A110" s="335"/>
      <c r="B110" s="186" t="s">
        <v>83</v>
      </c>
      <c r="C110" s="59">
        <f t="shared" si="9"/>
        <v>0</v>
      </c>
      <c r="D110" s="60">
        <f t="shared" si="10"/>
        <v>0</v>
      </c>
      <c r="E110" s="61">
        <f t="shared" si="10"/>
        <v>0</v>
      </c>
      <c r="F110" s="41"/>
      <c r="G110" s="214"/>
      <c r="H110" s="184"/>
      <c r="I110" s="208"/>
      <c r="J110" s="78">
        <f>SUM(ENERO:DICIEMBRE!J110)</f>
        <v>0</v>
      </c>
      <c r="K110" s="78">
        <f>SUM(ENERO:DICIEMBRE!K110)</f>
        <v>0</v>
      </c>
      <c r="L110" s="78">
        <f>SUM(ENERO:DICIEMBRE!L110)</f>
        <v>0</v>
      </c>
      <c r="M110" s="78">
        <f>SUM(ENERO:DICIEMBRE!M110)</f>
        <v>0</v>
      </c>
      <c r="N110" s="78">
        <f>SUM(ENERO:DICIEMBRE!N110)</f>
        <v>0</v>
      </c>
      <c r="O110" s="78">
        <f>SUM(ENERO:DICIEMBRE!O110)</f>
        <v>0</v>
      </c>
      <c r="P110" s="217"/>
      <c r="Q110" s="185"/>
      <c r="R110" s="207"/>
      <c r="S110" s="218"/>
      <c r="T110" s="184"/>
      <c r="U110" s="208"/>
      <c r="V110" s="219"/>
      <c r="W110" s="207"/>
      <c r="X110" s="184"/>
      <c r="Y110" s="208"/>
      <c r="Z110" s="219"/>
      <c r="AA110" s="207"/>
      <c r="AB110" s="184"/>
      <c r="AC110" s="208"/>
      <c r="AD110" s="184"/>
      <c r="AE110" s="185"/>
      <c r="AF110" s="184"/>
      <c r="AG110" s="208"/>
      <c r="AH110" s="184"/>
      <c r="AI110" s="208"/>
      <c r="AJ110" s="184"/>
      <c r="AK110" s="208"/>
      <c r="AL110" s="207"/>
      <c r="AM110" s="191"/>
      <c r="AN110" s="78">
        <f>SUM(ENERO:DICIEMBRE!AN110)</f>
        <v>0</v>
      </c>
      <c r="AO110" s="78">
        <f>SUM(ENERO:DICIEMBRE!AO110)</f>
        <v>0</v>
      </c>
      <c r="AP110" s="78">
        <f>SUM(ENERO:DICIEMBRE!AP110)</f>
        <v>0</v>
      </c>
      <c r="AQ110" s="78">
        <f>SUM(ENERO:DICIEMBRE!AQ110)</f>
        <v>0</v>
      </c>
      <c r="AR110" s="6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122"/>
      <c r="BE110" s="122"/>
      <c r="BX110" s="121"/>
      <c r="CG110" s="123"/>
      <c r="CH110" s="123"/>
      <c r="CI110" s="123"/>
      <c r="CJ110" s="123"/>
      <c r="CK110" s="123"/>
      <c r="CL110" s="123"/>
      <c r="CM110" s="123"/>
      <c r="CN110" s="123"/>
      <c r="CO110" s="123"/>
    </row>
    <row r="111" spans="1:93" ht="16.149999999999999" customHeight="1" x14ac:dyDescent="0.2">
      <c r="A111" s="336"/>
      <c r="B111" s="167" t="s">
        <v>84</v>
      </c>
      <c r="C111" s="132">
        <f t="shared" si="9"/>
        <v>0</v>
      </c>
      <c r="D111" s="168">
        <f t="shared" si="10"/>
        <v>0</v>
      </c>
      <c r="E111" s="131">
        <f t="shared" si="10"/>
        <v>0</v>
      </c>
      <c r="F111" s="78">
        <f>SUM(ENERO:DICIEMBRE!F111)</f>
        <v>0</v>
      </c>
      <c r="G111" s="78">
        <f>SUM(ENERO:DICIEMBRE!G111)</f>
        <v>0</v>
      </c>
      <c r="H111" s="78">
        <f>SUM(ENERO:DICIEMBRE!H111)</f>
        <v>0</v>
      </c>
      <c r="I111" s="78">
        <f>SUM(ENERO:DICIEMBRE!I111)</f>
        <v>0</v>
      </c>
      <c r="J111" s="78">
        <f>SUM(ENERO:DICIEMBRE!J111)</f>
        <v>0</v>
      </c>
      <c r="K111" s="78">
        <f>SUM(ENERO:DICIEMBRE!K111)</f>
        <v>0</v>
      </c>
      <c r="L111" s="78">
        <f>SUM(ENERO:DICIEMBRE!L111)</f>
        <v>0</v>
      </c>
      <c r="M111" s="78">
        <f>SUM(ENERO:DICIEMBRE!M111)</f>
        <v>0</v>
      </c>
      <c r="N111" s="78">
        <f>SUM(ENERO:DICIEMBRE!N111)</f>
        <v>0</v>
      </c>
      <c r="O111" s="78">
        <f>SUM(ENERO:DICIEMBRE!O111)</f>
        <v>0</v>
      </c>
      <c r="P111" s="78">
        <f>SUM(ENERO:DICIEMBRE!P111)</f>
        <v>0</v>
      </c>
      <c r="Q111" s="78">
        <f>SUM(ENERO:DICIEMBRE!Q111)</f>
        <v>0</v>
      </c>
      <c r="R111" s="78">
        <f>SUM(ENERO:DICIEMBRE!R111)</f>
        <v>0</v>
      </c>
      <c r="S111" s="78">
        <f>SUM(ENERO:DICIEMBRE!S111)</f>
        <v>0</v>
      </c>
      <c r="T111" s="78">
        <f>SUM(ENERO:DICIEMBRE!T111)</f>
        <v>0</v>
      </c>
      <c r="U111" s="78">
        <f>SUM(ENERO:DICIEMBRE!U111)</f>
        <v>0</v>
      </c>
      <c r="V111" s="78">
        <f>SUM(ENERO:DICIEMBRE!V111)</f>
        <v>0</v>
      </c>
      <c r="W111" s="78">
        <f>SUM(ENERO:DICIEMBRE!W111)</f>
        <v>0</v>
      </c>
      <c r="X111" s="78">
        <f>SUM(ENERO:DICIEMBRE!X111)</f>
        <v>0</v>
      </c>
      <c r="Y111" s="78">
        <f>SUM(ENERO:DICIEMBRE!Y111)</f>
        <v>0</v>
      </c>
      <c r="Z111" s="78">
        <f>SUM(ENERO:DICIEMBRE!Z111)</f>
        <v>0</v>
      </c>
      <c r="AA111" s="78">
        <f>SUM(ENERO:DICIEMBRE!AA111)</f>
        <v>0</v>
      </c>
      <c r="AB111" s="78">
        <f>SUM(ENERO:DICIEMBRE!AB111)</f>
        <v>0</v>
      </c>
      <c r="AC111" s="78">
        <f>SUM(ENERO:DICIEMBRE!AC111)</f>
        <v>0</v>
      </c>
      <c r="AD111" s="78">
        <f>SUM(ENERO:DICIEMBRE!AD111)</f>
        <v>0</v>
      </c>
      <c r="AE111" s="78">
        <f>SUM(ENERO:DICIEMBRE!AE111)</f>
        <v>0</v>
      </c>
      <c r="AF111" s="78">
        <f>SUM(ENERO:DICIEMBRE!AF111)</f>
        <v>0</v>
      </c>
      <c r="AG111" s="78">
        <f>SUM(ENERO:DICIEMBRE!AG111)</f>
        <v>0</v>
      </c>
      <c r="AH111" s="78">
        <f>SUM(ENERO:DICIEMBRE!AH111)</f>
        <v>0</v>
      </c>
      <c r="AI111" s="78">
        <f>SUM(ENERO:DICIEMBRE!AI111)</f>
        <v>0</v>
      </c>
      <c r="AJ111" s="78">
        <f>SUM(ENERO:DICIEMBRE!AJ111)</f>
        <v>0</v>
      </c>
      <c r="AK111" s="78">
        <f>SUM(ENERO:DICIEMBRE!AK111)</f>
        <v>0</v>
      </c>
      <c r="AL111" s="78">
        <f>SUM(ENERO:DICIEMBRE!AL111)</f>
        <v>0</v>
      </c>
      <c r="AM111" s="78">
        <f>SUM(ENERO:DICIEMBRE!AM111)</f>
        <v>0</v>
      </c>
      <c r="AN111" s="78">
        <f>SUM(ENERO:DICIEMBRE!AN111)</f>
        <v>0</v>
      </c>
      <c r="AO111" s="78">
        <f>SUM(ENERO:DICIEMBRE!AO111)</f>
        <v>0</v>
      </c>
      <c r="AP111" s="78">
        <f>SUM(ENERO:DICIEMBRE!AP111)</f>
        <v>0</v>
      </c>
      <c r="AQ111" s="78">
        <f>SUM(ENERO:DICIEMBRE!AQ111)</f>
        <v>0</v>
      </c>
      <c r="AR111" s="6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122"/>
      <c r="BE111" s="122"/>
      <c r="BX111" s="121"/>
      <c r="CG111" s="123"/>
      <c r="CH111" s="123"/>
      <c r="CI111" s="123"/>
      <c r="CJ111" s="123"/>
      <c r="CK111" s="123"/>
      <c r="CL111" s="123"/>
      <c r="CM111" s="123"/>
      <c r="CN111" s="123"/>
      <c r="CO111" s="123"/>
    </row>
    <row r="112" spans="1:93" ht="31.9" customHeight="1" x14ac:dyDescent="0.2">
      <c r="A112" s="86" t="s">
        <v>86</v>
      </c>
      <c r="B112" s="151"/>
      <c r="C112" s="151"/>
      <c r="D112" s="151"/>
      <c r="E112" s="220"/>
      <c r="F112" s="220"/>
      <c r="G112" s="220"/>
      <c r="H112" s="220"/>
      <c r="I112" s="220"/>
      <c r="J112" s="220"/>
      <c r="K112" s="220"/>
      <c r="L112" s="221"/>
      <c r="M112" s="122"/>
      <c r="N112" s="122"/>
      <c r="O112" s="122"/>
      <c r="P112" s="122"/>
      <c r="Q112" s="122"/>
      <c r="R112" s="122"/>
      <c r="S112" s="122"/>
      <c r="AR112" s="122"/>
      <c r="AS112" s="122"/>
      <c r="AT112" s="122"/>
      <c r="AU112" s="122"/>
      <c r="AV112" s="122"/>
      <c r="AW112" s="122"/>
      <c r="AX112" s="122"/>
      <c r="AY112" s="122"/>
      <c r="AZ112" s="122"/>
      <c r="BA112" s="122"/>
      <c r="BB112" s="122"/>
      <c r="BC112" s="122"/>
      <c r="BD112" s="122"/>
      <c r="BE112" s="122"/>
      <c r="CG112" s="123"/>
      <c r="CH112" s="123"/>
      <c r="CI112" s="123"/>
      <c r="CJ112" s="123"/>
      <c r="CK112" s="123"/>
      <c r="CL112" s="123"/>
      <c r="CM112" s="123"/>
      <c r="CN112" s="123"/>
      <c r="CO112" s="123"/>
    </row>
    <row r="113" spans="1:93" ht="25.15" customHeight="1" x14ac:dyDescent="0.2">
      <c r="A113" s="334" t="s">
        <v>87</v>
      </c>
      <c r="B113" s="83" t="s">
        <v>88</v>
      </c>
      <c r="C113" s="107" t="s">
        <v>89</v>
      </c>
      <c r="D113" s="107" t="s">
        <v>90</v>
      </c>
      <c r="E113" s="220"/>
      <c r="F113" s="220"/>
      <c r="G113" s="220"/>
      <c r="H113" s="220"/>
      <c r="I113" s="220"/>
      <c r="J113" s="220"/>
      <c r="K113" s="220"/>
      <c r="L113" s="221"/>
      <c r="M113" s="122"/>
      <c r="N113" s="122"/>
      <c r="O113" s="122"/>
      <c r="P113" s="122"/>
      <c r="Q113" s="122"/>
      <c r="R113" s="122"/>
      <c r="S113" s="122"/>
      <c r="AR113" s="122"/>
      <c r="AS113" s="122"/>
      <c r="AT113" s="122"/>
      <c r="AU113" s="122"/>
      <c r="AV113" s="122"/>
      <c r="AW113" s="122"/>
      <c r="AX113" s="122"/>
      <c r="AY113" s="122"/>
      <c r="AZ113" s="122"/>
      <c r="BA113" s="122"/>
      <c r="BB113" s="122"/>
      <c r="BC113" s="122"/>
      <c r="BD113" s="122"/>
      <c r="BE113" s="122"/>
      <c r="CG113" s="123"/>
      <c r="CH113" s="123"/>
      <c r="CI113" s="123"/>
      <c r="CJ113" s="123"/>
      <c r="CK113" s="123"/>
      <c r="CL113" s="123"/>
      <c r="CM113" s="123"/>
      <c r="CN113" s="123"/>
      <c r="CO113" s="123"/>
    </row>
    <row r="114" spans="1:93" ht="16.149999999999999" customHeight="1" x14ac:dyDescent="0.2">
      <c r="A114" s="335"/>
      <c r="B114" s="101" t="s">
        <v>91</v>
      </c>
      <c r="C114" s="26"/>
      <c r="D114" s="26"/>
      <c r="E114" s="6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122"/>
      <c r="R114" s="122"/>
      <c r="S114" s="122"/>
      <c r="CG114" s="123"/>
      <c r="CH114" s="123"/>
      <c r="CI114" s="123"/>
      <c r="CJ114" s="123"/>
      <c r="CK114" s="123"/>
      <c r="CL114" s="123"/>
      <c r="CM114" s="123"/>
      <c r="CN114" s="123"/>
      <c r="CO114" s="123"/>
    </row>
    <row r="115" spans="1:93" ht="16.149999999999999" customHeight="1" x14ac:dyDescent="0.2">
      <c r="A115" s="335"/>
      <c r="B115" s="102" t="s">
        <v>92</v>
      </c>
      <c r="C115" s="22"/>
      <c r="D115" s="22"/>
      <c r="E115" s="6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122"/>
      <c r="R115" s="122"/>
      <c r="S115" s="122"/>
      <c r="CG115" s="123"/>
      <c r="CH115" s="123"/>
      <c r="CI115" s="123"/>
      <c r="CJ115" s="123"/>
      <c r="CK115" s="123"/>
      <c r="CL115" s="123"/>
      <c r="CM115" s="123"/>
      <c r="CN115" s="123"/>
      <c r="CO115" s="123"/>
    </row>
    <row r="116" spans="1:93" ht="25.15" customHeight="1" x14ac:dyDescent="0.2">
      <c r="A116" s="335"/>
      <c r="B116" s="102" t="s">
        <v>93</v>
      </c>
      <c r="C116" s="22"/>
      <c r="D116" s="22"/>
      <c r="E116" s="6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122"/>
      <c r="R116" s="122"/>
      <c r="S116" s="122"/>
      <c r="CG116" s="123"/>
      <c r="CH116" s="123"/>
      <c r="CI116" s="123"/>
      <c r="CJ116" s="123"/>
      <c r="CK116" s="123"/>
      <c r="CL116" s="123"/>
      <c r="CM116" s="123"/>
      <c r="CN116" s="123"/>
      <c r="CO116" s="123"/>
    </row>
    <row r="117" spans="1:93" ht="16.149999999999999" customHeight="1" x14ac:dyDescent="0.2">
      <c r="A117" s="335"/>
      <c r="B117" s="102" t="s">
        <v>94</v>
      </c>
      <c r="C117" s="22"/>
      <c r="D117" s="70"/>
      <c r="E117" s="6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122"/>
      <c r="R117" s="122"/>
      <c r="S117" s="122"/>
      <c r="CG117" s="123"/>
      <c r="CH117" s="123"/>
      <c r="CI117" s="123"/>
      <c r="CJ117" s="123"/>
      <c r="CK117" s="123"/>
      <c r="CL117" s="123"/>
      <c r="CM117" s="123"/>
      <c r="CN117" s="123"/>
      <c r="CO117" s="123"/>
    </row>
    <row r="118" spans="1:93" ht="16.149999999999999" customHeight="1" x14ac:dyDescent="0.2">
      <c r="A118" s="335"/>
      <c r="B118" s="102" t="s">
        <v>95</v>
      </c>
      <c r="C118" s="22"/>
      <c r="D118" s="70"/>
      <c r="E118" s="6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122"/>
      <c r="R118" s="122"/>
      <c r="S118" s="122"/>
      <c r="CG118" s="123"/>
      <c r="CH118" s="123"/>
      <c r="CI118" s="123"/>
      <c r="CJ118" s="123"/>
      <c r="CK118" s="123"/>
      <c r="CL118" s="123"/>
      <c r="CM118" s="123"/>
      <c r="CN118" s="123"/>
      <c r="CO118" s="123"/>
    </row>
    <row r="119" spans="1:93" ht="16.149999999999999" customHeight="1" x14ac:dyDescent="0.2">
      <c r="A119" s="335"/>
      <c r="B119" s="102" t="s">
        <v>96</v>
      </c>
      <c r="C119" s="22"/>
      <c r="D119" s="22"/>
      <c r="E119" s="6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122"/>
      <c r="R119" s="122"/>
      <c r="S119" s="122"/>
      <c r="CG119" s="123"/>
      <c r="CH119" s="123"/>
      <c r="CI119" s="123"/>
      <c r="CJ119" s="123"/>
      <c r="CK119" s="123"/>
      <c r="CL119" s="123"/>
      <c r="CM119" s="123"/>
      <c r="CN119" s="123"/>
      <c r="CO119" s="123"/>
    </row>
    <row r="120" spans="1:93" ht="16.149999999999999" customHeight="1" x14ac:dyDescent="0.2">
      <c r="A120" s="335"/>
      <c r="B120" s="102" t="s">
        <v>97</v>
      </c>
      <c r="C120" s="22"/>
      <c r="D120" s="22"/>
      <c r="E120" s="6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122"/>
      <c r="R120" s="122"/>
      <c r="S120" s="122"/>
      <c r="CG120" s="123"/>
      <c r="CH120" s="123"/>
      <c r="CI120" s="123"/>
      <c r="CJ120" s="123"/>
      <c r="CK120" s="123"/>
      <c r="CL120" s="123"/>
      <c r="CM120" s="123"/>
      <c r="CN120" s="123"/>
      <c r="CO120" s="123"/>
    </row>
    <row r="121" spans="1:93" ht="16.149999999999999" customHeight="1" x14ac:dyDescent="0.2">
      <c r="A121" s="336"/>
      <c r="B121" s="110" t="s">
        <v>98</v>
      </c>
      <c r="C121" s="24"/>
      <c r="D121" s="24"/>
      <c r="E121" s="6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122"/>
      <c r="R121" s="122"/>
      <c r="S121" s="122"/>
      <c r="CG121" s="123"/>
      <c r="CH121" s="123"/>
      <c r="CI121" s="123"/>
      <c r="CJ121" s="123"/>
      <c r="CK121" s="123"/>
      <c r="CL121" s="123"/>
      <c r="CM121" s="123"/>
      <c r="CN121" s="123"/>
      <c r="CO121" s="123"/>
    </row>
    <row r="122" spans="1:93" ht="31.9" customHeight="1" x14ac:dyDescent="0.2">
      <c r="A122" s="222" t="s">
        <v>99</v>
      </c>
      <c r="B122" s="223"/>
      <c r="C122" s="224"/>
      <c r="D122" s="136"/>
      <c r="E122" s="221"/>
      <c r="F122" s="221"/>
      <c r="G122" s="221"/>
      <c r="H122" s="221"/>
      <c r="I122" s="221"/>
      <c r="J122" s="221"/>
      <c r="K122" s="221"/>
      <c r="L122" s="221"/>
      <c r="M122" s="122"/>
      <c r="N122" s="122"/>
      <c r="O122" s="122"/>
      <c r="P122" s="122"/>
      <c r="Q122" s="122"/>
      <c r="R122" s="122"/>
      <c r="S122" s="122"/>
      <c r="CG122" s="123"/>
      <c r="CH122" s="123"/>
      <c r="CI122" s="123"/>
      <c r="CJ122" s="123"/>
      <c r="CK122" s="123"/>
      <c r="CL122" s="123"/>
      <c r="CM122" s="123"/>
      <c r="CN122" s="123"/>
      <c r="CO122" s="123"/>
    </row>
    <row r="123" spans="1:93" ht="31.9" customHeight="1" x14ac:dyDescent="0.2">
      <c r="A123" s="225" t="s">
        <v>100</v>
      </c>
      <c r="B123" s="226"/>
      <c r="C123" s="226"/>
      <c r="D123" s="226"/>
      <c r="E123" s="226"/>
      <c r="F123" s="226"/>
      <c r="G123" s="226"/>
      <c r="H123" s="226"/>
      <c r="I123" s="226"/>
      <c r="J123" s="226"/>
      <c r="K123" s="226"/>
      <c r="L123" s="226"/>
      <c r="CG123" s="123"/>
      <c r="CH123" s="123"/>
      <c r="CI123" s="123"/>
      <c r="CJ123" s="123"/>
      <c r="CK123" s="123"/>
      <c r="CL123" s="123"/>
      <c r="CM123" s="123"/>
      <c r="CN123" s="123"/>
      <c r="CO123" s="123"/>
    </row>
    <row r="124" spans="1:93" ht="25.15" customHeight="1" x14ac:dyDescent="0.2">
      <c r="A124" s="333" t="s">
        <v>101</v>
      </c>
      <c r="B124" s="333" t="s">
        <v>102</v>
      </c>
      <c r="C124" s="333" t="s">
        <v>89</v>
      </c>
      <c r="D124" s="328" t="s">
        <v>103</v>
      </c>
      <c r="E124" s="329"/>
      <c r="F124" s="329"/>
      <c r="G124" s="329"/>
      <c r="H124" s="329"/>
      <c r="I124" s="329"/>
      <c r="J124" s="330"/>
      <c r="K124" s="331" t="s">
        <v>104</v>
      </c>
      <c r="L124" s="331" t="s">
        <v>105</v>
      </c>
      <c r="CG124" s="123"/>
      <c r="CH124" s="123"/>
      <c r="CI124" s="123"/>
      <c r="CJ124" s="123"/>
      <c r="CK124" s="123"/>
      <c r="CL124" s="123"/>
      <c r="CM124" s="123"/>
      <c r="CN124" s="123"/>
      <c r="CO124" s="123"/>
    </row>
    <row r="125" spans="1:93" ht="37.15" customHeight="1" x14ac:dyDescent="0.2">
      <c r="A125" s="333"/>
      <c r="B125" s="333"/>
      <c r="C125" s="333"/>
      <c r="D125" s="77" t="s">
        <v>106</v>
      </c>
      <c r="E125" s="111" t="s">
        <v>107</v>
      </c>
      <c r="F125" s="111" t="s">
        <v>108</v>
      </c>
      <c r="G125" s="111" t="s">
        <v>109</v>
      </c>
      <c r="H125" s="111" t="s">
        <v>110</v>
      </c>
      <c r="I125" s="227" t="s">
        <v>111</v>
      </c>
      <c r="J125" s="144" t="s">
        <v>112</v>
      </c>
      <c r="K125" s="332"/>
      <c r="L125" s="332"/>
      <c r="CG125" s="123"/>
      <c r="CH125" s="123"/>
      <c r="CI125" s="123"/>
      <c r="CJ125" s="123"/>
      <c r="CK125" s="123"/>
      <c r="CL125" s="123"/>
      <c r="CM125" s="123"/>
      <c r="CN125" s="123"/>
      <c r="CO125" s="123"/>
    </row>
    <row r="126" spans="1:93" ht="16.149999999999999" customHeight="1" x14ac:dyDescent="0.2">
      <c r="A126" s="333" t="s">
        <v>113</v>
      </c>
      <c r="B126" s="109" t="s">
        <v>114</v>
      </c>
      <c r="C126" s="228">
        <f>SUM(D126:J126)</f>
        <v>0</v>
      </c>
      <c r="D126" s="78"/>
      <c r="E126" s="134"/>
      <c r="F126" s="134"/>
      <c r="G126" s="134"/>
      <c r="H126" s="134"/>
      <c r="I126" s="229"/>
      <c r="J126" s="156"/>
      <c r="K126" s="230"/>
      <c r="L126" s="174"/>
      <c r="M126" s="124"/>
      <c r="CG126" s="123"/>
      <c r="CH126" s="123"/>
      <c r="CI126" s="123"/>
      <c r="CJ126" s="123"/>
      <c r="CK126" s="123"/>
      <c r="CL126" s="123"/>
      <c r="CM126" s="123"/>
      <c r="CN126" s="123"/>
      <c r="CO126" s="123"/>
    </row>
    <row r="127" spans="1:93" ht="16.149999999999999" customHeight="1" x14ac:dyDescent="0.2">
      <c r="A127" s="333"/>
      <c r="B127" s="108" t="s">
        <v>115</v>
      </c>
      <c r="C127" s="130">
        <f t="shared" ref="C127:C141" si="11">SUM(D127:J127)</f>
        <v>0</v>
      </c>
      <c r="D127" s="7"/>
      <c r="E127" s="11"/>
      <c r="F127" s="11"/>
      <c r="G127" s="11"/>
      <c r="H127" s="11"/>
      <c r="I127" s="173"/>
      <c r="J127" s="35"/>
      <c r="K127" s="9"/>
      <c r="L127" s="22"/>
      <c r="M127" s="124"/>
      <c r="CG127" s="123"/>
      <c r="CH127" s="123"/>
      <c r="CI127" s="123"/>
      <c r="CJ127" s="123"/>
      <c r="CK127" s="123"/>
      <c r="CL127" s="123"/>
      <c r="CM127" s="123"/>
      <c r="CN127" s="123"/>
      <c r="CO127" s="123"/>
    </row>
    <row r="128" spans="1:93" ht="16.149999999999999" customHeight="1" x14ac:dyDescent="0.2">
      <c r="A128" s="327"/>
      <c r="B128" s="108" t="s">
        <v>116</v>
      </c>
      <c r="C128" s="130">
        <f t="shared" si="11"/>
        <v>0</v>
      </c>
      <c r="D128" s="7"/>
      <c r="E128" s="11"/>
      <c r="F128" s="11"/>
      <c r="G128" s="11"/>
      <c r="H128" s="11"/>
      <c r="I128" s="173"/>
      <c r="J128" s="35"/>
      <c r="K128" s="9"/>
      <c r="L128" s="22"/>
      <c r="M128" s="124"/>
      <c r="CG128" s="123"/>
      <c r="CH128" s="123"/>
      <c r="CI128" s="123"/>
      <c r="CJ128" s="123"/>
      <c r="CK128" s="123"/>
      <c r="CL128" s="123"/>
      <c r="CM128" s="123"/>
      <c r="CN128" s="123"/>
      <c r="CO128" s="123"/>
    </row>
    <row r="129" spans="1:93" ht="16.149999999999999" customHeight="1" x14ac:dyDescent="0.2">
      <c r="A129" s="327"/>
      <c r="B129" s="231" t="s">
        <v>117</v>
      </c>
      <c r="C129" s="30">
        <f t="shared" si="11"/>
        <v>0</v>
      </c>
      <c r="D129" s="32"/>
      <c r="E129" s="135"/>
      <c r="F129" s="135"/>
      <c r="G129" s="135"/>
      <c r="H129" s="135"/>
      <c r="I129" s="232"/>
      <c r="J129" s="97"/>
      <c r="K129" s="233"/>
      <c r="L129" s="34"/>
      <c r="M129" s="124"/>
      <c r="CG129" s="123"/>
      <c r="CH129" s="123"/>
      <c r="CI129" s="123"/>
      <c r="CJ129" s="123"/>
      <c r="CK129" s="123"/>
      <c r="CL129" s="123"/>
      <c r="CM129" s="123"/>
      <c r="CN129" s="123"/>
      <c r="CO129" s="123"/>
    </row>
    <row r="130" spans="1:93" ht="16.149999999999999" customHeight="1" x14ac:dyDescent="0.2">
      <c r="A130" s="327" t="s">
        <v>118</v>
      </c>
      <c r="B130" s="109" t="s">
        <v>114</v>
      </c>
      <c r="C130" s="234">
        <f t="shared" si="11"/>
        <v>0</v>
      </c>
      <c r="D130" s="1"/>
      <c r="E130" s="5"/>
      <c r="F130" s="5"/>
      <c r="G130" s="5"/>
      <c r="H130" s="5"/>
      <c r="I130" s="209"/>
      <c r="J130" s="47"/>
      <c r="K130" s="4"/>
      <c r="L130" s="26"/>
      <c r="M130" s="124"/>
      <c r="CG130" s="123"/>
      <c r="CH130" s="123"/>
      <c r="CI130" s="123"/>
      <c r="CJ130" s="123"/>
      <c r="CK130" s="123"/>
      <c r="CL130" s="123"/>
      <c r="CM130" s="123"/>
      <c r="CN130" s="123"/>
      <c r="CO130" s="123"/>
    </row>
    <row r="131" spans="1:93" ht="16.149999999999999" customHeight="1" x14ac:dyDescent="0.2">
      <c r="A131" s="327"/>
      <c r="B131" s="108" t="s">
        <v>115</v>
      </c>
      <c r="C131" s="129">
        <f t="shared" si="11"/>
        <v>0</v>
      </c>
      <c r="D131" s="82"/>
      <c r="E131" s="138"/>
      <c r="F131" s="138"/>
      <c r="G131" s="138"/>
      <c r="H131" s="138"/>
      <c r="I131" s="139"/>
      <c r="J131" s="100"/>
      <c r="K131" s="235"/>
      <c r="L131" s="183"/>
      <c r="M131" s="124"/>
      <c r="CG131" s="123"/>
      <c r="CH131" s="123"/>
      <c r="CI131" s="123"/>
      <c r="CJ131" s="123"/>
      <c r="CK131" s="123"/>
      <c r="CL131" s="123"/>
      <c r="CM131" s="123"/>
      <c r="CN131" s="123"/>
      <c r="CO131" s="123"/>
    </row>
    <row r="132" spans="1:93" ht="16.149999999999999" customHeight="1" x14ac:dyDescent="0.2">
      <c r="A132" s="327"/>
      <c r="B132" s="108" t="s">
        <v>116</v>
      </c>
      <c r="C132" s="130">
        <f t="shared" si="11"/>
        <v>0</v>
      </c>
      <c r="D132" s="7"/>
      <c r="E132" s="11"/>
      <c r="F132" s="11"/>
      <c r="G132" s="11"/>
      <c r="H132" s="11"/>
      <c r="I132" s="173"/>
      <c r="J132" s="35"/>
      <c r="K132" s="9"/>
      <c r="L132" s="22"/>
      <c r="M132" s="124"/>
      <c r="CG132" s="123"/>
      <c r="CH132" s="123"/>
      <c r="CI132" s="123"/>
      <c r="CJ132" s="123"/>
      <c r="CK132" s="123"/>
      <c r="CL132" s="123"/>
      <c r="CM132" s="123"/>
      <c r="CN132" s="123"/>
      <c r="CO132" s="123"/>
    </row>
    <row r="133" spans="1:93" ht="16.149999999999999" customHeight="1" x14ac:dyDescent="0.2">
      <c r="A133" s="327"/>
      <c r="B133" s="231" t="s">
        <v>117</v>
      </c>
      <c r="C133" s="30">
        <f t="shared" si="11"/>
        <v>0</v>
      </c>
      <c r="D133" s="12"/>
      <c r="E133" s="31"/>
      <c r="F133" s="31"/>
      <c r="G133" s="31"/>
      <c r="H133" s="31"/>
      <c r="I133" s="141"/>
      <c r="J133" s="36"/>
      <c r="K133" s="15"/>
      <c r="L133" s="24"/>
      <c r="M133" s="124"/>
      <c r="CG133" s="123"/>
      <c r="CH133" s="123"/>
      <c r="CI133" s="123"/>
      <c r="CJ133" s="123"/>
      <c r="CK133" s="123"/>
      <c r="CL133" s="123"/>
      <c r="CM133" s="123"/>
      <c r="CN133" s="123"/>
      <c r="CO133" s="123"/>
    </row>
    <row r="134" spans="1:93" ht="16.149999999999999" customHeight="1" x14ac:dyDescent="0.2">
      <c r="A134" s="327" t="s">
        <v>119</v>
      </c>
      <c r="B134" s="109" t="s">
        <v>114</v>
      </c>
      <c r="C134" s="234">
        <f t="shared" si="11"/>
        <v>0</v>
      </c>
      <c r="D134" s="1"/>
      <c r="E134" s="5"/>
      <c r="F134" s="5"/>
      <c r="G134" s="5"/>
      <c r="H134" s="5"/>
      <c r="I134" s="209"/>
      <c r="J134" s="47"/>
      <c r="K134" s="4"/>
      <c r="L134" s="26"/>
      <c r="M134" s="124"/>
      <c r="CG134" s="123"/>
      <c r="CH134" s="123"/>
      <c r="CI134" s="123"/>
      <c r="CJ134" s="123"/>
      <c r="CK134" s="123"/>
      <c r="CL134" s="123"/>
      <c r="CM134" s="123"/>
      <c r="CN134" s="123"/>
      <c r="CO134" s="123"/>
    </row>
    <row r="135" spans="1:93" ht="16.149999999999999" customHeight="1" x14ac:dyDescent="0.2">
      <c r="A135" s="327"/>
      <c r="B135" s="108" t="s">
        <v>115</v>
      </c>
      <c r="C135" s="129">
        <f t="shared" si="11"/>
        <v>0</v>
      </c>
      <c r="D135" s="82"/>
      <c r="E135" s="138"/>
      <c r="F135" s="138"/>
      <c r="G135" s="138"/>
      <c r="H135" s="138"/>
      <c r="I135" s="139"/>
      <c r="J135" s="100"/>
      <c r="K135" s="235"/>
      <c r="L135" s="183"/>
      <c r="M135" s="124"/>
      <c r="CG135" s="123"/>
      <c r="CH135" s="123"/>
      <c r="CI135" s="123"/>
      <c r="CJ135" s="123"/>
      <c r="CK135" s="123"/>
      <c r="CL135" s="123"/>
      <c r="CM135" s="123"/>
      <c r="CN135" s="123"/>
      <c r="CO135" s="123"/>
    </row>
    <row r="136" spans="1:93" ht="16.149999999999999" customHeight="1" x14ac:dyDescent="0.2">
      <c r="A136" s="327"/>
      <c r="B136" s="108" t="s">
        <v>116</v>
      </c>
      <c r="C136" s="130">
        <f t="shared" si="11"/>
        <v>0</v>
      </c>
      <c r="D136" s="7"/>
      <c r="E136" s="11"/>
      <c r="F136" s="11"/>
      <c r="G136" s="11"/>
      <c r="H136" s="11"/>
      <c r="I136" s="173"/>
      <c r="J136" s="35"/>
      <c r="K136" s="9"/>
      <c r="L136" s="22"/>
      <c r="M136" s="124"/>
      <c r="CG136" s="123"/>
      <c r="CH136" s="123"/>
      <c r="CI136" s="123"/>
      <c r="CJ136" s="123"/>
      <c r="CK136" s="123"/>
      <c r="CL136" s="123"/>
      <c r="CM136" s="123"/>
      <c r="CN136" s="123"/>
      <c r="CO136" s="123"/>
    </row>
    <row r="137" spans="1:93" ht="16.149999999999999" customHeight="1" x14ac:dyDescent="0.2">
      <c r="A137" s="327"/>
      <c r="B137" s="231" t="s">
        <v>117</v>
      </c>
      <c r="C137" s="30">
        <f t="shared" si="11"/>
        <v>0</v>
      </c>
      <c r="D137" s="12"/>
      <c r="E137" s="31"/>
      <c r="F137" s="31"/>
      <c r="G137" s="31"/>
      <c r="H137" s="31"/>
      <c r="I137" s="141"/>
      <c r="J137" s="36"/>
      <c r="K137" s="15"/>
      <c r="L137" s="24"/>
      <c r="M137" s="124"/>
      <c r="CG137" s="123"/>
      <c r="CH137" s="123"/>
      <c r="CI137" s="123"/>
      <c r="CJ137" s="123"/>
      <c r="CK137" s="123"/>
      <c r="CL137" s="123"/>
      <c r="CM137" s="123"/>
      <c r="CN137" s="123"/>
      <c r="CO137" s="123"/>
    </row>
    <row r="138" spans="1:93" ht="16.149999999999999" customHeight="1" x14ac:dyDescent="0.2">
      <c r="A138" s="327" t="s">
        <v>120</v>
      </c>
      <c r="B138" s="109" t="s">
        <v>114</v>
      </c>
      <c r="C138" s="234">
        <f t="shared" si="11"/>
        <v>0</v>
      </c>
      <c r="D138" s="1"/>
      <c r="E138" s="5"/>
      <c r="F138" s="5"/>
      <c r="G138" s="5"/>
      <c r="H138" s="5"/>
      <c r="I138" s="209"/>
      <c r="J138" s="47"/>
      <c r="K138" s="4"/>
      <c r="L138" s="26"/>
      <c r="M138" s="124"/>
      <c r="CG138" s="123"/>
      <c r="CH138" s="123"/>
      <c r="CI138" s="123"/>
      <c r="CJ138" s="123"/>
      <c r="CK138" s="123"/>
      <c r="CL138" s="123"/>
      <c r="CM138" s="123"/>
      <c r="CN138" s="123"/>
      <c r="CO138" s="123"/>
    </row>
    <row r="139" spans="1:93" ht="16.149999999999999" customHeight="1" x14ac:dyDescent="0.2">
      <c r="A139" s="327"/>
      <c r="B139" s="108" t="s">
        <v>115</v>
      </c>
      <c r="C139" s="129">
        <f t="shared" si="11"/>
        <v>0</v>
      </c>
      <c r="D139" s="82"/>
      <c r="E139" s="138"/>
      <c r="F139" s="138"/>
      <c r="G139" s="138"/>
      <c r="H139" s="138"/>
      <c r="I139" s="139"/>
      <c r="J139" s="100"/>
      <c r="K139" s="235"/>
      <c r="L139" s="183"/>
      <c r="M139" s="124"/>
      <c r="CG139" s="123"/>
      <c r="CH139" s="123"/>
      <c r="CI139" s="123"/>
      <c r="CJ139" s="123"/>
      <c r="CK139" s="123"/>
      <c r="CL139" s="123"/>
      <c r="CM139" s="123"/>
      <c r="CN139" s="123"/>
      <c r="CO139" s="123"/>
    </row>
    <row r="140" spans="1:93" ht="16.149999999999999" customHeight="1" x14ac:dyDescent="0.2">
      <c r="A140" s="327"/>
      <c r="B140" s="108" t="s">
        <v>116</v>
      </c>
      <c r="C140" s="130">
        <f t="shared" si="11"/>
        <v>0</v>
      </c>
      <c r="D140" s="7"/>
      <c r="E140" s="11"/>
      <c r="F140" s="11"/>
      <c r="G140" s="11"/>
      <c r="H140" s="11"/>
      <c r="I140" s="173"/>
      <c r="J140" s="35"/>
      <c r="K140" s="9"/>
      <c r="L140" s="22"/>
      <c r="M140" s="124"/>
      <c r="CG140" s="123"/>
      <c r="CH140" s="123"/>
      <c r="CI140" s="123"/>
      <c r="CJ140" s="123"/>
      <c r="CK140" s="123"/>
      <c r="CL140" s="123"/>
      <c r="CM140" s="123"/>
      <c r="CN140" s="123"/>
      <c r="CO140" s="123"/>
    </row>
    <row r="141" spans="1:93" ht="16.149999999999999" customHeight="1" x14ac:dyDescent="0.2">
      <c r="A141" s="327"/>
      <c r="B141" s="231" t="s">
        <v>117</v>
      </c>
      <c r="C141" s="30">
        <f t="shared" si="11"/>
        <v>0</v>
      </c>
      <c r="D141" s="12"/>
      <c r="E141" s="31"/>
      <c r="F141" s="31"/>
      <c r="G141" s="31"/>
      <c r="H141" s="31"/>
      <c r="I141" s="141"/>
      <c r="J141" s="36"/>
      <c r="K141" s="15"/>
      <c r="L141" s="24"/>
      <c r="M141" s="124"/>
      <c r="CG141" s="123"/>
      <c r="CH141" s="123"/>
      <c r="CI141" s="123"/>
      <c r="CJ141" s="123"/>
      <c r="CK141" s="123"/>
      <c r="CL141" s="123"/>
      <c r="CM141" s="123"/>
      <c r="CN141" s="123"/>
      <c r="CO141" s="123"/>
    </row>
    <row r="142" spans="1:93" ht="31.9" customHeight="1" x14ac:dyDescent="0.2">
      <c r="A142" s="225" t="s">
        <v>121</v>
      </c>
      <c r="B142" s="226"/>
      <c r="C142" s="226"/>
      <c r="D142" s="226"/>
      <c r="E142" s="226"/>
      <c r="F142" s="226"/>
      <c r="G142" s="226"/>
      <c r="H142" s="226"/>
      <c r="I142" s="226"/>
      <c r="J142" s="226"/>
      <c r="K142" s="226"/>
      <c r="L142" s="226"/>
      <c r="CG142" s="123"/>
      <c r="CH142" s="123"/>
      <c r="CI142" s="123"/>
      <c r="CJ142" s="123"/>
      <c r="CK142" s="123"/>
      <c r="CL142" s="123"/>
      <c r="CM142" s="123"/>
      <c r="CN142" s="123"/>
      <c r="CO142" s="123"/>
    </row>
    <row r="143" spans="1:93" ht="37.15" customHeight="1" x14ac:dyDescent="0.2">
      <c r="A143" s="83" t="s">
        <v>122</v>
      </c>
      <c r="B143" s="236" t="s">
        <v>123</v>
      </c>
      <c r="C143" s="37" t="s">
        <v>124</v>
      </c>
      <c r="D143" s="38" t="s">
        <v>125</v>
      </c>
      <c r="E143" s="38" t="s">
        <v>126</v>
      </c>
      <c r="F143" s="38" t="s">
        <v>127</v>
      </c>
      <c r="G143" s="38" t="s">
        <v>128</v>
      </c>
      <c r="H143" s="29" t="s">
        <v>129</v>
      </c>
      <c r="I143" s="237"/>
      <c r="J143" s="238"/>
      <c r="K143" s="238"/>
      <c r="L143" s="238"/>
      <c r="CG143" s="123"/>
      <c r="CH143" s="123"/>
      <c r="CI143" s="123"/>
      <c r="CJ143" s="123"/>
      <c r="CK143" s="123"/>
      <c r="CL143" s="123"/>
      <c r="CM143" s="123"/>
      <c r="CN143" s="123"/>
      <c r="CO143" s="123"/>
    </row>
    <row r="144" spans="1:93" ht="16.149999999999999" customHeight="1" x14ac:dyDescent="0.2">
      <c r="A144" s="109" t="s">
        <v>130</v>
      </c>
      <c r="B144" s="234">
        <f>SUM(C144:H144)</f>
        <v>0</v>
      </c>
      <c r="C144" s="1"/>
      <c r="D144" s="239"/>
      <c r="E144" s="239"/>
      <c r="F144" s="239"/>
      <c r="G144" s="239"/>
      <c r="H144" s="240"/>
      <c r="I144" s="241"/>
      <c r="J144" s="226"/>
      <c r="K144" s="120"/>
      <c r="L144" s="120"/>
      <c r="CG144" s="123"/>
      <c r="CH144" s="123"/>
      <c r="CI144" s="123"/>
      <c r="CJ144" s="123"/>
      <c r="CK144" s="123"/>
      <c r="CL144" s="123"/>
      <c r="CM144" s="123"/>
      <c r="CN144" s="123"/>
      <c r="CO144" s="123"/>
    </row>
    <row r="145" spans="1:93" ht="16.149999999999999" customHeight="1" x14ac:dyDescent="0.2">
      <c r="A145" s="108" t="s">
        <v>115</v>
      </c>
      <c r="B145" s="129">
        <f>SUM(C145:H145)</f>
        <v>0</v>
      </c>
      <c r="C145" s="82"/>
      <c r="D145" s="138"/>
      <c r="E145" s="138"/>
      <c r="F145" s="138"/>
      <c r="G145" s="138"/>
      <c r="H145" s="81"/>
      <c r="I145" s="241"/>
      <c r="J145" s="226"/>
      <c r="K145" s="120"/>
      <c r="L145" s="120"/>
      <c r="CG145" s="123"/>
      <c r="CH145" s="123"/>
      <c r="CI145" s="123"/>
      <c r="CJ145" s="123"/>
      <c r="CK145" s="123"/>
      <c r="CL145" s="123"/>
      <c r="CM145" s="123"/>
      <c r="CN145" s="123"/>
      <c r="CO145" s="123"/>
    </row>
    <row r="146" spans="1:93" ht="16.149999999999999" customHeight="1" x14ac:dyDescent="0.2">
      <c r="A146" s="108" t="s">
        <v>116</v>
      </c>
      <c r="B146" s="130">
        <f>SUM(C146:H146)</f>
        <v>0</v>
      </c>
      <c r="C146" s="7"/>
      <c r="D146" s="11"/>
      <c r="E146" s="11"/>
      <c r="F146" s="11"/>
      <c r="G146" s="11"/>
      <c r="H146" s="8"/>
      <c r="I146" s="241"/>
      <c r="J146" s="226"/>
      <c r="K146" s="120"/>
      <c r="L146" s="120"/>
      <c r="CG146" s="123"/>
      <c r="CH146" s="123"/>
      <c r="CI146" s="123"/>
      <c r="CJ146" s="123"/>
      <c r="CK146" s="123"/>
      <c r="CL146" s="123"/>
      <c r="CM146" s="123"/>
      <c r="CN146" s="123"/>
      <c r="CO146" s="123"/>
    </row>
    <row r="147" spans="1:93" ht="16.149999999999999" customHeight="1" x14ac:dyDescent="0.2">
      <c r="A147" s="231" t="s">
        <v>131</v>
      </c>
      <c r="B147" s="30">
        <f>SUM(C147:H147)</f>
        <v>0</v>
      </c>
      <c r="C147" s="12"/>
      <c r="D147" s="31"/>
      <c r="E147" s="31"/>
      <c r="F147" s="31"/>
      <c r="G147" s="31"/>
      <c r="H147" s="14"/>
      <c r="I147" s="241"/>
      <c r="J147" s="226"/>
      <c r="K147" s="120"/>
      <c r="L147" s="120"/>
      <c r="CG147" s="123"/>
      <c r="CH147" s="123"/>
      <c r="CI147" s="123"/>
      <c r="CJ147" s="123"/>
      <c r="CK147" s="123"/>
      <c r="CL147" s="123"/>
      <c r="CM147" s="123"/>
      <c r="CN147" s="123"/>
      <c r="CO147" s="123"/>
    </row>
    <row r="148" spans="1:93" ht="31.9" customHeight="1" x14ac:dyDescent="0.2">
      <c r="A148" s="225" t="s">
        <v>132</v>
      </c>
      <c r="B148" s="226"/>
      <c r="C148" s="226"/>
      <c r="D148" s="226"/>
      <c r="E148" s="226"/>
      <c r="F148" s="226"/>
      <c r="G148" s="226"/>
      <c r="H148" s="226"/>
      <c r="I148" s="226"/>
      <c r="J148" s="226"/>
      <c r="K148" s="226"/>
      <c r="L148" s="226"/>
      <c r="CG148" s="123"/>
      <c r="CH148" s="123"/>
      <c r="CI148" s="123"/>
      <c r="CJ148" s="123"/>
      <c r="CK148" s="123"/>
      <c r="CL148" s="123"/>
      <c r="CM148" s="123"/>
      <c r="CN148" s="123"/>
      <c r="CO148" s="123"/>
    </row>
    <row r="149" spans="1:93" ht="37.15" customHeight="1" x14ac:dyDescent="0.2">
      <c r="A149" s="83" t="s">
        <v>122</v>
      </c>
      <c r="B149" s="236" t="s">
        <v>89</v>
      </c>
      <c r="C149" s="37" t="s">
        <v>133</v>
      </c>
      <c r="D149" s="38" t="s">
        <v>134</v>
      </c>
      <c r="E149" s="38" t="s">
        <v>135</v>
      </c>
      <c r="F149" s="38" t="s">
        <v>136</v>
      </c>
      <c r="G149" s="38" t="s">
        <v>137</v>
      </c>
      <c r="H149" s="29" t="s">
        <v>138</v>
      </c>
      <c r="I149" s="237"/>
      <c r="J149" s="238"/>
      <c r="K149" s="238"/>
      <c r="L149" s="238"/>
      <c r="CG149" s="123"/>
      <c r="CH149" s="123"/>
      <c r="CI149" s="123"/>
      <c r="CJ149" s="123"/>
      <c r="CK149" s="123"/>
      <c r="CL149" s="123"/>
      <c r="CM149" s="123"/>
      <c r="CN149" s="123"/>
      <c r="CO149" s="123"/>
    </row>
    <row r="150" spans="1:93" ht="16.149999999999999" customHeight="1" x14ac:dyDescent="0.2">
      <c r="A150" s="109" t="s">
        <v>130</v>
      </c>
      <c r="B150" s="234">
        <f t="shared" ref="B150:B155" si="12">SUM(C150:H150)</f>
        <v>0</v>
      </c>
      <c r="C150" s="1"/>
      <c r="D150" s="239"/>
      <c r="E150" s="239"/>
      <c r="F150" s="239"/>
      <c r="G150" s="239"/>
      <c r="H150" s="240"/>
      <c r="I150" s="241"/>
      <c r="J150" s="226"/>
      <c r="K150" s="120"/>
      <c r="L150" s="120"/>
      <c r="CG150" s="123"/>
      <c r="CH150" s="123"/>
      <c r="CI150" s="123"/>
      <c r="CJ150" s="123"/>
      <c r="CK150" s="123"/>
      <c r="CL150" s="123"/>
      <c r="CM150" s="123"/>
      <c r="CN150" s="123"/>
      <c r="CO150" s="123"/>
    </row>
    <row r="151" spans="1:93" ht="16.149999999999999" customHeight="1" x14ac:dyDescent="0.2">
      <c r="A151" s="108" t="s">
        <v>115</v>
      </c>
      <c r="B151" s="130">
        <f t="shared" si="12"/>
        <v>0</v>
      </c>
      <c r="C151" s="7"/>
      <c r="D151" s="11"/>
      <c r="E151" s="11"/>
      <c r="F151" s="11"/>
      <c r="G151" s="11"/>
      <c r="H151" s="8"/>
      <c r="I151" s="241"/>
      <c r="J151" s="226"/>
      <c r="K151" s="120"/>
      <c r="L151" s="120"/>
      <c r="CG151" s="123"/>
      <c r="CH151" s="123"/>
      <c r="CI151" s="123"/>
      <c r="CJ151" s="123"/>
      <c r="CK151" s="123"/>
      <c r="CL151" s="123"/>
      <c r="CM151" s="123"/>
      <c r="CN151" s="123"/>
      <c r="CO151" s="123"/>
    </row>
    <row r="152" spans="1:93" ht="16.149999999999999" customHeight="1" x14ac:dyDescent="0.2">
      <c r="A152" s="108" t="s">
        <v>116</v>
      </c>
      <c r="B152" s="130">
        <f t="shared" si="12"/>
        <v>0</v>
      </c>
      <c r="C152" s="7"/>
      <c r="D152" s="11"/>
      <c r="E152" s="11"/>
      <c r="F152" s="11"/>
      <c r="G152" s="11"/>
      <c r="H152" s="8"/>
      <c r="I152" s="241"/>
      <c r="J152" s="226"/>
      <c r="K152" s="120"/>
      <c r="L152" s="120"/>
      <c r="CG152" s="123"/>
      <c r="CH152" s="123"/>
      <c r="CI152" s="123"/>
      <c r="CJ152" s="123"/>
      <c r="CK152" s="123"/>
      <c r="CL152" s="123"/>
      <c r="CM152" s="123"/>
      <c r="CN152" s="123"/>
      <c r="CO152" s="123"/>
    </row>
    <row r="153" spans="1:93" ht="16.149999999999999" customHeight="1" x14ac:dyDescent="0.2">
      <c r="A153" s="98" t="s">
        <v>139</v>
      </c>
      <c r="B153" s="130">
        <f t="shared" si="12"/>
        <v>0</v>
      </c>
      <c r="C153" s="7"/>
      <c r="D153" s="11"/>
      <c r="E153" s="11"/>
      <c r="F153" s="11"/>
      <c r="G153" s="11"/>
      <c r="H153" s="8"/>
      <c r="I153" s="241"/>
      <c r="J153" s="226"/>
      <c r="K153" s="120"/>
      <c r="L153" s="120"/>
      <c r="CG153" s="123"/>
      <c r="CH153" s="123"/>
      <c r="CI153" s="123"/>
      <c r="CJ153" s="123"/>
      <c r="CK153" s="123"/>
      <c r="CL153" s="123"/>
      <c r="CM153" s="123"/>
      <c r="CN153" s="123"/>
      <c r="CO153" s="123"/>
    </row>
    <row r="154" spans="1:93" ht="16.149999999999999" customHeight="1" x14ac:dyDescent="0.2">
      <c r="A154" s="242" t="s">
        <v>140</v>
      </c>
      <c r="B154" s="243">
        <f t="shared" si="12"/>
        <v>0</v>
      </c>
      <c r="C154" s="27"/>
      <c r="D154" s="44"/>
      <c r="E154" s="44"/>
      <c r="F154" s="44"/>
      <c r="G154" s="44"/>
      <c r="H154" s="137"/>
      <c r="I154" s="241"/>
      <c r="J154" s="226"/>
      <c r="K154" s="120"/>
      <c r="L154" s="120"/>
      <c r="CG154" s="123"/>
      <c r="CH154" s="123"/>
      <c r="CI154" s="123"/>
      <c r="CJ154" s="123"/>
      <c r="CK154" s="123"/>
      <c r="CL154" s="123"/>
      <c r="CM154" s="123"/>
      <c r="CN154" s="123"/>
      <c r="CO154" s="123"/>
    </row>
    <row r="155" spans="1:93" ht="16.149999999999999" customHeight="1" x14ac:dyDescent="0.2">
      <c r="A155" s="244" t="s">
        <v>8</v>
      </c>
      <c r="B155" s="30">
        <f t="shared" si="12"/>
        <v>0</v>
      </c>
      <c r="C155" s="12"/>
      <c r="D155" s="31"/>
      <c r="E155" s="31"/>
      <c r="F155" s="31"/>
      <c r="G155" s="31"/>
      <c r="H155" s="14"/>
      <c r="I155" s="241"/>
      <c r="J155" s="226"/>
      <c r="K155" s="120"/>
      <c r="L155" s="120"/>
      <c r="CG155" s="123"/>
      <c r="CH155" s="123"/>
      <c r="CI155" s="123"/>
      <c r="CJ155" s="123"/>
      <c r="CK155" s="123"/>
      <c r="CL155" s="123"/>
      <c r="CM155" s="123"/>
      <c r="CN155" s="123"/>
      <c r="CO155" s="123"/>
    </row>
    <row r="156" spans="1:93" x14ac:dyDescent="0.2">
      <c r="CG156" s="123"/>
      <c r="CH156" s="123"/>
      <c r="CI156" s="123"/>
      <c r="CJ156" s="123"/>
      <c r="CK156" s="123"/>
      <c r="CL156" s="123"/>
      <c r="CM156" s="123"/>
      <c r="CN156" s="123"/>
      <c r="CO156" s="123"/>
    </row>
    <row r="194" spans="1:104" ht="12.75" customHeight="1" x14ac:dyDescent="0.2"/>
    <row r="195" spans="1:104" s="142" customFormat="1" hidden="1" x14ac:dyDescent="0.2">
      <c r="A195" s="142">
        <f>SUM(C14:C95,C100:C111,C126:C141,B144:B147,B150:B155,C114:C121)</f>
        <v>7168</v>
      </c>
      <c r="B195" s="142">
        <f>SUM(CG11:CO156)</f>
        <v>0</v>
      </c>
      <c r="BX195" s="143"/>
      <c r="BY195" s="143"/>
      <c r="BZ195" s="143"/>
      <c r="CA195" s="143"/>
      <c r="CB195" s="143"/>
      <c r="CC195" s="143"/>
      <c r="CD195" s="143"/>
      <c r="CE195" s="143"/>
      <c r="CF195" s="143"/>
      <c r="CG195" s="143"/>
      <c r="CH195" s="143"/>
      <c r="CI195" s="143"/>
      <c r="CJ195" s="143"/>
      <c r="CK195" s="143"/>
      <c r="CL195" s="143"/>
      <c r="CM195" s="143"/>
      <c r="CN195" s="143"/>
      <c r="CO195" s="143"/>
      <c r="CP195" s="143"/>
      <c r="CQ195" s="143"/>
      <c r="CR195" s="143"/>
      <c r="CS195" s="143"/>
      <c r="CT195" s="143"/>
      <c r="CU195" s="143"/>
      <c r="CV195" s="143"/>
      <c r="CW195" s="143"/>
      <c r="CX195" s="143"/>
      <c r="CY195" s="143"/>
      <c r="CZ195" s="143"/>
    </row>
  </sheetData>
  <mergeCells count="75">
    <mergeCell ref="Z12:AA12"/>
    <mergeCell ref="AB12:AC12"/>
    <mergeCell ref="AD12:AE12"/>
    <mergeCell ref="AF12:AG12"/>
    <mergeCell ref="A6:T6"/>
    <mergeCell ref="A8:B8"/>
    <mergeCell ref="A10:A13"/>
    <mergeCell ref="B10:B13"/>
    <mergeCell ref="C10:E12"/>
    <mergeCell ref="F10:AM11"/>
    <mergeCell ref="AH12:AI12"/>
    <mergeCell ref="P12:Q12"/>
    <mergeCell ref="R12:S12"/>
    <mergeCell ref="T12:U12"/>
    <mergeCell ref="V12:W12"/>
    <mergeCell ref="X12:Y12"/>
    <mergeCell ref="F12:G12"/>
    <mergeCell ref="H12:I12"/>
    <mergeCell ref="J12:K12"/>
    <mergeCell ref="L12:M12"/>
    <mergeCell ref="N12:O12"/>
    <mergeCell ref="F97:AM97"/>
    <mergeCell ref="AN97:AO98"/>
    <mergeCell ref="AP97:AP99"/>
    <mergeCell ref="AD98:AE98"/>
    <mergeCell ref="AF98:AG98"/>
    <mergeCell ref="AH98:AI98"/>
    <mergeCell ref="AJ98:AK98"/>
    <mergeCell ref="AL98:AM98"/>
    <mergeCell ref="AQ97:AQ99"/>
    <mergeCell ref="A100:A105"/>
    <mergeCell ref="A106:A111"/>
    <mergeCell ref="A113:A121"/>
    <mergeCell ref="F98:G98"/>
    <mergeCell ref="H98:I98"/>
    <mergeCell ref="J98:K98"/>
    <mergeCell ref="L98:M98"/>
    <mergeCell ref="N98:O98"/>
    <mergeCell ref="P98:Q98"/>
    <mergeCell ref="R98:S98"/>
    <mergeCell ref="T98:U98"/>
    <mergeCell ref="V98:W98"/>
    <mergeCell ref="X98:Y98"/>
    <mergeCell ref="Z98:AA98"/>
    <mergeCell ref="AB98:AC98"/>
    <mergeCell ref="AQ10:AQ13"/>
    <mergeCell ref="AR10:AR13"/>
    <mergeCell ref="AS10:AS13"/>
    <mergeCell ref="AJ12:AK12"/>
    <mergeCell ref="AL12:AM12"/>
    <mergeCell ref="AN10:AN13"/>
    <mergeCell ref="AO10:AP12"/>
    <mergeCell ref="A14:A24"/>
    <mergeCell ref="A25:A35"/>
    <mergeCell ref="A124:A125"/>
    <mergeCell ref="B124:B125"/>
    <mergeCell ref="C124:C125"/>
    <mergeCell ref="A97:A99"/>
    <mergeCell ref="A81:A87"/>
    <mergeCell ref="A88:A95"/>
    <mergeCell ref="A36:A46"/>
    <mergeCell ref="A47:A57"/>
    <mergeCell ref="A58:A64"/>
    <mergeCell ref="A65:A68"/>
    <mergeCell ref="A69:A75"/>
    <mergeCell ref="A76:A80"/>
    <mergeCell ref="B97:B99"/>
    <mergeCell ref="C97:E98"/>
    <mergeCell ref="A134:A137"/>
    <mergeCell ref="A138:A141"/>
    <mergeCell ref="D124:J124"/>
    <mergeCell ref="K124:K125"/>
    <mergeCell ref="L124:L125"/>
    <mergeCell ref="A126:A129"/>
    <mergeCell ref="A130:A133"/>
  </mergeCells>
  <dataValidations count="2">
    <dataValidation type="whole" allowBlank="1" showInputMessage="1" showErrorMessage="1" errorTitle="Error de ingreso" error="Debe ingresar sólo números." sqref="C150:H155 F14:AS95 C114:D121 D126:L141 C144:H147 F100:AQ111" xr:uid="{00000000-0002-0000-0000-000000000000}">
      <formula1>0</formula1>
      <formula2>99999</formula2>
    </dataValidation>
    <dataValidation allowBlank="1" showInputMessage="1" showErrorMessage="1" errorTitle="ERROR" error="Por Favor ingrese solo Números." sqref="AR100:AR111 AT14:AT95 E114:E121" xr:uid="{00000000-0002-0000-0000-000001000000}"/>
  </dataValidations>
  <pageMargins left="0.7" right="0.7" top="0.75" bottom="0.75" header="0.3" footer="0.3"/>
  <ignoredErrors>
    <ignoredError sqref="F14:AS95 F100:AQ11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Z195"/>
  <sheetViews>
    <sheetView workbookViewId="0">
      <selection sqref="A1:XFD1048576"/>
    </sheetView>
  </sheetViews>
  <sheetFormatPr baseColWidth="10" defaultColWidth="11.42578125" defaultRowHeight="12.75" x14ac:dyDescent="0.2"/>
  <cols>
    <col min="1" max="1" width="43.140625" style="121" customWidth="1"/>
    <col min="2" max="2" width="42.28515625" style="121" customWidth="1"/>
    <col min="3" max="3" width="17.28515625" style="121" customWidth="1"/>
    <col min="4" max="4" width="16.140625" style="121" customWidth="1"/>
    <col min="5" max="5" width="14.140625" style="121" customWidth="1"/>
    <col min="6" max="6" width="14.85546875" style="121" customWidth="1"/>
    <col min="7" max="7" width="16" style="121" customWidth="1"/>
    <col min="8" max="8" width="16.42578125" style="121" customWidth="1"/>
    <col min="9" max="9" width="13.28515625" style="121" customWidth="1"/>
    <col min="10" max="10" width="15.42578125" style="121" customWidth="1"/>
    <col min="11" max="11" width="17" style="121" customWidth="1"/>
    <col min="12" max="12" width="13.28515625" style="121" customWidth="1"/>
    <col min="13" max="39" width="11.42578125" style="121"/>
    <col min="40" max="40" width="11" style="121" customWidth="1"/>
    <col min="41" max="41" width="13" style="121" customWidth="1"/>
    <col min="42" max="42" width="13.140625" style="121" customWidth="1"/>
    <col min="43" max="74" width="11.42578125" style="121"/>
    <col min="75" max="75" width="11.7109375" style="121" customWidth="1"/>
    <col min="76" max="77" width="11.7109375" style="124" customWidth="1"/>
    <col min="78" max="78" width="12.140625" style="124" customWidth="1"/>
    <col min="79" max="104" width="12.140625" style="147" hidden="1" customWidth="1"/>
    <col min="105" max="105" width="12.140625" style="121" customWidth="1"/>
    <col min="106" max="16384" width="11.42578125" style="121"/>
  </cols>
  <sheetData>
    <row r="1" spans="1:93" ht="16.149999999999999" customHeight="1" x14ac:dyDescent="0.2">
      <c r="A1" s="146" t="s">
        <v>0</v>
      </c>
    </row>
    <row r="2" spans="1:93" ht="16.149999999999999" customHeight="1" x14ac:dyDescent="0.2">
      <c r="A2" s="85" t="str">
        <f>CONCATENATE("COMUNA: ",[10]NOMBRE!B2," - ","( ",[10]NOMBRE!C2,[10]NOMBRE!D2,[10]NOMBRE!E2,[10]NOMBRE!F2,[10]NOMBRE!G2," )")</f>
        <v>COMUNA: LINARES - ( 07401 )</v>
      </c>
    </row>
    <row r="3" spans="1:93" ht="16.149999999999999" customHeight="1" x14ac:dyDescent="0.2">
      <c r="A3" s="85" t="str">
        <f>CONCATENATE("ESTABLECIMIENTO/ESTRATEGIA: ",[10]NOMBRE!B3," - ","( ",[10]NOMBRE!C3,[10]NOMBRE!D3,[10]NOMBRE!E3,[10]NOMBRE!F3,[10]NOMBRE!G3,[10]NOMBRE!H3," )")</f>
        <v>ESTABLECIMIENTO/ESTRATEGIA: HOSPITAL PRESIDENTE CARLOS IBAÑEZ DEL CAMPO - ( 116108 )</v>
      </c>
    </row>
    <row r="4" spans="1:93" ht="16.149999999999999" customHeight="1" x14ac:dyDescent="0.2">
      <c r="A4" s="85" t="str">
        <f>CONCATENATE("MES: ",[10]NOMBRE!B6," - ","( ",[10]NOMBRE!C6,[10]NOMBRE!D6," )")</f>
        <v>MES: SEPTIEMBRE - ( 09 )</v>
      </c>
    </row>
    <row r="5" spans="1:93" ht="16.149999999999999" customHeight="1" x14ac:dyDescent="0.2">
      <c r="A5" s="85" t="str">
        <f>CONCATENATE("AÑO: ",[10]NOMBRE!B7)</f>
        <v>AÑO: 2018</v>
      </c>
    </row>
    <row r="6" spans="1:93" ht="15" x14ac:dyDescent="0.2">
      <c r="A6" s="358" t="s">
        <v>9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</row>
    <row r="7" spans="1:93" ht="15" x14ac:dyDescent="0.2">
      <c r="A7" s="302"/>
      <c r="B7" s="302"/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</row>
    <row r="8" spans="1:93" ht="31.9" customHeight="1" x14ac:dyDescent="0.2">
      <c r="A8" s="359" t="s">
        <v>10</v>
      </c>
      <c r="B8" s="359"/>
      <c r="C8" s="148"/>
      <c r="D8" s="148"/>
      <c r="E8" s="148"/>
      <c r="F8" s="148"/>
      <c r="G8" s="148"/>
      <c r="H8" s="148"/>
      <c r="I8" s="148"/>
      <c r="J8" s="148"/>
      <c r="K8" s="148"/>
      <c r="L8" s="148"/>
    </row>
    <row r="9" spans="1:93" ht="31.9" customHeight="1" x14ac:dyDescent="0.2">
      <c r="A9" s="149" t="s">
        <v>11</v>
      </c>
      <c r="B9" s="150"/>
      <c r="C9" s="150"/>
      <c r="D9" s="150"/>
      <c r="E9" s="150"/>
      <c r="F9" s="151"/>
      <c r="G9" s="151"/>
      <c r="H9" s="151"/>
      <c r="I9" s="151"/>
      <c r="J9" s="151"/>
      <c r="K9" s="151"/>
      <c r="L9" s="151"/>
    </row>
    <row r="10" spans="1:93" ht="16.149999999999999" customHeight="1" x14ac:dyDescent="0.2">
      <c r="A10" s="360" t="s">
        <v>12</v>
      </c>
      <c r="B10" s="340" t="s">
        <v>13</v>
      </c>
      <c r="C10" s="343" t="s">
        <v>14</v>
      </c>
      <c r="D10" s="344"/>
      <c r="E10" s="337"/>
      <c r="F10" s="363" t="s">
        <v>15</v>
      </c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64"/>
      <c r="AM10" s="365"/>
      <c r="AN10" s="350" t="s">
        <v>16</v>
      </c>
      <c r="AO10" s="353" t="s">
        <v>1</v>
      </c>
      <c r="AP10" s="337"/>
      <c r="AQ10" s="334" t="s">
        <v>2</v>
      </c>
      <c r="AR10" s="334" t="s">
        <v>3</v>
      </c>
      <c r="AS10" s="334" t="s">
        <v>7</v>
      </c>
      <c r="BX10" s="121"/>
    </row>
    <row r="11" spans="1:93" ht="16.149999999999999" customHeight="1" x14ac:dyDescent="0.2">
      <c r="A11" s="360"/>
      <c r="B11" s="341"/>
      <c r="C11" s="361"/>
      <c r="D11" s="362"/>
      <c r="E11" s="338"/>
      <c r="F11" s="366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8"/>
      <c r="AN11" s="351"/>
      <c r="AO11" s="354"/>
      <c r="AP11" s="338"/>
      <c r="AQ11" s="335"/>
      <c r="AR11" s="335"/>
      <c r="AS11" s="335"/>
      <c r="BX11" s="121"/>
      <c r="CG11" s="123"/>
      <c r="CH11" s="123"/>
      <c r="CI11" s="123"/>
      <c r="CJ11" s="123"/>
      <c r="CK11" s="123"/>
      <c r="CL11" s="123"/>
      <c r="CM11" s="123"/>
      <c r="CN11" s="123"/>
      <c r="CO11" s="123"/>
    </row>
    <row r="12" spans="1:93" ht="16.149999999999999" customHeight="1" x14ac:dyDescent="0.2">
      <c r="A12" s="360"/>
      <c r="B12" s="341"/>
      <c r="C12" s="345"/>
      <c r="D12" s="346"/>
      <c r="E12" s="339"/>
      <c r="F12" s="333" t="s">
        <v>17</v>
      </c>
      <c r="G12" s="333"/>
      <c r="H12" s="328" t="s">
        <v>18</v>
      </c>
      <c r="I12" s="347"/>
      <c r="J12" s="328" t="s">
        <v>4</v>
      </c>
      <c r="K12" s="347"/>
      <c r="L12" s="328" t="s">
        <v>19</v>
      </c>
      <c r="M12" s="347"/>
      <c r="N12" s="328" t="s">
        <v>20</v>
      </c>
      <c r="O12" s="347"/>
      <c r="P12" s="328" t="s">
        <v>21</v>
      </c>
      <c r="Q12" s="347"/>
      <c r="R12" s="328" t="s">
        <v>22</v>
      </c>
      <c r="S12" s="347"/>
      <c r="T12" s="328" t="s">
        <v>23</v>
      </c>
      <c r="U12" s="347"/>
      <c r="V12" s="328" t="s">
        <v>24</v>
      </c>
      <c r="W12" s="347"/>
      <c r="X12" s="328" t="s">
        <v>25</v>
      </c>
      <c r="Y12" s="347"/>
      <c r="Z12" s="328" t="s">
        <v>26</v>
      </c>
      <c r="AA12" s="347"/>
      <c r="AB12" s="328" t="s">
        <v>27</v>
      </c>
      <c r="AC12" s="347"/>
      <c r="AD12" s="328" t="s">
        <v>28</v>
      </c>
      <c r="AE12" s="347"/>
      <c r="AF12" s="328" t="s">
        <v>29</v>
      </c>
      <c r="AG12" s="347"/>
      <c r="AH12" s="328" t="s">
        <v>30</v>
      </c>
      <c r="AI12" s="347"/>
      <c r="AJ12" s="328" t="s">
        <v>31</v>
      </c>
      <c r="AK12" s="347"/>
      <c r="AL12" s="348" t="s">
        <v>32</v>
      </c>
      <c r="AM12" s="349"/>
      <c r="AN12" s="351"/>
      <c r="AO12" s="355"/>
      <c r="AP12" s="339"/>
      <c r="AQ12" s="335"/>
      <c r="AR12" s="335"/>
      <c r="AS12" s="335"/>
      <c r="BX12" s="121"/>
      <c r="CG12" s="123"/>
      <c r="CH12" s="123"/>
      <c r="CI12" s="123"/>
      <c r="CJ12" s="123"/>
      <c r="CK12" s="123"/>
      <c r="CL12" s="123"/>
      <c r="CM12" s="123"/>
      <c r="CN12" s="123"/>
      <c r="CO12" s="123"/>
    </row>
    <row r="13" spans="1:93" ht="16.149999999999999" customHeight="1" x14ac:dyDescent="0.2">
      <c r="A13" s="360"/>
      <c r="B13" s="342"/>
      <c r="C13" s="77" t="s">
        <v>33</v>
      </c>
      <c r="D13" s="111" t="s">
        <v>34</v>
      </c>
      <c r="E13" s="297" t="s">
        <v>35</v>
      </c>
      <c r="F13" s="77" t="s">
        <v>34</v>
      </c>
      <c r="G13" s="296" t="s">
        <v>35</v>
      </c>
      <c r="H13" s="77" t="s">
        <v>34</v>
      </c>
      <c r="I13" s="296" t="s">
        <v>35</v>
      </c>
      <c r="J13" s="77" t="s">
        <v>34</v>
      </c>
      <c r="K13" s="296" t="s">
        <v>35</v>
      </c>
      <c r="L13" s="77" t="s">
        <v>34</v>
      </c>
      <c r="M13" s="296" t="s">
        <v>35</v>
      </c>
      <c r="N13" s="77" t="s">
        <v>34</v>
      </c>
      <c r="O13" s="296" t="s">
        <v>35</v>
      </c>
      <c r="P13" s="77" t="s">
        <v>34</v>
      </c>
      <c r="Q13" s="296" t="s">
        <v>35</v>
      </c>
      <c r="R13" s="77" t="s">
        <v>34</v>
      </c>
      <c r="S13" s="296" t="s">
        <v>35</v>
      </c>
      <c r="T13" s="77" t="s">
        <v>34</v>
      </c>
      <c r="U13" s="296" t="s">
        <v>35</v>
      </c>
      <c r="V13" s="77" t="s">
        <v>34</v>
      </c>
      <c r="W13" s="296" t="s">
        <v>35</v>
      </c>
      <c r="X13" s="77" t="s">
        <v>34</v>
      </c>
      <c r="Y13" s="296" t="s">
        <v>35</v>
      </c>
      <c r="Z13" s="77" t="s">
        <v>34</v>
      </c>
      <c r="AA13" s="296" t="s">
        <v>35</v>
      </c>
      <c r="AB13" s="77" t="s">
        <v>34</v>
      </c>
      <c r="AC13" s="296" t="s">
        <v>35</v>
      </c>
      <c r="AD13" s="77" t="s">
        <v>34</v>
      </c>
      <c r="AE13" s="296" t="s">
        <v>35</v>
      </c>
      <c r="AF13" s="77" t="s">
        <v>34</v>
      </c>
      <c r="AG13" s="296" t="s">
        <v>35</v>
      </c>
      <c r="AH13" s="77" t="s">
        <v>34</v>
      </c>
      <c r="AI13" s="296" t="s">
        <v>35</v>
      </c>
      <c r="AJ13" s="77" t="s">
        <v>34</v>
      </c>
      <c r="AK13" s="296" t="s">
        <v>35</v>
      </c>
      <c r="AL13" s="77" t="s">
        <v>34</v>
      </c>
      <c r="AM13" s="92" t="s">
        <v>35</v>
      </c>
      <c r="AN13" s="352"/>
      <c r="AO13" s="77" t="s">
        <v>5</v>
      </c>
      <c r="AP13" s="296" t="s">
        <v>6</v>
      </c>
      <c r="AQ13" s="336"/>
      <c r="AR13" s="336"/>
      <c r="AS13" s="336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X13" s="121"/>
      <c r="CG13" s="123"/>
      <c r="CH13" s="123"/>
      <c r="CI13" s="123"/>
      <c r="CJ13" s="123"/>
      <c r="CK13" s="123"/>
      <c r="CL13" s="123"/>
      <c r="CM13" s="123"/>
      <c r="CN13" s="123"/>
      <c r="CO13" s="123"/>
    </row>
    <row r="14" spans="1:93" ht="16.149999999999999" customHeight="1" x14ac:dyDescent="0.2">
      <c r="A14" s="334" t="s">
        <v>36</v>
      </c>
      <c r="B14" s="152" t="s">
        <v>37</v>
      </c>
      <c r="C14" s="49">
        <f t="shared" ref="C14:C64" si="0">SUM(D14+E14)</f>
        <v>19</v>
      </c>
      <c r="D14" s="50">
        <f t="shared" ref="D14:D39" si="1">SUM(F14+H14+J14+L14+N14+P14+R14+T14+V14+X14+Z14+AB14+AD14+AF14+AH14+AJ14+AL14)</f>
        <v>10</v>
      </c>
      <c r="E14" s="153">
        <f t="shared" ref="E14:E39" si="2">SUM(G14+I14+K14+M14+O14+Q14+S14+U14+W14+Y14+AA14+AC14+AE14+AG14+AI14+AK14+AM14)</f>
        <v>9</v>
      </c>
      <c r="F14" s="78"/>
      <c r="G14" s="154"/>
      <c r="H14" s="78"/>
      <c r="I14" s="154"/>
      <c r="J14" s="78"/>
      <c r="K14" s="79"/>
      <c r="L14" s="78"/>
      <c r="M14" s="79"/>
      <c r="N14" s="78"/>
      <c r="O14" s="79"/>
      <c r="P14" s="78">
        <v>2</v>
      </c>
      <c r="Q14" s="79">
        <v>2</v>
      </c>
      <c r="R14" s="78"/>
      <c r="S14" s="79"/>
      <c r="T14" s="78">
        <v>4</v>
      </c>
      <c r="U14" s="79">
        <v>3</v>
      </c>
      <c r="V14" s="78">
        <v>1</v>
      </c>
      <c r="W14" s="79"/>
      <c r="X14" s="78"/>
      <c r="Y14" s="79">
        <v>3</v>
      </c>
      <c r="Z14" s="78">
        <v>3</v>
      </c>
      <c r="AA14" s="79">
        <v>1</v>
      </c>
      <c r="AB14" s="78"/>
      <c r="AC14" s="79"/>
      <c r="AD14" s="78"/>
      <c r="AE14" s="79"/>
      <c r="AF14" s="78"/>
      <c r="AG14" s="79"/>
      <c r="AH14" s="78"/>
      <c r="AI14" s="79"/>
      <c r="AJ14" s="78"/>
      <c r="AK14" s="79"/>
      <c r="AL14" s="155"/>
      <c r="AM14" s="156"/>
      <c r="AN14" s="56"/>
      <c r="AO14" s="154">
        <v>0</v>
      </c>
      <c r="AP14" s="26">
        <v>0</v>
      </c>
      <c r="AQ14" s="26">
        <v>0</v>
      </c>
      <c r="AR14" s="26">
        <v>1</v>
      </c>
      <c r="AS14" s="157"/>
      <c r="AT14" s="6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122"/>
      <c r="BG14" s="122"/>
      <c r="BX14" s="121"/>
      <c r="CD14" s="147" t="str">
        <f t="shared" ref="CD14:CD77" si="3">IF((J14 + K14 + L14 + M14) &lt;  AS14,"* La columna 14-18 AÑOS no puede ser mayor al total por grupo edad de 10 a 19 años. ","")</f>
        <v/>
      </c>
      <c r="CG14" s="123">
        <v>0</v>
      </c>
      <c r="CH14" s="123">
        <v>0</v>
      </c>
      <c r="CI14" s="123">
        <v>0</v>
      </c>
      <c r="CJ14" s="123">
        <f t="shared" ref="CJ14:CJ77" si="4">IF((J14 + K14 + L14 + M14) &lt;  AS14,1,0)</f>
        <v>0</v>
      </c>
      <c r="CK14" s="123"/>
      <c r="CL14" s="123"/>
      <c r="CM14" s="123"/>
      <c r="CN14" s="123"/>
      <c r="CO14" s="123"/>
    </row>
    <row r="15" spans="1:93" ht="16.149999999999999" customHeight="1" x14ac:dyDescent="0.2">
      <c r="A15" s="335"/>
      <c r="B15" s="39" t="s">
        <v>38</v>
      </c>
      <c r="C15" s="52">
        <f t="shared" si="0"/>
        <v>0</v>
      </c>
      <c r="D15" s="53">
        <f t="shared" si="1"/>
        <v>0</v>
      </c>
      <c r="E15" s="158">
        <f t="shared" si="2"/>
        <v>0</v>
      </c>
      <c r="F15" s="7"/>
      <c r="G15" s="20"/>
      <c r="H15" s="7"/>
      <c r="I15" s="20"/>
      <c r="J15" s="7"/>
      <c r="K15" s="8"/>
      <c r="L15" s="7"/>
      <c r="M15" s="8"/>
      <c r="N15" s="7"/>
      <c r="O15" s="8"/>
      <c r="P15" s="7"/>
      <c r="Q15" s="8"/>
      <c r="R15" s="7"/>
      <c r="S15" s="8"/>
      <c r="T15" s="7"/>
      <c r="U15" s="8"/>
      <c r="V15" s="7"/>
      <c r="W15" s="8"/>
      <c r="X15" s="7"/>
      <c r="Y15" s="8"/>
      <c r="Z15" s="7"/>
      <c r="AA15" s="8"/>
      <c r="AB15" s="7"/>
      <c r="AC15" s="8"/>
      <c r="AD15" s="7"/>
      <c r="AE15" s="8"/>
      <c r="AF15" s="7"/>
      <c r="AG15" s="8"/>
      <c r="AH15" s="7"/>
      <c r="AI15" s="8"/>
      <c r="AJ15" s="7"/>
      <c r="AK15" s="8"/>
      <c r="AL15" s="21"/>
      <c r="AM15" s="35"/>
      <c r="AN15" s="57"/>
      <c r="AO15" s="20"/>
      <c r="AP15" s="22"/>
      <c r="AQ15" s="22"/>
      <c r="AR15" s="22"/>
      <c r="AS15" s="159"/>
      <c r="AT15" s="6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122"/>
      <c r="BG15" s="122"/>
      <c r="BX15" s="121"/>
      <c r="CD15" s="147" t="str">
        <f t="shared" si="3"/>
        <v/>
      </c>
      <c r="CG15" s="123">
        <v>0</v>
      </c>
      <c r="CH15" s="123">
        <v>0</v>
      </c>
      <c r="CI15" s="123">
        <v>0</v>
      </c>
      <c r="CJ15" s="123">
        <f t="shared" si="4"/>
        <v>0</v>
      </c>
      <c r="CK15" s="123"/>
      <c r="CL15" s="123"/>
      <c r="CM15" s="123"/>
      <c r="CN15" s="123"/>
      <c r="CO15" s="123"/>
    </row>
    <row r="16" spans="1:93" ht="16.149999999999999" customHeight="1" x14ac:dyDescent="0.2">
      <c r="A16" s="335"/>
      <c r="B16" s="39" t="s">
        <v>39</v>
      </c>
      <c r="C16" s="52">
        <f t="shared" si="0"/>
        <v>40</v>
      </c>
      <c r="D16" s="53">
        <f t="shared" si="1"/>
        <v>22</v>
      </c>
      <c r="E16" s="158">
        <f t="shared" si="2"/>
        <v>18</v>
      </c>
      <c r="F16" s="7"/>
      <c r="G16" s="20"/>
      <c r="H16" s="7"/>
      <c r="I16" s="20"/>
      <c r="J16" s="7"/>
      <c r="K16" s="8"/>
      <c r="L16" s="7"/>
      <c r="M16" s="8"/>
      <c r="N16" s="7"/>
      <c r="O16" s="8">
        <v>1</v>
      </c>
      <c r="P16" s="7">
        <v>5</v>
      </c>
      <c r="Q16" s="8">
        <v>3</v>
      </c>
      <c r="R16" s="7">
        <v>4</v>
      </c>
      <c r="S16" s="8">
        <v>4</v>
      </c>
      <c r="T16" s="7">
        <v>1</v>
      </c>
      <c r="U16" s="8">
        <v>3</v>
      </c>
      <c r="V16" s="7">
        <v>2</v>
      </c>
      <c r="W16" s="8">
        <v>3</v>
      </c>
      <c r="X16" s="7">
        <v>2</v>
      </c>
      <c r="Y16" s="8">
        <v>2</v>
      </c>
      <c r="Z16" s="7">
        <v>5</v>
      </c>
      <c r="AA16" s="8">
        <v>2</v>
      </c>
      <c r="AB16" s="7">
        <v>1</v>
      </c>
      <c r="AC16" s="8"/>
      <c r="AD16" s="7"/>
      <c r="AE16" s="8"/>
      <c r="AF16" s="7">
        <v>1</v>
      </c>
      <c r="AG16" s="8"/>
      <c r="AH16" s="7"/>
      <c r="AI16" s="8"/>
      <c r="AJ16" s="7">
        <v>1</v>
      </c>
      <c r="AK16" s="8"/>
      <c r="AL16" s="21"/>
      <c r="AM16" s="35"/>
      <c r="AN16" s="57"/>
      <c r="AO16" s="20">
        <v>0</v>
      </c>
      <c r="AP16" s="22">
        <v>1</v>
      </c>
      <c r="AQ16" s="22">
        <v>0</v>
      </c>
      <c r="AR16" s="22">
        <v>4</v>
      </c>
      <c r="AS16" s="159"/>
      <c r="AT16" s="6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122"/>
      <c r="BG16" s="122"/>
      <c r="BX16" s="121"/>
      <c r="CD16" s="147" t="str">
        <f t="shared" si="3"/>
        <v/>
      </c>
      <c r="CG16" s="123">
        <v>0</v>
      </c>
      <c r="CH16" s="123">
        <v>0</v>
      </c>
      <c r="CI16" s="123">
        <v>0</v>
      </c>
      <c r="CJ16" s="123">
        <f t="shared" si="4"/>
        <v>0</v>
      </c>
      <c r="CK16" s="123"/>
      <c r="CL16" s="123"/>
      <c r="CM16" s="123"/>
      <c r="CN16" s="123"/>
      <c r="CO16" s="123"/>
    </row>
    <row r="17" spans="1:93" ht="16.149999999999999" customHeight="1" x14ac:dyDescent="0.2">
      <c r="A17" s="335"/>
      <c r="B17" s="39" t="s">
        <v>40</v>
      </c>
      <c r="C17" s="52">
        <f t="shared" si="0"/>
        <v>0</v>
      </c>
      <c r="D17" s="53">
        <f t="shared" si="1"/>
        <v>0</v>
      </c>
      <c r="E17" s="158">
        <f t="shared" si="2"/>
        <v>0</v>
      </c>
      <c r="F17" s="7"/>
      <c r="G17" s="20"/>
      <c r="H17" s="7"/>
      <c r="I17" s="20"/>
      <c r="J17" s="7"/>
      <c r="K17" s="8"/>
      <c r="L17" s="7"/>
      <c r="M17" s="8"/>
      <c r="N17" s="7"/>
      <c r="O17" s="8"/>
      <c r="P17" s="7"/>
      <c r="Q17" s="8"/>
      <c r="R17" s="7"/>
      <c r="S17" s="8"/>
      <c r="T17" s="7"/>
      <c r="U17" s="8"/>
      <c r="V17" s="7"/>
      <c r="W17" s="8"/>
      <c r="X17" s="7"/>
      <c r="Y17" s="8"/>
      <c r="Z17" s="7"/>
      <c r="AA17" s="8"/>
      <c r="AB17" s="7"/>
      <c r="AC17" s="8"/>
      <c r="AD17" s="7"/>
      <c r="AE17" s="8"/>
      <c r="AF17" s="7"/>
      <c r="AG17" s="8"/>
      <c r="AH17" s="7"/>
      <c r="AI17" s="8"/>
      <c r="AJ17" s="7"/>
      <c r="AK17" s="8"/>
      <c r="AL17" s="21"/>
      <c r="AM17" s="35"/>
      <c r="AN17" s="57"/>
      <c r="AO17" s="20"/>
      <c r="AP17" s="22"/>
      <c r="AQ17" s="22"/>
      <c r="AR17" s="22"/>
      <c r="AS17" s="159"/>
      <c r="AT17" s="6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122"/>
      <c r="BG17" s="122"/>
      <c r="BX17" s="121"/>
      <c r="CD17" s="147" t="str">
        <f t="shared" si="3"/>
        <v/>
      </c>
      <c r="CG17" s="123">
        <v>0</v>
      </c>
      <c r="CH17" s="123">
        <v>0</v>
      </c>
      <c r="CI17" s="123">
        <v>0</v>
      </c>
      <c r="CJ17" s="123">
        <f t="shared" si="4"/>
        <v>0</v>
      </c>
      <c r="CK17" s="123"/>
      <c r="CL17" s="123"/>
      <c r="CM17" s="123"/>
      <c r="CN17" s="123"/>
      <c r="CO17" s="123"/>
    </row>
    <row r="18" spans="1:93" ht="16.149999999999999" customHeight="1" x14ac:dyDescent="0.2">
      <c r="A18" s="335"/>
      <c r="B18" s="39" t="s">
        <v>41</v>
      </c>
      <c r="C18" s="52">
        <f t="shared" si="0"/>
        <v>0</v>
      </c>
      <c r="D18" s="53">
        <f t="shared" si="1"/>
        <v>0</v>
      </c>
      <c r="E18" s="158">
        <f t="shared" si="2"/>
        <v>0</v>
      </c>
      <c r="F18" s="7"/>
      <c r="G18" s="20"/>
      <c r="H18" s="7"/>
      <c r="I18" s="20"/>
      <c r="J18" s="7"/>
      <c r="K18" s="8"/>
      <c r="L18" s="7"/>
      <c r="M18" s="8"/>
      <c r="N18" s="7"/>
      <c r="O18" s="8"/>
      <c r="P18" s="7"/>
      <c r="Q18" s="8"/>
      <c r="R18" s="7"/>
      <c r="S18" s="8"/>
      <c r="T18" s="7"/>
      <c r="U18" s="8"/>
      <c r="V18" s="7"/>
      <c r="W18" s="8"/>
      <c r="X18" s="7"/>
      <c r="Y18" s="8"/>
      <c r="Z18" s="7"/>
      <c r="AA18" s="8"/>
      <c r="AB18" s="7"/>
      <c r="AC18" s="8"/>
      <c r="AD18" s="7"/>
      <c r="AE18" s="8"/>
      <c r="AF18" s="7"/>
      <c r="AG18" s="8"/>
      <c r="AH18" s="7"/>
      <c r="AI18" s="8"/>
      <c r="AJ18" s="7"/>
      <c r="AK18" s="8"/>
      <c r="AL18" s="21"/>
      <c r="AM18" s="35"/>
      <c r="AN18" s="57"/>
      <c r="AO18" s="20"/>
      <c r="AP18" s="22"/>
      <c r="AQ18" s="22"/>
      <c r="AR18" s="22"/>
      <c r="AS18" s="159"/>
      <c r="AT18" s="6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122"/>
      <c r="BG18" s="122"/>
      <c r="BX18" s="121"/>
      <c r="CD18" s="147" t="str">
        <f t="shared" si="3"/>
        <v/>
      </c>
      <c r="CG18" s="123">
        <v>0</v>
      </c>
      <c r="CH18" s="123">
        <v>0</v>
      </c>
      <c r="CI18" s="123">
        <v>0</v>
      </c>
      <c r="CJ18" s="123">
        <f t="shared" si="4"/>
        <v>0</v>
      </c>
      <c r="CK18" s="123"/>
      <c r="CL18" s="123"/>
      <c r="CM18" s="123"/>
      <c r="CN18" s="123"/>
      <c r="CO18" s="123"/>
    </row>
    <row r="19" spans="1:93" ht="16.149999999999999" customHeight="1" x14ac:dyDescent="0.2">
      <c r="A19" s="335"/>
      <c r="B19" s="39" t="s">
        <v>42</v>
      </c>
      <c r="C19" s="52">
        <f t="shared" si="0"/>
        <v>0</v>
      </c>
      <c r="D19" s="53">
        <f t="shared" si="1"/>
        <v>0</v>
      </c>
      <c r="E19" s="158">
        <f t="shared" si="2"/>
        <v>0</v>
      </c>
      <c r="F19" s="7"/>
      <c r="G19" s="20"/>
      <c r="H19" s="7"/>
      <c r="I19" s="20"/>
      <c r="J19" s="7"/>
      <c r="K19" s="8"/>
      <c r="L19" s="7"/>
      <c r="M19" s="8"/>
      <c r="N19" s="7"/>
      <c r="O19" s="8"/>
      <c r="P19" s="7"/>
      <c r="Q19" s="8"/>
      <c r="R19" s="7"/>
      <c r="S19" s="8"/>
      <c r="T19" s="7"/>
      <c r="U19" s="8"/>
      <c r="V19" s="7"/>
      <c r="W19" s="8"/>
      <c r="X19" s="7"/>
      <c r="Y19" s="8"/>
      <c r="Z19" s="7"/>
      <c r="AA19" s="8"/>
      <c r="AB19" s="7"/>
      <c r="AC19" s="8"/>
      <c r="AD19" s="7"/>
      <c r="AE19" s="8"/>
      <c r="AF19" s="7"/>
      <c r="AG19" s="8"/>
      <c r="AH19" s="7"/>
      <c r="AI19" s="8"/>
      <c r="AJ19" s="7"/>
      <c r="AK19" s="8"/>
      <c r="AL19" s="21"/>
      <c r="AM19" s="35"/>
      <c r="AN19" s="57"/>
      <c r="AO19" s="20"/>
      <c r="AP19" s="22"/>
      <c r="AQ19" s="22"/>
      <c r="AR19" s="22"/>
      <c r="AS19" s="159"/>
      <c r="AT19" s="6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122"/>
      <c r="BG19" s="122"/>
      <c r="BX19" s="121"/>
      <c r="CD19" s="147" t="str">
        <f t="shared" si="3"/>
        <v/>
      </c>
      <c r="CG19" s="123">
        <v>0</v>
      </c>
      <c r="CH19" s="123">
        <v>0</v>
      </c>
      <c r="CI19" s="123">
        <v>0</v>
      </c>
      <c r="CJ19" s="123">
        <f t="shared" si="4"/>
        <v>0</v>
      </c>
      <c r="CK19" s="123"/>
      <c r="CL19" s="123"/>
      <c r="CM19" s="123"/>
      <c r="CN19" s="123"/>
      <c r="CO19" s="123"/>
    </row>
    <row r="20" spans="1:93" ht="16.149999999999999" customHeight="1" x14ac:dyDescent="0.2">
      <c r="A20" s="335"/>
      <c r="B20" s="39" t="s">
        <v>43</v>
      </c>
      <c r="C20" s="52">
        <f t="shared" si="0"/>
        <v>0</v>
      </c>
      <c r="D20" s="53">
        <f t="shared" si="1"/>
        <v>0</v>
      </c>
      <c r="E20" s="158">
        <f t="shared" si="2"/>
        <v>0</v>
      </c>
      <c r="F20" s="7"/>
      <c r="G20" s="20"/>
      <c r="H20" s="7"/>
      <c r="I20" s="20"/>
      <c r="J20" s="7"/>
      <c r="K20" s="8"/>
      <c r="L20" s="7"/>
      <c r="M20" s="8"/>
      <c r="N20" s="7"/>
      <c r="O20" s="8"/>
      <c r="P20" s="7"/>
      <c r="Q20" s="8"/>
      <c r="R20" s="7"/>
      <c r="S20" s="8"/>
      <c r="T20" s="7"/>
      <c r="U20" s="8"/>
      <c r="V20" s="7"/>
      <c r="W20" s="8"/>
      <c r="X20" s="7"/>
      <c r="Y20" s="8"/>
      <c r="Z20" s="7"/>
      <c r="AA20" s="8"/>
      <c r="AB20" s="7"/>
      <c r="AC20" s="8"/>
      <c r="AD20" s="7"/>
      <c r="AE20" s="8"/>
      <c r="AF20" s="7"/>
      <c r="AG20" s="8"/>
      <c r="AH20" s="7"/>
      <c r="AI20" s="8"/>
      <c r="AJ20" s="7"/>
      <c r="AK20" s="8"/>
      <c r="AL20" s="21"/>
      <c r="AM20" s="35"/>
      <c r="AN20" s="57"/>
      <c r="AO20" s="20"/>
      <c r="AP20" s="22"/>
      <c r="AQ20" s="22"/>
      <c r="AR20" s="22"/>
      <c r="AS20" s="159"/>
      <c r="AT20" s="6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122"/>
      <c r="BG20" s="122"/>
      <c r="BX20" s="121"/>
      <c r="CD20" s="147" t="str">
        <f t="shared" si="3"/>
        <v/>
      </c>
      <c r="CG20" s="123">
        <v>0</v>
      </c>
      <c r="CH20" s="123">
        <v>0</v>
      </c>
      <c r="CI20" s="123">
        <v>0</v>
      </c>
      <c r="CJ20" s="123">
        <f t="shared" si="4"/>
        <v>0</v>
      </c>
      <c r="CK20" s="123"/>
      <c r="CL20" s="123"/>
      <c r="CM20" s="123"/>
      <c r="CN20" s="123"/>
      <c r="CO20" s="123"/>
    </row>
    <row r="21" spans="1:93" ht="16.149999999999999" customHeight="1" x14ac:dyDescent="0.2">
      <c r="A21" s="335"/>
      <c r="B21" s="127" t="s">
        <v>44</v>
      </c>
      <c r="C21" s="160">
        <f t="shared" si="0"/>
        <v>0</v>
      </c>
      <c r="D21" s="161">
        <f t="shared" si="1"/>
        <v>0</v>
      </c>
      <c r="E21" s="162">
        <f t="shared" si="2"/>
        <v>0</v>
      </c>
      <c r="F21" s="27"/>
      <c r="G21" s="28"/>
      <c r="H21" s="27"/>
      <c r="I21" s="28"/>
      <c r="J21" s="27"/>
      <c r="K21" s="137"/>
      <c r="L21" s="27"/>
      <c r="M21" s="137"/>
      <c r="N21" s="27"/>
      <c r="O21" s="137"/>
      <c r="P21" s="27"/>
      <c r="Q21" s="137"/>
      <c r="R21" s="27"/>
      <c r="S21" s="137"/>
      <c r="T21" s="27"/>
      <c r="U21" s="137"/>
      <c r="V21" s="27"/>
      <c r="W21" s="137"/>
      <c r="X21" s="27"/>
      <c r="Y21" s="137"/>
      <c r="Z21" s="27"/>
      <c r="AA21" s="137"/>
      <c r="AB21" s="27"/>
      <c r="AC21" s="137"/>
      <c r="AD21" s="27"/>
      <c r="AE21" s="137"/>
      <c r="AF21" s="27"/>
      <c r="AG21" s="137"/>
      <c r="AH21" s="27"/>
      <c r="AI21" s="137"/>
      <c r="AJ21" s="27"/>
      <c r="AK21" s="137"/>
      <c r="AL21" s="163"/>
      <c r="AM21" s="164"/>
      <c r="AN21" s="57"/>
      <c r="AO21" s="28"/>
      <c r="AP21" s="22"/>
      <c r="AQ21" s="22"/>
      <c r="AR21" s="22"/>
      <c r="AS21" s="159"/>
      <c r="AT21" s="6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122"/>
      <c r="BG21" s="122"/>
      <c r="BX21" s="121"/>
      <c r="CD21" s="147" t="str">
        <f t="shared" si="3"/>
        <v/>
      </c>
      <c r="CG21" s="123">
        <v>0</v>
      </c>
      <c r="CH21" s="123">
        <v>0</v>
      </c>
      <c r="CI21" s="123">
        <v>0</v>
      </c>
      <c r="CJ21" s="123">
        <f t="shared" si="4"/>
        <v>0</v>
      </c>
      <c r="CK21" s="123"/>
      <c r="CL21" s="123"/>
      <c r="CM21" s="123"/>
      <c r="CN21" s="123"/>
      <c r="CO21" s="123"/>
    </row>
    <row r="22" spans="1:93" ht="16.149999999999999" customHeight="1" x14ac:dyDescent="0.2">
      <c r="A22" s="335"/>
      <c r="B22" s="39" t="s">
        <v>45</v>
      </c>
      <c r="C22" s="52">
        <f t="shared" si="0"/>
        <v>0</v>
      </c>
      <c r="D22" s="53">
        <f t="shared" si="1"/>
        <v>0</v>
      </c>
      <c r="E22" s="158">
        <f t="shared" si="2"/>
        <v>0</v>
      </c>
      <c r="F22" s="7"/>
      <c r="G22" s="20"/>
      <c r="H22" s="7"/>
      <c r="I22" s="20"/>
      <c r="J22" s="7"/>
      <c r="K22" s="8"/>
      <c r="L22" s="7"/>
      <c r="M22" s="8"/>
      <c r="N22" s="7"/>
      <c r="O22" s="8"/>
      <c r="P22" s="7"/>
      <c r="Q22" s="8"/>
      <c r="R22" s="7"/>
      <c r="S22" s="8"/>
      <c r="T22" s="7"/>
      <c r="U22" s="8"/>
      <c r="V22" s="7"/>
      <c r="W22" s="8"/>
      <c r="X22" s="7"/>
      <c r="Y22" s="8"/>
      <c r="Z22" s="7"/>
      <c r="AA22" s="8"/>
      <c r="AB22" s="7"/>
      <c r="AC22" s="8"/>
      <c r="AD22" s="7"/>
      <c r="AE22" s="8"/>
      <c r="AF22" s="7"/>
      <c r="AG22" s="8"/>
      <c r="AH22" s="7"/>
      <c r="AI22" s="8"/>
      <c r="AJ22" s="7"/>
      <c r="AK22" s="8"/>
      <c r="AL22" s="21"/>
      <c r="AM22" s="35"/>
      <c r="AN22" s="57"/>
      <c r="AO22" s="20"/>
      <c r="AP22" s="22"/>
      <c r="AQ22" s="22"/>
      <c r="AR22" s="22"/>
      <c r="AS22" s="159"/>
      <c r="AT22" s="6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122"/>
      <c r="BG22" s="122"/>
      <c r="BX22" s="121"/>
      <c r="CD22" s="147" t="str">
        <f t="shared" si="3"/>
        <v/>
      </c>
      <c r="CG22" s="123">
        <v>0</v>
      </c>
      <c r="CH22" s="123">
        <v>0</v>
      </c>
      <c r="CI22" s="123">
        <v>0</v>
      </c>
      <c r="CJ22" s="123">
        <f t="shared" si="4"/>
        <v>0</v>
      </c>
      <c r="CK22" s="123"/>
      <c r="CL22" s="123"/>
      <c r="CM22" s="123"/>
      <c r="CN22" s="123"/>
      <c r="CO22" s="123"/>
    </row>
    <row r="23" spans="1:93" ht="16.149999999999999" customHeight="1" x14ac:dyDescent="0.2">
      <c r="A23" s="335"/>
      <c r="B23" s="112" t="s">
        <v>46</v>
      </c>
      <c r="C23" s="165">
        <f t="shared" si="0"/>
        <v>0</v>
      </c>
      <c r="D23" s="88">
        <f t="shared" si="1"/>
        <v>0</v>
      </c>
      <c r="E23" s="166">
        <f t="shared" si="2"/>
        <v>0</v>
      </c>
      <c r="F23" s="7"/>
      <c r="G23" s="20"/>
      <c r="H23" s="7"/>
      <c r="I23" s="20"/>
      <c r="J23" s="7"/>
      <c r="K23" s="8"/>
      <c r="L23" s="7"/>
      <c r="M23" s="8"/>
      <c r="N23" s="7"/>
      <c r="O23" s="8"/>
      <c r="P23" s="7"/>
      <c r="Q23" s="8"/>
      <c r="R23" s="7"/>
      <c r="S23" s="8"/>
      <c r="T23" s="7"/>
      <c r="U23" s="8"/>
      <c r="V23" s="7"/>
      <c r="W23" s="8"/>
      <c r="X23" s="7"/>
      <c r="Y23" s="8"/>
      <c r="Z23" s="7"/>
      <c r="AA23" s="8"/>
      <c r="AB23" s="7"/>
      <c r="AC23" s="8"/>
      <c r="AD23" s="7"/>
      <c r="AE23" s="8"/>
      <c r="AF23" s="7"/>
      <c r="AG23" s="8"/>
      <c r="AH23" s="7"/>
      <c r="AI23" s="8"/>
      <c r="AJ23" s="7"/>
      <c r="AK23" s="8"/>
      <c r="AL23" s="55"/>
      <c r="AM23" s="35"/>
      <c r="AN23" s="57"/>
      <c r="AO23" s="20"/>
      <c r="AP23" s="22"/>
      <c r="AQ23" s="22"/>
      <c r="AR23" s="22"/>
      <c r="AS23" s="159"/>
      <c r="AT23" s="6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122"/>
      <c r="BG23" s="122"/>
      <c r="BX23" s="121"/>
      <c r="CD23" s="147" t="str">
        <f t="shared" si="3"/>
        <v/>
      </c>
      <c r="CG23" s="123">
        <v>0</v>
      </c>
      <c r="CH23" s="123">
        <v>0</v>
      </c>
      <c r="CI23" s="123">
        <v>0</v>
      </c>
      <c r="CJ23" s="123">
        <f t="shared" si="4"/>
        <v>0</v>
      </c>
      <c r="CK23" s="123"/>
      <c r="CL23" s="123"/>
      <c r="CM23" s="123"/>
      <c r="CN23" s="123"/>
      <c r="CO23" s="123"/>
    </row>
    <row r="24" spans="1:93" ht="16.149999999999999" customHeight="1" x14ac:dyDescent="0.2">
      <c r="A24" s="336"/>
      <c r="B24" s="167" t="s">
        <v>47</v>
      </c>
      <c r="C24" s="132">
        <f t="shared" si="0"/>
        <v>0</v>
      </c>
      <c r="D24" s="168">
        <f t="shared" si="1"/>
        <v>0</v>
      </c>
      <c r="E24" s="128">
        <f t="shared" si="2"/>
        <v>0</v>
      </c>
      <c r="F24" s="32"/>
      <c r="G24" s="33"/>
      <c r="H24" s="32"/>
      <c r="I24" s="33"/>
      <c r="J24" s="32"/>
      <c r="K24" s="45"/>
      <c r="L24" s="32"/>
      <c r="M24" s="45"/>
      <c r="N24" s="32"/>
      <c r="O24" s="45"/>
      <c r="P24" s="32"/>
      <c r="Q24" s="45"/>
      <c r="R24" s="32"/>
      <c r="S24" s="45"/>
      <c r="T24" s="32"/>
      <c r="U24" s="45"/>
      <c r="V24" s="32"/>
      <c r="W24" s="45"/>
      <c r="X24" s="32"/>
      <c r="Y24" s="45"/>
      <c r="Z24" s="32"/>
      <c r="AA24" s="45"/>
      <c r="AB24" s="32"/>
      <c r="AC24" s="45"/>
      <c r="AD24" s="32"/>
      <c r="AE24" s="45"/>
      <c r="AF24" s="32"/>
      <c r="AG24" s="45"/>
      <c r="AH24" s="32"/>
      <c r="AI24" s="45"/>
      <c r="AJ24" s="32"/>
      <c r="AK24" s="45"/>
      <c r="AL24" s="12"/>
      <c r="AM24" s="97"/>
      <c r="AN24" s="57"/>
      <c r="AO24" s="33"/>
      <c r="AP24" s="24"/>
      <c r="AQ24" s="24"/>
      <c r="AR24" s="24"/>
      <c r="AS24" s="169"/>
      <c r="AT24" s="6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122"/>
      <c r="BG24" s="122"/>
      <c r="BX24" s="121"/>
      <c r="CD24" s="147" t="str">
        <f t="shared" si="3"/>
        <v/>
      </c>
      <c r="CG24" s="123">
        <v>0</v>
      </c>
      <c r="CH24" s="123">
        <v>0</v>
      </c>
      <c r="CI24" s="123">
        <v>0</v>
      </c>
      <c r="CJ24" s="123">
        <f t="shared" si="4"/>
        <v>0</v>
      </c>
      <c r="CK24" s="123"/>
      <c r="CL24" s="123"/>
      <c r="CM24" s="123"/>
      <c r="CN24" s="123"/>
      <c r="CO24" s="123"/>
    </row>
    <row r="25" spans="1:93" ht="16.149999999999999" customHeight="1" x14ac:dyDescent="0.2">
      <c r="A25" s="334" t="s">
        <v>48</v>
      </c>
      <c r="B25" s="152" t="s">
        <v>37</v>
      </c>
      <c r="C25" s="49">
        <f t="shared" si="0"/>
        <v>19</v>
      </c>
      <c r="D25" s="50">
        <f t="shared" si="1"/>
        <v>10</v>
      </c>
      <c r="E25" s="153">
        <f t="shared" si="2"/>
        <v>9</v>
      </c>
      <c r="F25" s="1"/>
      <c r="G25" s="2"/>
      <c r="H25" s="1"/>
      <c r="I25" s="2"/>
      <c r="J25" s="1"/>
      <c r="K25" s="3"/>
      <c r="L25" s="1"/>
      <c r="M25" s="3"/>
      <c r="N25" s="1"/>
      <c r="O25" s="3"/>
      <c r="P25" s="1">
        <v>2</v>
      </c>
      <c r="Q25" s="3">
        <v>2</v>
      </c>
      <c r="R25" s="1"/>
      <c r="S25" s="3"/>
      <c r="T25" s="1">
        <v>4</v>
      </c>
      <c r="U25" s="3">
        <v>3</v>
      </c>
      <c r="V25" s="1">
        <v>1</v>
      </c>
      <c r="W25" s="3"/>
      <c r="X25" s="1"/>
      <c r="Y25" s="3">
        <v>3</v>
      </c>
      <c r="Z25" s="1">
        <v>3</v>
      </c>
      <c r="AA25" s="3">
        <v>1</v>
      </c>
      <c r="AB25" s="1"/>
      <c r="AC25" s="3"/>
      <c r="AD25" s="1"/>
      <c r="AE25" s="3"/>
      <c r="AF25" s="1"/>
      <c r="AG25" s="3"/>
      <c r="AH25" s="1"/>
      <c r="AI25" s="3"/>
      <c r="AJ25" s="1"/>
      <c r="AK25" s="3"/>
      <c r="AL25" s="25"/>
      <c r="AM25" s="47"/>
      <c r="AN25" s="57"/>
      <c r="AO25" s="2">
        <v>0</v>
      </c>
      <c r="AP25" s="26">
        <v>0</v>
      </c>
      <c r="AQ25" s="26">
        <v>0</v>
      </c>
      <c r="AR25" s="26">
        <v>1</v>
      </c>
      <c r="AS25" s="157"/>
      <c r="AT25" s="6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122"/>
      <c r="BG25" s="122"/>
      <c r="BX25" s="121"/>
      <c r="CD25" s="147" t="str">
        <f t="shared" si="3"/>
        <v/>
      </c>
      <c r="CG25" s="123">
        <v>0</v>
      </c>
      <c r="CH25" s="123">
        <v>0</v>
      </c>
      <c r="CI25" s="123">
        <v>0</v>
      </c>
      <c r="CJ25" s="123">
        <f t="shared" si="4"/>
        <v>0</v>
      </c>
      <c r="CK25" s="123"/>
      <c r="CL25" s="123"/>
      <c r="CM25" s="123"/>
      <c r="CN25" s="123"/>
      <c r="CO25" s="123"/>
    </row>
    <row r="26" spans="1:93" ht="16.149999999999999" customHeight="1" x14ac:dyDescent="0.2">
      <c r="A26" s="335"/>
      <c r="B26" s="39" t="s">
        <v>38</v>
      </c>
      <c r="C26" s="52">
        <f t="shared" si="0"/>
        <v>0</v>
      </c>
      <c r="D26" s="53">
        <f t="shared" si="1"/>
        <v>0</v>
      </c>
      <c r="E26" s="158">
        <f t="shared" si="2"/>
        <v>0</v>
      </c>
      <c r="F26" s="7"/>
      <c r="G26" s="20"/>
      <c r="H26" s="7"/>
      <c r="I26" s="20"/>
      <c r="J26" s="7"/>
      <c r="K26" s="8"/>
      <c r="L26" s="7"/>
      <c r="M26" s="8"/>
      <c r="N26" s="7"/>
      <c r="O26" s="8"/>
      <c r="P26" s="7"/>
      <c r="Q26" s="8"/>
      <c r="R26" s="7"/>
      <c r="S26" s="8"/>
      <c r="T26" s="7"/>
      <c r="U26" s="8"/>
      <c r="V26" s="7"/>
      <c r="W26" s="8"/>
      <c r="X26" s="7"/>
      <c r="Y26" s="8"/>
      <c r="Z26" s="7"/>
      <c r="AA26" s="8"/>
      <c r="AB26" s="7"/>
      <c r="AC26" s="8"/>
      <c r="AD26" s="7"/>
      <c r="AE26" s="8"/>
      <c r="AF26" s="7"/>
      <c r="AG26" s="8"/>
      <c r="AH26" s="7"/>
      <c r="AI26" s="8"/>
      <c r="AJ26" s="7"/>
      <c r="AK26" s="8"/>
      <c r="AL26" s="21"/>
      <c r="AM26" s="35"/>
      <c r="AN26" s="57"/>
      <c r="AO26" s="20"/>
      <c r="AP26" s="22"/>
      <c r="AQ26" s="22"/>
      <c r="AR26" s="22"/>
      <c r="AS26" s="159"/>
      <c r="AT26" s="6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122"/>
      <c r="BG26" s="122"/>
      <c r="BX26" s="121"/>
      <c r="CD26" s="147" t="str">
        <f t="shared" si="3"/>
        <v/>
      </c>
      <c r="CG26" s="123">
        <v>0</v>
      </c>
      <c r="CH26" s="123">
        <v>0</v>
      </c>
      <c r="CI26" s="123">
        <v>0</v>
      </c>
      <c r="CJ26" s="123">
        <f t="shared" si="4"/>
        <v>0</v>
      </c>
      <c r="CK26" s="123"/>
      <c r="CL26" s="123"/>
      <c r="CM26" s="123"/>
      <c r="CN26" s="123"/>
      <c r="CO26" s="123"/>
    </row>
    <row r="27" spans="1:93" ht="16.149999999999999" customHeight="1" x14ac:dyDescent="0.2">
      <c r="A27" s="335"/>
      <c r="B27" s="39" t="s">
        <v>39</v>
      </c>
      <c r="C27" s="52">
        <f t="shared" si="0"/>
        <v>40</v>
      </c>
      <c r="D27" s="53">
        <f t="shared" si="1"/>
        <v>22</v>
      </c>
      <c r="E27" s="158">
        <f t="shared" si="2"/>
        <v>18</v>
      </c>
      <c r="F27" s="7"/>
      <c r="G27" s="20"/>
      <c r="H27" s="7"/>
      <c r="I27" s="20"/>
      <c r="J27" s="7"/>
      <c r="K27" s="8"/>
      <c r="L27" s="7"/>
      <c r="M27" s="8"/>
      <c r="N27" s="7"/>
      <c r="O27" s="8">
        <v>1</v>
      </c>
      <c r="P27" s="7">
        <v>5</v>
      </c>
      <c r="Q27" s="8">
        <v>3</v>
      </c>
      <c r="R27" s="7">
        <v>4</v>
      </c>
      <c r="S27" s="8">
        <v>4</v>
      </c>
      <c r="T27" s="7">
        <v>1</v>
      </c>
      <c r="U27" s="8">
        <v>3</v>
      </c>
      <c r="V27" s="7">
        <v>2</v>
      </c>
      <c r="W27" s="8">
        <v>3</v>
      </c>
      <c r="X27" s="7">
        <v>2</v>
      </c>
      <c r="Y27" s="8">
        <v>2</v>
      </c>
      <c r="Z27" s="7">
        <v>5</v>
      </c>
      <c r="AA27" s="8">
        <v>2</v>
      </c>
      <c r="AB27" s="7">
        <v>1</v>
      </c>
      <c r="AC27" s="8"/>
      <c r="AD27" s="7"/>
      <c r="AE27" s="8"/>
      <c r="AF27" s="7">
        <v>1</v>
      </c>
      <c r="AG27" s="8"/>
      <c r="AH27" s="7"/>
      <c r="AI27" s="8"/>
      <c r="AJ27" s="7">
        <v>1</v>
      </c>
      <c r="AK27" s="8"/>
      <c r="AL27" s="21"/>
      <c r="AM27" s="35"/>
      <c r="AN27" s="57"/>
      <c r="AO27" s="20">
        <v>0</v>
      </c>
      <c r="AP27" s="22">
        <v>1</v>
      </c>
      <c r="AQ27" s="22">
        <v>0</v>
      </c>
      <c r="AR27" s="22">
        <v>4</v>
      </c>
      <c r="AS27" s="159"/>
      <c r="AT27" s="6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122"/>
      <c r="BG27" s="122"/>
      <c r="BX27" s="121"/>
      <c r="CD27" s="147" t="str">
        <f t="shared" si="3"/>
        <v/>
      </c>
      <c r="CG27" s="123">
        <v>0</v>
      </c>
      <c r="CH27" s="123">
        <v>0</v>
      </c>
      <c r="CI27" s="123">
        <v>0</v>
      </c>
      <c r="CJ27" s="123">
        <f t="shared" si="4"/>
        <v>0</v>
      </c>
      <c r="CK27" s="123"/>
      <c r="CL27" s="123"/>
      <c r="CM27" s="123"/>
      <c r="CN27" s="123"/>
      <c r="CO27" s="123"/>
    </row>
    <row r="28" spans="1:93" ht="16.149999999999999" customHeight="1" x14ac:dyDescent="0.2">
      <c r="A28" s="335"/>
      <c r="B28" s="39" t="s">
        <v>40</v>
      </c>
      <c r="C28" s="52">
        <f t="shared" si="0"/>
        <v>0</v>
      </c>
      <c r="D28" s="53">
        <f t="shared" si="1"/>
        <v>0</v>
      </c>
      <c r="E28" s="158">
        <f t="shared" si="2"/>
        <v>0</v>
      </c>
      <c r="F28" s="7"/>
      <c r="G28" s="20"/>
      <c r="H28" s="7"/>
      <c r="I28" s="20"/>
      <c r="J28" s="7"/>
      <c r="K28" s="8"/>
      <c r="L28" s="7"/>
      <c r="M28" s="8"/>
      <c r="N28" s="7"/>
      <c r="O28" s="8"/>
      <c r="P28" s="7"/>
      <c r="Q28" s="8"/>
      <c r="R28" s="7"/>
      <c r="S28" s="8"/>
      <c r="T28" s="7"/>
      <c r="U28" s="8"/>
      <c r="V28" s="7"/>
      <c r="W28" s="8"/>
      <c r="X28" s="7"/>
      <c r="Y28" s="8"/>
      <c r="Z28" s="7"/>
      <c r="AA28" s="8"/>
      <c r="AB28" s="7"/>
      <c r="AC28" s="8"/>
      <c r="AD28" s="7"/>
      <c r="AE28" s="8"/>
      <c r="AF28" s="7"/>
      <c r="AG28" s="8"/>
      <c r="AH28" s="7"/>
      <c r="AI28" s="8"/>
      <c r="AJ28" s="7"/>
      <c r="AK28" s="8"/>
      <c r="AL28" s="21"/>
      <c r="AM28" s="35"/>
      <c r="AN28" s="57"/>
      <c r="AO28" s="20"/>
      <c r="AP28" s="22"/>
      <c r="AQ28" s="22"/>
      <c r="AR28" s="22"/>
      <c r="AS28" s="159"/>
      <c r="AT28" s="6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122"/>
      <c r="BG28" s="122"/>
      <c r="BX28" s="121"/>
      <c r="CD28" s="147" t="str">
        <f t="shared" si="3"/>
        <v/>
      </c>
      <c r="CG28" s="123">
        <v>0</v>
      </c>
      <c r="CH28" s="123">
        <v>0</v>
      </c>
      <c r="CI28" s="123">
        <v>0</v>
      </c>
      <c r="CJ28" s="123">
        <f t="shared" si="4"/>
        <v>0</v>
      </c>
      <c r="CK28" s="123"/>
      <c r="CL28" s="123"/>
      <c r="CM28" s="123"/>
      <c r="CN28" s="123"/>
      <c r="CO28" s="123"/>
    </row>
    <row r="29" spans="1:93" ht="16.149999999999999" customHeight="1" x14ac:dyDescent="0.2">
      <c r="A29" s="335"/>
      <c r="B29" s="39" t="s">
        <v>41</v>
      </c>
      <c r="C29" s="52">
        <f t="shared" si="0"/>
        <v>0</v>
      </c>
      <c r="D29" s="53">
        <f t="shared" si="1"/>
        <v>0</v>
      </c>
      <c r="E29" s="158">
        <f t="shared" si="2"/>
        <v>0</v>
      </c>
      <c r="F29" s="7"/>
      <c r="G29" s="20"/>
      <c r="H29" s="7"/>
      <c r="I29" s="20"/>
      <c r="J29" s="7"/>
      <c r="K29" s="8"/>
      <c r="L29" s="7"/>
      <c r="M29" s="8"/>
      <c r="N29" s="7"/>
      <c r="O29" s="8"/>
      <c r="P29" s="7"/>
      <c r="Q29" s="8"/>
      <c r="R29" s="7"/>
      <c r="S29" s="8"/>
      <c r="T29" s="7"/>
      <c r="U29" s="8"/>
      <c r="V29" s="7"/>
      <c r="W29" s="8"/>
      <c r="X29" s="7"/>
      <c r="Y29" s="8"/>
      <c r="Z29" s="7"/>
      <c r="AA29" s="8"/>
      <c r="AB29" s="7"/>
      <c r="AC29" s="8"/>
      <c r="AD29" s="7"/>
      <c r="AE29" s="8"/>
      <c r="AF29" s="7"/>
      <c r="AG29" s="8"/>
      <c r="AH29" s="7"/>
      <c r="AI29" s="8"/>
      <c r="AJ29" s="7"/>
      <c r="AK29" s="8"/>
      <c r="AL29" s="21"/>
      <c r="AM29" s="35"/>
      <c r="AN29" s="57"/>
      <c r="AO29" s="20"/>
      <c r="AP29" s="22"/>
      <c r="AQ29" s="22"/>
      <c r="AR29" s="22"/>
      <c r="AS29" s="159"/>
      <c r="AT29" s="6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122"/>
      <c r="BG29" s="122"/>
      <c r="BX29" s="121"/>
      <c r="CD29" s="147" t="str">
        <f t="shared" si="3"/>
        <v/>
      </c>
      <c r="CG29" s="123">
        <v>0</v>
      </c>
      <c r="CH29" s="123">
        <v>0</v>
      </c>
      <c r="CI29" s="123">
        <v>0</v>
      </c>
      <c r="CJ29" s="123">
        <f t="shared" si="4"/>
        <v>0</v>
      </c>
      <c r="CK29" s="123"/>
      <c r="CL29" s="123"/>
      <c r="CM29" s="123"/>
      <c r="CN29" s="123"/>
      <c r="CO29" s="123"/>
    </row>
    <row r="30" spans="1:93" ht="16.149999999999999" customHeight="1" x14ac:dyDescent="0.2">
      <c r="A30" s="335"/>
      <c r="B30" s="39" t="s">
        <v>42</v>
      </c>
      <c r="C30" s="52">
        <f t="shared" si="0"/>
        <v>0</v>
      </c>
      <c r="D30" s="53">
        <f t="shared" si="1"/>
        <v>0</v>
      </c>
      <c r="E30" s="158">
        <f t="shared" si="2"/>
        <v>0</v>
      </c>
      <c r="F30" s="27"/>
      <c r="G30" s="28"/>
      <c r="H30" s="27"/>
      <c r="I30" s="28"/>
      <c r="J30" s="27"/>
      <c r="K30" s="137"/>
      <c r="L30" s="27"/>
      <c r="M30" s="137"/>
      <c r="N30" s="27"/>
      <c r="O30" s="137"/>
      <c r="P30" s="27"/>
      <c r="Q30" s="137"/>
      <c r="R30" s="27"/>
      <c r="S30" s="137"/>
      <c r="T30" s="27"/>
      <c r="U30" s="137"/>
      <c r="V30" s="27"/>
      <c r="W30" s="137"/>
      <c r="X30" s="27"/>
      <c r="Y30" s="137"/>
      <c r="Z30" s="27"/>
      <c r="AA30" s="137"/>
      <c r="AB30" s="27"/>
      <c r="AC30" s="137"/>
      <c r="AD30" s="27"/>
      <c r="AE30" s="137"/>
      <c r="AF30" s="27"/>
      <c r="AG30" s="137"/>
      <c r="AH30" s="27"/>
      <c r="AI30" s="137"/>
      <c r="AJ30" s="27"/>
      <c r="AK30" s="137"/>
      <c r="AL30" s="163"/>
      <c r="AM30" s="164"/>
      <c r="AN30" s="57"/>
      <c r="AO30" s="28"/>
      <c r="AP30" s="22"/>
      <c r="AQ30" s="22"/>
      <c r="AR30" s="22"/>
      <c r="AS30" s="159"/>
      <c r="AT30" s="6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122"/>
      <c r="BG30" s="122"/>
      <c r="BX30" s="121"/>
      <c r="CD30" s="147" t="str">
        <f t="shared" si="3"/>
        <v/>
      </c>
      <c r="CG30" s="123">
        <v>0</v>
      </c>
      <c r="CH30" s="123">
        <v>0</v>
      </c>
      <c r="CI30" s="123">
        <v>0</v>
      </c>
      <c r="CJ30" s="123">
        <f t="shared" si="4"/>
        <v>0</v>
      </c>
      <c r="CK30" s="123"/>
      <c r="CL30" s="123"/>
      <c r="CM30" s="123"/>
      <c r="CN30" s="123"/>
      <c r="CO30" s="123"/>
    </row>
    <row r="31" spans="1:93" ht="16.149999999999999" customHeight="1" x14ac:dyDescent="0.2">
      <c r="A31" s="335"/>
      <c r="B31" s="39" t="s">
        <v>43</v>
      </c>
      <c r="C31" s="52">
        <f t="shared" si="0"/>
        <v>0</v>
      </c>
      <c r="D31" s="53">
        <f t="shared" si="1"/>
        <v>0</v>
      </c>
      <c r="E31" s="158">
        <f t="shared" si="2"/>
        <v>0</v>
      </c>
      <c r="F31" s="27"/>
      <c r="G31" s="28"/>
      <c r="H31" s="27"/>
      <c r="I31" s="28"/>
      <c r="J31" s="27"/>
      <c r="K31" s="137"/>
      <c r="L31" s="27"/>
      <c r="M31" s="137"/>
      <c r="N31" s="27"/>
      <c r="O31" s="137"/>
      <c r="P31" s="27"/>
      <c r="Q31" s="137"/>
      <c r="R31" s="27"/>
      <c r="S31" s="137"/>
      <c r="T31" s="27"/>
      <c r="U31" s="137"/>
      <c r="V31" s="27"/>
      <c r="W31" s="137"/>
      <c r="X31" s="27"/>
      <c r="Y31" s="137"/>
      <c r="Z31" s="27"/>
      <c r="AA31" s="137"/>
      <c r="AB31" s="27"/>
      <c r="AC31" s="137"/>
      <c r="AD31" s="27"/>
      <c r="AE31" s="137"/>
      <c r="AF31" s="27"/>
      <c r="AG31" s="137"/>
      <c r="AH31" s="27"/>
      <c r="AI31" s="137"/>
      <c r="AJ31" s="27"/>
      <c r="AK31" s="137"/>
      <c r="AL31" s="163"/>
      <c r="AM31" s="164"/>
      <c r="AN31" s="57"/>
      <c r="AO31" s="28"/>
      <c r="AP31" s="22"/>
      <c r="AQ31" s="22"/>
      <c r="AR31" s="22"/>
      <c r="AS31" s="159"/>
      <c r="AT31" s="6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122"/>
      <c r="BG31" s="122"/>
      <c r="BX31" s="121"/>
      <c r="CD31" s="147" t="str">
        <f t="shared" si="3"/>
        <v/>
      </c>
      <c r="CG31" s="123">
        <v>0</v>
      </c>
      <c r="CH31" s="123">
        <v>0</v>
      </c>
      <c r="CI31" s="123">
        <v>0</v>
      </c>
      <c r="CJ31" s="123">
        <f t="shared" si="4"/>
        <v>0</v>
      </c>
      <c r="CK31" s="123"/>
      <c r="CL31" s="123"/>
      <c r="CM31" s="123"/>
      <c r="CN31" s="123"/>
      <c r="CO31" s="123"/>
    </row>
    <row r="32" spans="1:93" ht="16.149999999999999" customHeight="1" x14ac:dyDescent="0.2">
      <c r="A32" s="335"/>
      <c r="B32" s="127" t="s">
        <v>44</v>
      </c>
      <c r="C32" s="160">
        <f t="shared" si="0"/>
        <v>0</v>
      </c>
      <c r="D32" s="161">
        <f t="shared" si="1"/>
        <v>0</v>
      </c>
      <c r="E32" s="162">
        <f t="shared" si="2"/>
        <v>0</v>
      </c>
      <c r="F32" s="27"/>
      <c r="G32" s="28"/>
      <c r="H32" s="27"/>
      <c r="I32" s="28"/>
      <c r="J32" s="27"/>
      <c r="K32" s="137"/>
      <c r="L32" s="27"/>
      <c r="M32" s="137"/>
      <c r="N32" s="27"/>
      <c r="O32" s="137"/>
      <c r="P32" s="27"/>
      <c r="Q32" s="137"/>
      <c r="R32" s="27"/>
      <c r="S32" s="137"/>
      <c r="T32" s="27"/>
      <c r="U32" s="137"/>
      <c r="V32" s="27"/>
      <c r="W32" s="137"/>
      <c r="X32" s="27"/>
      <c r="Y32" s="137"/>
      <c r="Z32" s="27"/>
      <c r="AA32" s="137"/>
      <c r="AB32" s="27"/>
      <c r="AC32" s="137"/>
      <c r="AD32" s="27"/>
      <c r="AE32" s="137"/>
      <c r="AF32" s="27"/>
      <c r="AG32" s="137"/>
      <c r="AH32" s="27"/>
      <c r="AI32" s="137"/>
      <c r="AJ32" s="27"/>
      <c r="AK32" s="137"/>
      <c r="AL32" s="163"/>
      <c r="AM32" s="164"/>
      <c r="AN32" s="57"/>
      <c r="AO32" s="28"/>
      <c r="AP32" s="22"/>
      <c r="AQ32" s="22"/>
      <c r="AR32" s="22"/>
      <c r="AS32" s="159"/>
      <c r="AT32" s="6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122"/>
      <c r="BG32" s="122"/>
      <c r="BX32" s="121"/>
      <c r="CD32" s="147" t="str">
        <f t="shared" si="3"/>
        <v/>
      </c>
      <c r="CG32" s="123">
        <v>0</v>
      </c>
      <c r="CH32" s="123">
        <v>0</v>
      </c>
      <c r="CI32" s="123">
        <v>0</v>
      </c>
      <c r="CJ32" s="123">
        <f t="shared" si="4"/>
        <v>0</v>
      </c>
      <c r="CK32" s="123"/>
      <c r="CL32" s="123"/>
      <c r="CM32" s="123"/>
      <c r="CN32" s="123"/>
      <c r="CO32" s="123"/>
    </row>
    <row r="33" spans="1:93" ht="16.149999999999999" customHeight="1" x14ac:dyDescent="0.2">
      <c r="A33" s="335"/>
      <c r="B33" s="39" t="s">
        <v>45</v>
      </c>
      <c r="C33" s="52">
        <f t="shared" si="0"/>
        <v>0</v>
      </c>
      <c r="D33" s="53">
        <f t="shared" si="1"/>
        <v>0</v>
      </c>
      <c r="E33" s="158">
        <f t="shared" si="2"/>
        <v>0</v>
      </c>
      <c r="F33" s="27"/>
      <c r="G33" s="28"/>
      <c r="H33" s="27"/>
      <c r="I33" s="28"/>
      <c r="J33" s="27"/>
      <c r="K33" s="137"/>
      <c r="L33" s="27"/>
      <c r="M33" s="137"/>
      <c r="N33" s="27"/>
      <c r="O33" s="137"/>
      <c r="P33" s="27"/>
      <c r="Q33" s="137"/>
      <c r="R33" s="27"/>
      <c r="S33" s="137"/>
      <c r="T33" s="27"/>
      <c r="U33" s="137"/>
      <c r="V33" s="27"/>
      <c r="W33" s="137"/>
      <c r="X33" s="27"/>
      <c r="Y33" s="137"/>
      <c r="Z33" s="27"/>
      <c r="AA33" s="137"/>
      <c r="AB33" s="27"/>
      <c r="AC33" s="137"/>
      <c r="AD33" s="27"/>
      <c r="AE33" s="137"/>
      <c r="AF33" s="27"/>
      <c r="AG33" s="137"/>
      <c r="AH33" s="27"/>
      <c r="AI33" s="137"/>
      <c r="AJ33" s="27"/>
      <c r="AK33" s="137"/>
      <c r="AL33" s="163"/>
      <c r="AM33" s="164"/>
      <c r="AN33" s="57"/>
      <c r="AO33" s="28"/>
      <c r="AP33" s="22"/>
      <c r="AQ33" s="22"/>
      <c r="AR33" s="22"/>
      <c r="AS33" s="159"/>
      <c r="AT33" s="6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122"/>
      <c r="BG33" s="122"/>
      <c r="BX33" s="121"/>
      <c r="CD33" s="147" t="str">
        <f t="shared" si="3"/>
        <v/>
      </c>
      <c r="CG33" s="123">
        <v>0</v>
      </c>
      <c r="CH33" s="123">
        <v>0</v>
      </c>
      <c r="CI33" s="123">
        <v>0</v>
      </c>
      <c r="CJ33" s="123">
        <f t="shared" si="4"/>
        <v>0</v>
      </c>
      <c r="CK33" s="123"/>
      <c r="CL33" s="123"/>
      <c r="CM33" s="123"/>
      <c r="CN33" s="123"/>
      <c r="CO33" s="123"/>
    </row>
    <row r="34" spans="1:93" ht="16.149999999999999" customHeight="1" x14ac:dyDescent="0.2">
      <c r="A34" s="335"/>
      <c r="B34" s="112" t="s">
        <v>46</v>
      </c>
      <c r="C34" s="165">
        <f t="shared" si="0"/>
        <v>0</v>
      </c>
      <c r="D34" s="88">
        <f t="shared" si="1"/>
        <v>0</v>
      </c>
      <c r="E34" s="166">
        <f t="shared" si="2"/>
        <v>0</v>
      </c>
      <c r="F34" s="27"/>
      <c r="G34" s="28"/>
      <c r="H34" s="27"/>
      <c r="I34" s="28"/>
      <c r="J34" s="27"/>
      <c r="K34" s="137"/>
      <c r="L34" s="27"/>
      <c r="M34" s="137"/>
      <c r="N34" s="27"/>
      <c r="O34" s="137"/>
      <c r="P34" s="27"/>
      <c r="Q34" s="137"/>
      <c r="R34" s="27"/>
      <c r="S34" s="137"/>
      <c r="T34" s="27"/>
      <c r="U34" s="137"/>
      <c r="V34" s="27"/>
      <c r="W34" s="137"/>
      <c r="X34" s="27"/>
      <c r="Y34" s="137"/>
      <c r="Z34" s="27"/>
      <c r="AA34" s="137"/>
      <c r="AB34" s="27"/>
      <c r="AC34" s="137"/>
      <c r="AD34" s="27"/>
      <c r="AE34" s="137"/>
      <c r="AF34" s="27"/>
      <c r="AG34" s="137"/>
      <c r="AH34" s="27"/>
      <c r="AI34" s="137"/>
      <c r="AJ34" s="27"/>
      <c r="AK34" s="137"/>
      <c r="AL34" s="163"/>
      <c r="AM34" s="164"/>
      <c r="AN34" s="57"/>
      <c r="AO34" s="28"/>
      <c r="AP34" s="22"/>
      <c r="AQ34" s="22"/>
      <c r="AR34" s="22"/>
      <c r="AS34" s="159"/>
      <c r="AT34" s="6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122"/>
      <c r="BG34" s="122"/>
      <c r="BX34" s="121"/>
      <c r="CD34" s="147" t="str">
        <f t="shared" si="3"/>
        <v/>
      </c>
      <c r="CG34" s="123">
        <v>0</v>
      </c>
      <c r="CH34" s="123">
        <v>0</v>
      </c>
      <c r="CI34" s="123">
        <v>0</v>
      </c>
      <c r="CJ34" s="123">
        <f t="shared" si="4"/>
        <v>0</v>
      </c>
      <c r="CK34" s="123"/>
      <c r="CL34" s="123"/>
      <c r="CM34" s="123"/>
      <c r="CN34" s="123"/>
      <c r="CO34" s="123"/>
    </row>
    <row r="35" spans="1:93" ht="16.149999999999999" customHeight="1" x14ac:dyDescent="0.2">
      <c r="A35" s="336"/>
      <c r="B35" s="167" t="s">
        <v>47</v>
      </c>
      <c r="C35" s="132">
        <f>SUM(D35+E35)</f>
        <v>0</v>
      </c>
      <c r="D35" s="168">
        <f t="shared" si="1"/>
        <v>0</v>
      </c>
      <c r="E35" s="128">
        <f>SUM(G35+I35+K35+M35+O35+Q35+S35+U35+W35+Y35+AA35+AC35+AE35+AG35+AI35+AK35+AM35)</f>
        <v>0</v>
      </c>
      <c r="F35" s="12"/>
      <c r="G35" s="13"/>
      <c r="H35" s="12"/>
      <c r="I35" s="13"/>
      <c r="J35" s="12"/>
      <c r="K35" s="14"/>
      <c r="L35" s="12"/>
      <c r="M35" s="14"/>
      <c r="N35" s="12"/>
      <c r="O35" s="14"/>
      <c r="P35" s="12"/>
      <c r="Q35" s="14"/>
      <c r="R35" s="12"/>
      <c r="S35" s="14"/>
      <c r="T35" s="12"/>
      <c r="U35" s="14"/>
      <c r="V35" s="12"/>
      <c r="W35" s="14"/>
      <c r="X35" s="12"/>
      <c r="Y35" s="14"/>
      <c r="Z35" s="12"/>
      <c r="AA35" s="14"/>
      <c r="AB35" s="12"/>
      <c r="AC35" s="14"/>
      <c r="AD35" s="12"/>
      <c r="AE35" s="14"/>
      <c r="AF35" s="12"/>
      <c r="AG35" s="14"/>
      <c r="AH35" s="12"/>
      <c r="AI35" s="14"/>
      <c r="AJ35" s="12"/>
      <c r="AK35" s="14"/>
      <c r="AL35" s="23"/>
      <c r="AM35" s="36"/>
      <c r="AN35" s="57"/>
      <c r="AO35" s="13"/>
      <c r="AP35" s="24"/>
      <c r="AQ35" s="24"/>
      <c r="AR35" s="24"/>
      <c r="AS35" s="169"/>
      <c r="AT35" s="6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122"/>
      <c r="BG35" s="122"/>
      <c r="BX35" s="121"/>
      <c r="CD35" s="147" t="str">
        <f t="shared" si="3"/>
        <v/>
      </c>
      <c r="CG35" s="123">
        <v>0</v>
      </c>
      <c r="CH35" s="123">
        <v>0</v>
      </c>
      <c r="CI35" s="123">
        <v>0</v>
      </c>
      <c r="CJ35" s="123">
        <f t="shared" si="4"/>
        <v>0</v>
      </c>
      <c r="CK35" s="123"/>
      <c r="CL35" s="123"/>
      <c r="CM35" s="123"/>
      <c r="CN35" s="123"/>
      <c r="CO35" s="123"/>
    </row>
    <row r="36" spans="1:93" ht="16.149999999999999" customHeight="1" x14ac:dyDescent="0.2">
      <c r="A36" s="334" t="s">
        <v>49</v>
      </c>
      <c r="B36" s="152" t="s">
        <v>37</v>
      </c>
      <c r="C36" s="49">
        <f t="shared" si="0"/>
        <v>19</v>
      </c>
      <c r="D36" s="50">
        <f t="shared" si="1"/>
        <v>10</v>
      </c>
      <c r="E36" s="153">
        <f t="shared" si="2"/>
        <v>9</v>
      </c>
      <c r="F36" s="84"/>
      <c r="G36" s="170"/>
      <c r="H36" s="78"/>
      <c r="I36" s="154"/>
      <c r="J36" s="78"/>
      <c r="K36" s="79"/>
      <c r="L36" s="78"/>
      <c r="M36" s="79"/>
      <c r="N36" s="78"/>
      <c r="O36" s="79"/>
      <c r="P36" s="78">
        <v>2</v>
      </c>
      <c r="Q36" s="79">
        <v>2</v>
      </c>
      <c r="R36" s="78"/>
      <c r="S36" s="79"/>
      <c r="T36" s="78">
        <v>4</v>
      </c>
      <c r="U36" s="79">
        <v>3</v>
      </c>
      <c r="V36" s="78">
        <v>1</v>
      </c>
      <c r="W36" s="79"/>
      <c r="X36" s="78"/>
      <c r="Y36" s="79">
        <v>3</v>
      </c>
      <c r="Z36" s="78">
        <v>3</v>
      </c>
      <c r="AA36" s="79">
        <v>1</v>
      </c>
      <c r="AB36" s="78"/>
      <c r="AC36" s="79"/>
      <c r="AD36" s="78"/>
      <c r="AE36" s="79"/>
      <c r="AF36" s="78"/>
      <c r="AG36" s="79"/>
      <c r="AH36" s="78"/>
      <c r="AI36" s="79"/>
      <c r="AJ36" s="78"/>
      <c r="AK36" s="79"/>
      <c r="AL36" s="155"/>
      <c r="AM36" s="156"/>
      <c r="AN36" s="57"/>
      <c r="AO36" s="154">
        <v>0</v>
      </c>
      <c r="AP36" s="26">
        <v>0</v>
      </c>
      <c r="AQ36" s="26">
        <v>0</v>
      </c>
      <c r="AR36" s="26">
        <v>1</v>
      </c>
      <c r="AS36" s="157"/>
      <c r="AT36" s="6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122"/>
      <c r="BG36" s="122"/>
      <c r="BX36" s="121"/>
      <c r="CD36" s="147" t="str">
        <f t="shared" si="3"/>
        <v/>
      </c>
      <c r="CG36" s="123">
        <v>0</v>
      </c>
      <c r="CH36" s="123">
        <v>0</v>
      </c>
      <c r="CI36" s="123">
        <v>0</v>
      </c>
      <c r="CJ36" s="123">
        <f t="shared" si="4"/>
        <v>0</v>
      </c>
      <c r="CK36" s="123"/>
      <c r="CL36" s="123"/>
      <c r="CM36" s="123"/>
      <c r="CN36" s="123"/>
      <c r="CO36" s="123"/>
    </row>
    <row r="37" spans="1:93" ht="16.149999999999999" customHeight="1" x14ac:dyDescent="0.2">
      <c r="A37" s="335"/>
      <c r="B37" s="39" t="s">
        <v>38</v>
      </c>
      <c r="C37" s="52">
        <f t="shared" si="0"/>
        <v>0</v>
      </c>
      <c r="D37" s="53">
        <f t="shared" si="1"/>
        <v>0</v>
      </c>
      <c r="E37" s="158">
        <f t="shared" si="2"/>
        <v>0</v>
      </c>
      <c r="F37" s="41"/>
      <c r="G37" s="42"/>
      <c r="H37" s="7"/>
      <c r="I37" s="20"/>
      <c r="J37" s="7"/>
      <c r="K37" s="8"/>
      <c r="L37" s="7"/>
      <c r="M37" s="8"/>
      <c r="N37" s="7"/>
      <c r="O37" s="8"/>
      <c r="P37" s="7"/>
      <c r="Q37" s="8"/>
      <c r="R37" s="7"/>
      <c r="S37" s="8"/>
      <c r="T37" s="7"/>
      <c r="U37" s="8"/>
      <c r="V37" s="7"/>
      <c r="W37" s="8"/>
      <c r="X37" s="7"/>
      <c r="Y37" s="8"/>
      <c r="Z37" s="7"/>
      <c r="AA37" s="8"/>
      <c r="AB37" s="7"/>
      <c r="AC37" s="8"/>
      <c r="AD37" s="7"/>
      <c r="AE37" s="8"/>
      <c r="AF37" s="7"/>
      <c r="AG37" s="8"/>
      <c r="AH37" s="7"/>
      <c r="AI37" s="8"/>
      <c r="AJ37" s="7"/>
      <c r="AK37" s="8"/>
      <c r="AL37" s="21"/>
      <c r="AM37" s="35"/>
      <c r="AN37" s="57"/>
      <c r="AO37" s="20"/>
      <c r="AP37" s="22"/>
      <c r="AQ37" s="22"/>
      <c r="AR37" s="22"/>
      <c r="AS37" s="159"/>
      <c r="AT37" s="6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122"/>
      <c r="BG37" s="122"/>
      <c r="BX37" s="121"/>
      <c r="CD37" s="147" t="str">
        <f t="shared" si="3"/>
        <v/>
      </c>
      <c r="CG37" s="123">
        <v>0</v>
      </c>
      <c r="CH37" s="123">
        <v>0</v>
      </c>
      <c r="CI37" s="123">
        <v>0</v>
      </c>
      <c r="CJ37" s="123">
        <f t="shared" si="4"/>
        <v>0</v>
      </c>
      <c r="CK37" s="123"/>
      <c r="CL37" s="123"/>
      <c r="CM37" s="123"/>
      <c r="CN37" s="123"/>
      <c r="CO37" s="123"/>
    </row>
    <row r="38" spans="1:93" ht="16.149999999999999" customHeight="1" x14ac:dyDescent="0.2">
      <c r="A38" s="335"/>
      <c r="B38" s="39" t="s">
        <v>39</v>
      </c>
      <c r="C38" s="52">
        <f t="shared" si="0"/>
        <v>40</v>
      </c>
      <c r="D38" s="53">
        <f t="shared" si="1"/>
        <v>22</v>
      </c>
      <c r="E38" s="158">
        <f t="shared" si="2"/>
        <v>18</v>
      </c>
      <c r="F38" s="41"/>
      <c r="G38" s="42"/>
      <c r="H38" s="7"/>
      <c r="I38" s="20"/>
      <c r="J38" s="7"/>
      <c r="K38" s="8"/>
      <c r="L38" s="7"/>
      <c r="M38" s="8"/>
      <c r="N38" s="7"/>
      <c r="O38" s="8">
        <v>1</v>
      </c>
      <c r="P38" s="7">
        <v>5</v>
      </c>
      <c r="Q38" s="8">
        <v>3</v>
      </c>
      <c r="R38" s="7">
        <v>4</v>
      </c>
      <c r="S38" s="8">
        <v>4</v>
      </c>
      <c r="T38" s="7">
        <v>1</v>
      </c>
      <c r="U38" s="8">
        <v>3</v>
      </c>
      <c r="V38" s="7">
        <v>2</v>
      </c>
      <c r="W38" s="8">
        <v>3</v>
      </c>
      <c r="X38" s="7">
        <v>2</v>
      </c>
      <c r="Y38" s="8">
        <v>2</v>
      </c>
      <c r="Z38" s="7">
        <v>5</v>
      </c>
      <c r="AA38" s="8">
        <v>2</v>
      </c>
      <c r="AB38" s="7">
        <v>1</v>
      </c>
      <c r="AC38" s="8"/>
      <c r="AD38" s="7"/>
      <c r="AE38" s="8"/>
      <c r="AF38" s="7">
        <v>1</v>
      </c>
      <c r="AG38" s="8"/>
      <c r="AH38" s="7"/>
      <c r="AI38" s="8"/>
      <c r="AJ38" s="7">
        <v>1</v>
      </c>
      <c r="AK38" s="8"/>
      <c r="AL38" s="21"/>
      <c r="AM38" s="35"/>
      <c r="AN38" s="57"/>
      <c r="AO38" s="20">
        <v>0</v>
      </c>
      <c r="AP38" s="22">
        <v>1</v>
      </c>
      <c r="AQ38" s="22">
        <v>0</v>
      </c>
      <c r="AR38" s="22">
        <v>4</v>
      </c>
      <c r="AS38" s="159"/>
      <c r="AT38" s="6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122"/>
      <c r="BG38" s="122"/>
      <c r="BX38" s="121"/>
      <c r="CD38" s="147" t="str">
        <f t="shared" si="3"/>
        <v/>
      </c>
      <c r="CG38" s="123">
        <v>0</v>
      </c>
      <c r="CH38" s="123">
        <v>0</v>
      </c>
      <c r="CI38" s="123">
        <v>0</v>
      </c>
      <c r="CJ38" s="123">
        <f t="shared" si="4"/>
        <v>0</v>
      </c>
      <c r="CK38" s="123"/>
      <c r="CL38" s="123"/>
      <c r="CM38" s="123"/>
      <c r="CN38" s="123"/>
      <c r="CO38" s="123"/>
    </row>
    <row r="39" spans="1:93" ht="16.149999999999999" customHeight="1" x14ac:dyDescent="0.2">
      <c r="A39" s="335"/>
      <c r="B39" s="39" t="s">
        <v>40</v>
      </c>
      <c r="C39" s="52">
        <f t="shared" si="0"/>
        <v>0</v>
      </c>
      <c r="D39" s="53">
        <f t="shared" si="1"/>
        <v>0</v>
      </c>
      <c r="E39" s="158">
        <f t="shared" si="2"/>
        <v>0</v>
      </c>
      <c r="F39" s="41"/>
      <c r="G39" s="42"/>
      <c r="H39" s="7"/>
      <c r="I39" s="20"/>
      <c r="J39" s="7"/>
      <c r="K39" s="8"/>
      <c r="L39" s="7"/>
      <c r="M39" s="8"/>
      <c r="N39" s="7"/>
      <c r="O39" s="8"/>
      <c r="P39" s="7"/>
      <c r="Q39" s="8"/>
      <c r="R39" s="7"/>
      <c r="S39" s="8"/>
      <c r="T39" s="7"/>
      <c r="U39" s="8"/>
      <c r="V39" s="7"/>
      <c r="W39" s="8"/>
      <c r="X39" s="7"/>
      <c r="Y39" s="8"/>
      <c r="Z39" s="7"/>
      <c r="AA39" s="8"/>
      <c r="AB39" s="7"/>
      <c r="AC39" s="8"/>
      <c r="AD39" s="7"/>
      <c r="AE39" s="8"/>
      <c r="AF39" s="7"/>
      <c r="AG39" s="8"/>
      <c r="AH39" s="7"/>
      <c r="AI39" s="8"/>
      <c r="AJ39" s="7"/>
      <c r="AK39" s="8"/>
      <c r="AL39" s="21"/>
      <c r="AM39" s="35"/>
      <c r="AN39" s="57"/>
      <c r="AO39" s="20"/>
      <c r="AP39" s="22"/>
      <c r="AQ39" s="22"/>
      <c r="AR39" s="22"/>
      <c r="AS39" s="159"/>
      <c r="AT39" s="6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122"/>
      <c r="BG39" s="122"/>
      <c r="BX39" s="121"/>
      <c r="CD39" s="147" t="str">
        <f t="shared" si="3"/>
        <v/>
      </c>
      <c r="CG39" s="123">
        <v>0</v>
      </c>
      <c r="CH39" s="123">
        <v>0</v>
      </c>
      <c r="CI39" s="123">
        <v>0</v>
      </c>
      <c r="CJ39" s="123">
        <f t="shared" si="4"/>
        <v>0</v>
      </c>
      <c r="CK39" s="123"/>
      <c r="CL39" s="123"/>
      <c r="CM39" s="123"/>
      <c r="CN39" s="123"/>
      <c r="CO39" s="123"/>
    </row>
    <row r="40" spans="1:93" ht="16.149999999999999" customHeight="1" x14ac:dyDescent="0.2">
      <c r="A40" s="335"/>
      <c r="B40" s="39" t="s">
        <v>41</v>
      </c>
      <c r="C40" s="52">
        <f t="shared" si="0"/>
        <v>0</v>
      </c>
      <c r="D40" s="53">
        <f t="shared" ref="D40:E55" si="5">SUM(F40+H40+J40+L40+N40+P40+R40+T40+V40+X40+Z40+AB40+AD40+AF40+AH40+AJ40+AL40)</f>
        <v>0</v>
      </c>
      <c r="E40" s="158">
        <f t="shared" si="5"/>
        <v>0</v>
      </c>
      <c r="F40" s="41"/>
      <c r="G40" s="42"/>
      <c r="H40" s="7"/>
      <c r="I40" s="20"/>
      <c r="J40" s="7"/>
      <c r="K40" s="8"/>
      <c r="L40" s="7"/>
      <c r="M40" s="8"/>
      <c r="N40" s="7"/>
      <c r="O40" s="8"/>
      <c r="P40" s="7"/>
      <c r="Q40" s="8"/>
      <c r="R40" s="7"/>
      <c r="S40" s="8"/>
      <c r="T40" s="7"/>
      <c r="U40" s="8"/>
      <c r="V40" s="7"/>
      <c r="W40" s="8"/>
      <c r="X40" s="7"/>
      <c r="Y40" s="8"/>
      <c r="Z40" s="7"/>
      <c r="AA40" s="8"/>
      <c r="AB40" s="7"/>
      <c r="AC40" s="8"/>
      <c r="AD40" s="7"/>
      <c r="AE40" s="8"/>
      <c r="AF40" s="7"/>
      <c r="AG40" s="8"/>
      <c r="AH40" s="7"/>
      <c r="AI40" s="8"/>
      <c r="AJ40" s="7"/>
      <c r="AK40" s="8"/>
      <c r="AL40" s="21"/>
      <c r="AM40" s="35"/>
      <c r="AN40" s="57"/>
      <c r="AO40" s="20"/>
      <c r="AP40" s="22"/>
      <c r="AQ40" s="22"/>
      <c r="AR40" s="22"/>
      <c r="AS40" s="159"/>
      <c r="AT40" s="6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122"/>
      <c r="BG40" s="122"/>
      <c r="BX40" s="121"/>
      <c r="CD40" s="147" t="str">
        <f t="shared" si="3"/>
        <v/>
      </c>
      <c r="CG40" s="123">
        <v>0</v>
      </c>
      <c r="CH40" s="123">
        <v>0</v>
      </c>
      <c r="CI40" s="123">
        <v>0</v>
      </c>
      <c r="CJ40" s="123">
        <f t="shared" si="4"/>
        <v>0</v>
      </c>
      <c r="CK40" s="123"/>
      <c r="CL40" s="123"/>
      <c r="CM40" s="123"/>
      <c r="CN40" s="123"/>
      <c r="CO40" s="123"/>
    </row>
    <row r="41" spans="1:93" ht="16.149999999999999" customHeight="1" x14ac:dyDescent="0.2">
      <c r="A41" s="335"/>
      <c r="B41" s="39" t="s">
        <v>42</v>
      </c>
      <c r="C41" s="52">
        <f t="shared" si="0"/>
        <v>0</v>
      </c>
      <c r="D41" s="53">
        <f t="shared" si="5"/>
        <v>0</v>
      </c>
      <c r="E41" s="158">
        <f t="shared" si="5"/>
        <v>0</v>
      </c>
      <c r="F41" s="41"/>
      <c r="G41" s="42"/>
      <c r="H41" s="7"/>
      <c r="I41" s="20"/>
      <c r="J41" s="7"/>
      <c r="K41" s="8"/>
      <c r="L41" s="7"/>
      <c r="M41" s="8"/>
      <c r="N41" s="7"/>
      <c r="O41" s="8"/>
      <c r="P41" s="7"/>
      <c r="Q41" s="8"/>
      <c r="R41" s="7"/>
      <c r="S41" s="8"/>
      <c r="T41" s="7"/>
      <c r="U41" s="8"/>
      <c r="V41" s="7"/>
      <c r="W41" s="8"/>
      <c r="X41" s="7"/>
      <c r="Y41" s="8"/>
      <c r="Z41" s="7"/>
      <c r="AA41" s="8"/>
      <c r="AB41" s="7"/>
      <c r="AC41" s="8"/>
      <c r="AD41" s="7"/>
      <c r="AE41" s="8"/>
      <c r="AF41" s="7"/>
      <c r="AG41" s="8"/>
      <c r="AH41" s="7"/>
      <c r="AI41" s="8"/>
      <c r="AJ41" s="7"/>
      <c r="AK41" s="8"/>
      <c r="AL41" s="21"/>
      <c r="AM41" s="35"/>
      <c r="AN41" s="57"/>
      <c r="AO41" s="20"/>
      <c r="AP41" s="22"/>
      <c r="AQ41" s="22"/>
      <c r="AR41" s="22"/>
      <c r="AS41" s="159"/>
      <c r="AT41" s="6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122"/>
      <c r="BG41" s="122"/>
      <c r="BX41" s="121"/>
      <c r="CD41" s="147" t="str">
        <f t="shared" si="3"/>
        <v/>
      </c>
      <c r="CG41" s="123">
        <v>0</v>
      </c>
      <c r="CH41" s="123">
        <v>0</v>
      </c>
      <c r="CI41" s="123">
        <v>0</v>
      </c>
      <c r="CJ41" s="123">
        <f t="shared" si="4"/>
        <v>0</v>
      </c>
      <c r="CK41" s="123"/>
      <c r="CL41" s="123"/>
      <c r="CM41" s="123"/>
      <c r="CN41" s="123"/>
      <c r="CO41" s="123"/>
    </row>
    <row r="42" spans="1:93" ht="16.149999999999999" customHeight="1" x14ac:dyDescent="0.2">
      <c r="A42" s="335"/>
      <c r="B42" s="39" t="s">
        <v>43</v>
      </c>
      <c r="C42" s="52">
        <f t="shared" si="0"/>
        <v>0</v>
      </c>
      <c r="D42" s="53">
        <f t="shared" si="5"/>
        <v>0</v>
      </c>
      <c r="E42" s="158">
        <f t="shared" si="5"/>
        <v>0</v>
      </c>
      <c r="F42" s="41"/>
      <c r="G42" s="42"/>
      <c r="H42" s="7"/>
      <c r="I42" s="20"/>
      <c r="J42" s="7"/>
      <c r="K42" s="8"/>
      <c r="L42" s="7"/>
      <c r="M42" s="8"/>
      <c r="N42" s="7"/>
      <c r="O42" s="8"/>
      <c r="P42" s="7"/>
      <c r="Q42" s="8"/>
      <c r="R42" s="7"/>
      <c r="S42" s="8"/>
      <c r="T42" s="7"/>
      <c r="U42" s="8"/>
      <c r="V42" s="7"/>
      <c r="W42" s="8"/>
      <c r="X42" s="7"/>
      <c r="Y42" s="8"/>
      <c r="Z42" s="7"/>
      <c r="AA42" s="8"/>
      <c r="AB42" s="7"/>
      <c r="AC42" s="8"/>
      <c r="AD42" s="7"/>
      <c r="AE42" s="8"/>
      <c r="AF42" s="7"/>
      <c r="AG42" s="8"/>
      <c r="AH42" s="7"/>
      <c r="AI42" s="8"/>
      <c r="AJ42" s="7"/>
      <c r="AK42" s="8"/>
      <c r="AL42" s="21"/>
      <c r="AM42" s="35"/>
      <c r="AN42" s="57"/>
      <c r="AO42" s="20"/>
      <c r="AP42" s="22"/>
      <c r="AQ42" s="22"/>
      <c r="AR42" s="22"/>
      <c r="AS42" s="159"/>
      <c r="AT42" s="6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122"/>
      <c r="BG42" s="122"/>
      <c r="BX42" s="121"/>
      <c r="CD42" s="147" t="str">
        <f t="shared" si="3"/>
        <v/>
      </c>
      <c r="CG42" s="123">
        <v>0</v>
      </c>
      <c r="CH42" s="123">
        <v>0</v>
      </c>
      <c r="CI42" s="123">
        <v>0</v>
      </c>
      <c r="CJ42" s="123">
        <f t="shared" si="4"/>
        <v>0</v>
      </c>
      <c r="CK42" s="123"/>
      <c r="CL42" s="123"/>
      <c r="CM42" s="123"/>
      <c r="CN42" s="123"/>
      <c r="CO42" s="123"/>
    </row>
    <row r="43" spans="1:93" ht="16.149999999999999" customHeight="1" x14ac:dyDescent="0.2">
      <c r="A43" s="335"/>
      <c r="B43" s="127" t="s">
        <v>44</v>
      </c>
      <c r="C43" s="160">
        <f t="shared" si="0"/>
        <v>0</v>
      </c>
      <c r="D43" s="161">
        <f t="shared" si="5"/>
        <v>0</v>
      </c>
      <c r="E43" s="162">
        <f t="shared" si="5"/>
        <v>0</v>
      </c>
      <c r="F43" s="41"/>
      <c r="G43" s="42"/>
      <c r="H43" s="27"/>
      <c r="I43" s="28"/>
      <c r="J43" s="27"/>
      <c r="K43" s="137"/>
      <c r="L43" s="27"/>
      <c r="M43" s="137"/>
      <c r="N43" s="27"/>
      <c r="O43" s="137"/>
      <c r="P43" s="27"/>
      <c r="Q43" s="137"/>
      <c r="R43" s="27"/>
      <c r="S43" s="137"/>
      <c r="T43" s="27"/>
      <c r="U43" s="137"/>
      <c r="V43" s="27"/>
      <c r="W43" s="137"/>
      <c r="X43" s="27"/>
      <c r="Y43" s="137"/>
      <c r="Z43" s="27"/>
      <c r="AA43" s="137"/>
      <c r="AB43" s="27"/>
      <c r="AC43" s="137"/>
      <c r="AD43" s="27"/>
      <c r="AE43" s="137"/>
      <c r="AF43" s="27"/>
      <c r="AG43" s="137"/>
      <c r="AH43" s="27"/>
      <c r="AI43" s="137"/>
      <c r="AJ43" s="27"/>
      <c r="AK43" s="137"/>
      <c r="AL43" s="163"/>
      <c r="AM43" s="164"/>
      <c r="AN43" s="57"/>
      <c r="AO43" s="28"/>
      <c r="AP43" s="22"/>
      <c r="AQ43" s="22"/>
      <c r="AR43" s="22"/>
      <c r="AS43" s="159"/>
      <c r="AT43" s="6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122"/>
      <c r="BG43" s="122"/>
      <c r="BX43" s="121"/>
      <c r="CD43" s="147" t="str">
        <f t="shared" si="3"/>
        <v/>
      </c>
      <c r="CG43" s="123">
        <v>0</v>
      </c>
      <c r="CH43" s="123">
        <v>0</v>
      </c>
      <c r="CI43" s="123">
        <v>0</v>
      </c>
      <c r="CJ43" s="123">
        <f t="shared" si="4"/>
        <v>0</v>
      </c>
      <c r="CK43" s="123"/>
      <c r="CL43" s="123"/>
      <c r="CM43" s="123"/>
      <c r="CN43" s="123"/>
      <c r="CO43" s="123"/>
    </row>
    <row r="44" spans="1:93" ht="16.149999999999999" customHeight="1" x14ac:dyDescent="0.2">
      <c r="A44" s="335"/>
      <c r="B44" s="39" t="s">
        <v>45</v>
      </c>
      <c r="C44" s="52">
        <f t="shared" si="0"/>
        <v>0</v>
      </c>
      <c r="D44" s="53">
        <f t="shared" si="5"/>
        <v>0</v>
      </c>
      <c r="E44" s="158">
        <f t="shared" si="5"/>
        <v>0</v>
      </c>
      <c r="F44" s="41"/>
      <c r="G44" s="42"/>
      <c r="H44" s="7"/>
      <c r="I44" s="20"/>
      <c r="J44" s="7"/>
      <c r="K44" s="8"/>
      <c r="L44" s="7"/>
      <c r="M44" s="8"/>
      <c r="N44" s="7"/>
      <c r="O44" s="8"/>
      <c r="P44" s="7"/>
      <c r="Q44" s="8"/>
      <c r="R44" s="7"/>
      <c r="S44" s="8"/>
      <c r="T44" s="7"/>
      <c r="U44" s="8"/>
      <c r="V44" s="7"/>
      <c r="W44" s="8"/>
      <c r="X44" s="7"/>
      <c r="Y44" s="8"/>
      <c r="Z44" s="7"/>
      <c r="AA44" s="8"/>
      <c r="AB44" s="7"/>
      <c r="AC44" s="8"/>
      <c r="AD44" s="7"/>
      <c r="AE44" s="8"/>
      <c r="AF44" s="7"/>
      <c r="AG44" s="8"/>
      <c r="AH44" s="7"/>
      <c r="AI44" s="8"/>
      <c r="AJ44" s="7"/>
      <c r="AK44" s="8"/>
      <c r="AL44" s="21"/>
      <c r="AM44" s="35"/>
      <c r="AN44" s="57"/>
      <c r="AO44" s="20"/>
      <c r="AP44" s="22"/>
      <c r="AQ44" s="22"/>
      <c r="AR44" s="22"/>
      <c r="AS44" s="159"/>
      <c r="AT44" s="6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122"/>
      <c r="BG44" s="122"/>
      <c r="BX44" s="121"/>
      <c r="CD44" s="147" t="str">
        <f t="shared" si="3"/>
        <v/>
      </c>
      <c r="CG44" s="123">
        <v>0</v>
      </c>
      <c r="CH44" s="123">
        <v>0</v>
      </c>
      <c r="CI44" s="123">
        <v>0</v>
      </c>
      <c r="CJ44" s="123">
        <f t="shared" si="4"/>
        <v>0</v>
      </c>
      <c r="CK44" s="123"/>
      <c r="CL44" s="123"/>
      <c r="CM44" s="123"/>
      <c r="CN44" s="123"/>
      <c r="CO44" s="123"/>
    </row>
    <row r="45" spans="1:93" ht="16.149999999999999" customHeight="1" x14ac:dyDescent="0.2">
      <c r="A45" s="335"/>
      <c r="B45" s="112" t="s">
        <v>46</v>
      </c>
      <c r="C45" s="165">
        <f t="shared" si="0"/>
        <v>0</v>
      </c>
      <c r="D45" s="171">
        <f t="shared" si="5"/>
        <v>0</v>
      </c>
      <c r="E45" s="166">
        <f t="shared" si="5"/>
        <v>0</v>
      </c>
      <c r="F45" s="41"/>
      <c r="G45" s="80"/>
      <c r="H45" s="17"/>
      <c r="I45" s="18"/>
      <c r="J45" s="17"/>
      <c r="K45" s="19"/>
      <c r="L45" s="17"/>
      <c r="M45" s="19"/>
      <c r="N45" s="17"/>
      <c r="O45" s="19"/>
      <c r="P45" s="17"/>
      <c r="Q45" s="19"/>
      <c r="R45" s="7"/>
      <c r="S45" s="8"/>
      <c r="T45" s="7"/>
      <c r="U45" s="8"/>
      <c r="V45" s="7"/>
      <c r="W45" s="8"/>
      <c r="X45" s="7"/>
      <c r="Y45" s="8"/>
      <c r="Z45" s="7"/>
      <c r="AA45" s="8"/>
      <c r="AB45" s="7"/>
      <c r="AC45" s="8"/>
      <c r="AD45" s="7"/>
      <c r="AE45" s="8"/>
      <c r="AF45" s="7"/>
      <c r="AG45" s="8"/>
      <c r="AH45" s="7"/>
      <c r="AI45" s="8"/>
      <c r="AJ45" s="7"/>
      <c r="AK45" s="8"/>
      <c r="AL45" s="21"/>
      <c r="AM45" s="35"/>
      <c r="AN45" s="57"/>
      <c r="AO45" s="20"/>
      <c r="AP45" s="22"/>
      <c r="AQ45" s="22"/>
      <c r="AR45" s="22"/>
      <c r="AS45" s="159"/>
      <c r="AT45" s="6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122"/>
      <c r="BG45" s="122"/>
      <c r="BX45" s="121"/>
      <c r="CD45" s="147" t="str">
        <f t="shared" si="3"/>
        <v/>
      </c>
      <c r="CG45" s="123">
        <v>0</v>
      </c>
      <c r="CH45" s="123">
        <v>0</v>
      </c>
      <c r="CI45" s="123">
        <v>0</v>
      </c>
      <c r="CJ45" s="123">
        <f t="shared" si="4"/>
        <v>0</v>
      </c>
      <c r="CK45" s="123"/>
      <c r="CL45" s="123"/>
      <c r="CM45" s="123"/>
      <c r="CN45" s="123"/>
      <c r="CO45" s="123"/>
    </row>
    <row r="46" spans="1:93" ht="16.149999999999999" customHeight="1" x14ac:dyDescent="0.2">
      <c r="A46" s="336"/>
      <c r="B46" s="167" t="s">
        <v>47</v>
      </c>
      <c r="C46" s="132">
        <f t="shared" si="0"/>
        <v>0</v>
      </c>
      <c r="D46" s="168">
        <f t="shared" si="5"/>
        <v>0</v>
      </c>
      <c r="E46" s="128">
        <f t="shared" si="5"/>
        <v>0</v>
      </c>
      <c r="F46" s="64"/>
      <c r="G46" s="68"/>
      <c r="H46" s="32"/>
      <c r="I46" s="33"/>
      <c r="J46" s="32"/>
      <c r="K46" s="45"/>
      <c r="L46" s="32"/>
      <c r="M46" s="45"/>
      <c r="N46" s="32"/>
      <c r="O46" s="45"/>
      <c r="P46" s="32"/>
      <c r="Q46" s="45"/>
      <c r="R46" s="32"/>
      <c r="S46" s="45"/>
      <c r="T46" s="32"/>
      <c r="U46" s="45"/>
      <c r="V46" s="32"/>
      <c r="W46" s="45"/>
      <c r="X46" s="32"/>
      <c r="Y46" s="45"/>
      <c r="Z46" s="32"/>
      <c r="AA46" s="45"/>
      <c r="AB46" s="32"/>
      <c r="AC46" s="45"/>
      <c r="AD46" s="32"/>
      <c r="AE46" s="45"/>
      <c r="AF46" s="32"/>
      <c r="AG46" s="45"/>
      <c r="AH46" s="32"/>
      <c r="AI46" s="45"/>
      <c r="AJ46" s="32"/>
      <c r="AK46" s="45"/>
      <c r="AL46" s="71"/>
      <c r="AM46" s="97"/>
      <c r="AN46" s="57"/>
      <c r="AO46" s="33"/>
      <c r="AP46" s="24"/>
      <c r="AQ46" s="24"/>
      <c r="AR46" s="24"/>
      <c r="AS46" s="169"/>
      <c r="AT46" s="6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122"/>
      <c r="BG46" s="122"/>
      <c r="BX46" s="121"/>
      <c r="CD46" s="147" t="str">
        <f t="shared" si="3"/>
        <v/>
      </c>
      <c r="CG46" s="123">
        <v>0</v>
      </c>
      <c r="CH46" s="123">
        <v>0</v>
      </c>
      <c r="CI46" s="123">
        <v>0</v>
      </c>
      <c r="CJ46" s="123">
        <f t="shared" si="4"/>
        <v>0</v>
      </c>
      <c r="CK46" s="123"/>
      <c r="CL46" s="123"/>
      <c r="CM46" s="123"/>
      <c r="CN46" s="123"/>
      <c r="CO46" s="123"/>
    </row>
    <row r="47" spans="1:93" ht="16.149999999999999" customHeight="1" x14ac:dyDescent="0.2">
      <c r="A47" s="334" t="s">
        <v>50</v>
      </c>
      <c r="B47" s="152" t="s">
        <v>37</v>
      </c>
      <c r="C47" s="49">
        <f t="shared" si="0"/>
        <v>19</v>
      </c>
      <c r="D47" s="50">
        <f t="shared" si="5"/>
        <v>10</v>
      </c>
      <c r="E47" s="153">
        <f t="shared" si="5"/>
        <v>9</v>
      </c>
      <c r="F47" s="84"/>
      <c r="G47" s="170"/>
      <c r="H47" s="78"/>
      <c r="I47" s="154"/>
      <c r="J47" s="78"/>
      <c r="K47" s="79"/>
      <c r="L47" s="78"/>
      <c r="M47" s="79"/>
      <c r="N47" s="78"/>
      <c r="O47" s="79"/>
      <c r="P47" s="78">
        <v>2</v>
      </c>
      <c r="Q47" s="79">
        <v>2</v>
      </c>
      <c r="R47" s="78"/>
      <c r="S47" s="79"/>
      <c r="T47" s="78">
        <v>4</v>
      </c>
      <c r="U47" s="79">
        <v>3</v>
      </c>
      <c r="V47" s="78">
        <v>1</v>
      </c>
      <c r="W47" s="79"/>
      <c r="X47" s="78"/>
      <c r="Y47" s="79">
        <v>3</v>
      </c>
      <c r="Z47" s="78">
        <v>3</v>
      </c>
      <c r="AA47" s="79">
        <v>1</v>
      </c>
      <c r="AB47" s="78"/>
      <c r="AC47" s="79"/>
      <c r="AD47" s="78"/>
      <c r="AE47" s="79"/>
      <c r="AF47" s="78"/>
      <c r="AG47" s="79"/>
      <c r="AH47" s="78"/>
      <c r="AI47" s="79"/>
      <c r="AJ47" s="78"/>
      <c r="AK47" s="79"/>
      <c r="AL47" s="155"/>
      <c r="AM47" s="156"/>
      <c r="AN47" s="57"/>
      <c r="AO47" s="154">
        <v>0</v>
      </c>
      <c r="AP47" s="26">
        <v>0</v>
      </c>
      <c r="AQ47" s="48">
        <v>0</v>
      </c>
      <c r="AR47" s="48">
        <v>1</v>
      </c>
      <c r="AS47" s="172"/>
      <c r="AT47" s="6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122"/>
      <c r="BG47" s="122"/>
      <c r="BX47" s="121"/>
      <c r="CD47" s="147" t="str">
        <f t="shared" si="3"/>
        <v/>
      </c>
      <c r="CG47" s="123">
        <v>0</v>
      </c>
      <c r="CH47" s="123">
        <v>0</v>
      </c>
      <c r="CI47" s="123">
        <v>0</v>
      </c>
      <c r="CJ47" s="123">
        <f t="shared" si="4"/>
        <v>0</v>
      </c>
      <c r="CK47" s="123"/>
      <c r="CL47" s="123"/>
      <c r="CM47" s="123"/>
      <c r="CN47" s="123"/>
      <c r="CO47" s="123"/>
    </row>
    <row r="48" spans="1:93" ht="16.149999999999999" customHeight="1" x14ac:dyDescent="0.2">
      <c r="A48" s="335"/>
      <c r="B48" s="39" t="s">
        <v>38</v>
      </c>
      <c r="C48" s="52">
        <f t="shared" si="0"/>
        <v>0</v>
      </c>
      <c r="D48" s="53">
        <f t="shared" si="5"/>
        <v>0</v>
      </c>
      <c r="E48" s="158">
        <f t="shared" si="5"/>
        <v>0</v>
      </c>
      <c r="F48" s="41"/>
      <c r="G48" s="42"/>
      <c r="H48" s="7"/>
      <c r="I48" s="20"/>
      <c r="J48" s="7"/>
      <c r="K48" s="8"/>
      <c r="L48" s="7"/>
      <c r="M48" s="8"/>
      <c r="N48" s="7"/>
      <c r="O48" s="8"/>
      <c r="P48" s="7"/>
      <c r="Q48" s="8"/>
      <c r="R48" s="7"/>
      <c r="S48" s="8"/>
      <c r="T48" s="7"/>
      <c r="U48" s="8"/>
      <c r="V48" s="7"/>
      <c r="W48" s="8"/>
      <c r="X48" s="7"/>
      <c r="Y48" s="8"/>
      <c r="Z48" s="7"/>
      <c r="AA48" s="8"/>
      <c r="AB48" s="7"/>
      <c r="AC48" s="8"/>
      <c r="AD48" s="7"/>
      <c r="AE48" s="8"/>
      <c r="AF48" s="7"/>
      <c r="AG48" s="8"/>
      <c r="AH48" s="7"/>
      <c r="AI48" s="8"/>
      <c r="AJ48" s="7"/>
      <c r="AK48" s="8"/>
      <c r="AL48" s="21"/>
      <c r="AM48" s="35"/>
      <c r="AN48" s="57"/>
      <c r="AO48" s="20"/>
      <c r="AP48" s="22"/>
      <c r="AQ48" s="22"/>
      <c r="AR48" s="22"/>
      <c r="AS48" s="159"/>
      <c r="AT48" s="6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122"/>
      <c r="BG48" s="122"/>
      <c r="BX48" s="121"/>
      <c r="CD48" s="147" t="str">
        <f t="shared" si="3"/>
        <v/>
      </c>
      <c r="CG48" s="123">
        <v>0</v>
      </c>
      <c r="CH48" s="123">
        <v>0</v>
      </c>
      <c r="CI48" s="123">
        <v>0</v>
      </c>
      <c r="CJ48" s="123">
        <f t="shared" si="4"/>
        <v>0</v>
      </c>
      <c r="CK48" s="123"/>
      <c r="CL48" s="123"/>
      <c r="CM48" s="123"/>
      <c r="CN48" s="123"/>
      <c r="CO48" s="123"/>
    </row>
    <row r="49" spans="1:93" ht="16.149999999999999" customHeight="1" x14ac:dyDescent="0.2">
      <c r="A49" s="335"/>
      <c r="B49" s="39" t="s">
        <v>39</v>
      </c>
      <c r="C49" s="52">
        <f t="shared" si="0"/>
        <v>40</v>
      </c>
      <c r="D49" s="53">
        <f t="shared" si="5"/>
        <v>22</v>
      </c>
      <c r="E49" s="158">
        <f t="shared" si="5"/>
        <v>18</v>
      </c>
      <c r="F49" s="41"/>
      <c r="G49" s="42"/>
      <c r="H49" s="7"/>
      <c r="I49" s="20"/>
      <c r="J49" s="7"/>
      <c r="K49" s="8"/>
      <c r="L49" s="7"/>
      <c r="M49" s="8"/>
      <c r="N49" s="7"/>
      <c r="O49" s="8">
        <v>1</v>
      </c>
      <c r="P49" s="7">
        <v>5</v>
      </c>
      <c r="Q49" s="8">
        <v>3</v>
      </c>
      <c r="R49" s="7">
        <v>4</v>
      </c>
      <c r="S49" s="8">
        <v>4</v>
      </c>
      <c r="T49" s="7">
        <v>1</v>
      </c>
      <c r="U49" s="8">
        <v>3</v>
      </c>
      <c r="V49" s="7">
        <v>2</v>
      </c>
      <c r="W49" s="8">
        <v>3</v>
      </c>
      <c r="X49" s="7">
        <v>2</v>
      </c>
      <c r="Y49" s="8">
        <v>2</v>
      </c>
      <c r="Z49" s="7">
        <v>5</v>
      </c>
      <c r="AA49" s="8">
        <v>2</v>
      </c>
      <c r="AB49" s="7">
        <v>1</v>
      </c>
      <c r="AC49" s="8"/>
      <c r="AD49" s="7"/>
      <c r="AE49" s="8"/>
      <c r="AF49" s="7">
        <v>1</v>
      </c>
      <c r="AG49" s="8"/>
      <c r="AH49" s="7"/>
      <c r="AI49" s="8"/>
      <c r="AJ49" s="7">
        <v>1</v>
      </c>
      <c r="AK49" s="8"/>
      <c r="AL49" s="21"/>
      <c r="AM49" s="35"/>
      <c r="AN49" s="57"/>
      <c r="AO49" s="20">
        <v>0</v>
      </c>
      <c r="AP49" s="22">
        <v>1</v>
      </c>
      <c r="AQ49" s="22">
        <v>0</v>
      </c>
      <c r="AR49" s="22">
        <v>4</v>
      </c>
      <c r="AS49" s="159"/>
      <c r="AT49" s="6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122"/>
      <c r="BG49" s="122"/>
      <c r="BX49" s="121"/>
      <c r="CD49" s="147" t="str">
        <f t="shared" si="3"/>
        <v/>
      </c>
      <c r="CG49" s="123">
        <v>0</v>
      </c>
      <c r="CH49" s="123">
        <v>0</v>
      </c>
      <c r="CI49" s="123">
        <v>0</v>
      </c>
      <c r="CJ49" s="123">
        <f t="shared" si="4"/>
        <v>0</v>
      </c>
      <c r="CK49" s="123"/>
      <c r="CL49" s="123"/>
      <c r="CM49" s="123"/>
      <c r="CN49" s="123"/>
      <c r="CO49" s="123"/>
    </row>
    <row r="50" spans="1:93" ht="16.149999999999999" customHeight="1" x14ac:dyDescent="0.2">
      <c r="A50" s="335"/>
      <c r="B50" s="39" t="s">
        <v>40</v>
      </c>
      <c r="C50" s="52">
        <f t="shared" si="0"/>
        <v>0</v>
      </c>
      <c r="D50" s="53">
        <f t="shared" si="5"/>
        <v>0</v>
      </c>
      <c r="E50" s="158">
        <f t="shared" si="5"/>
        <v>0</v>
      </c>
      <c r="F50" s="41"/>
      <c r="G50" s="42"/>
      <c r="H50" s="7"/>
      <c r="I50" s="20"/>
      <c r="J50" s="7"/>
      <c r="K50" s="8"/>
      <c r="L50" s="7"/>
      <c r="M50" s="8"/>
      <c r="N50" s="7"/>
      <c r="O50" s="8"/>
      <c r="P50" s="7"/>
      <c r="Q50" s="8"/>
      <c r="R50" s="7"/>
      <c r="S50" s="8"/>
      <c r="T50" s="7"/>
      <c r="U50" s="8"/>
      <c r="V50" s="7"/>
      <c r="W50" s="8"/>
      <c r="X50" s="7"/>
      <c r="Y50" s="8"/>
      <c r="Z50" s="7"/>
      <c r="AA50" s="8"/>
      <c r="AB50" s="7"/>
      <c r="AC50" s="8"/>
      <c r="AD50" s="7"/>
      <c r="AE50" s="8"/>
      <c r="AF50" s="7"/>
      <c r="AG50" s="8"/>
      <c r="AH50" s="7"/>
      <c r="AI50" s="8"/>
      <c r="AJ50" s="7"/>
      <c r="AK50" s="8"/>
      <c r="AL50" s="21"/>
      <c r="AM50" s="35"/>
      <c r="AN50" s="57"/>
      <c r="AO50" s="20"/>
      <c r="AP50" s="22"/>
      <c r="AQ50" s="22"/>
      <c r="AR50" s="22"/>
      <c r="AS50" s="159"/>
      <c r="AT50" s="6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122"/>
      <c r="BG50" s="122"/>
      <c r="BX50" s="121"/>
      <c r="CD50" s="147" t="str">
        <f t="shared" si="3"/>
        <v/>
      </c>
      <c r="CG50" s="123">
        <v>0</v>
      </c>
      <c r="CH50" s="123">
        <v>0</v>
      </c>
      <c r="CI50" s="123">
        <v>0</v>
      </c>
      <c r="CJ50" s="123">
        <f t="shared" si="4"/>
        <v>0</v>
      </c>
      <c r="CK50" s="123"/>
      <c r="CL50" s="123"/>
      <c r="CM50" s="123"/>
      <c r="CN50" s="123"/>
      <c r="CO50" s="123"/>
    </row>
    <row r="51" spans="1:93" ht="16.149999999999999" customHeight="1" x14ac:dyDescent="0.2">
      <c r="A51" s="335"/>
      <c r="B51" s="39" t="s">
        <v>41</v>
      </c>
      <c r="C51" s="52">
        <f t="shared" si="0"/>
        <v>0</v>
      </c>
      <c r="D51" s="53">
        <f t="shared" si="5"/>
        <v>0</v>
      </c>
      <c r="E51" s="158">
        <f t="shared" si="5"/>
        <v>0</v>
      </c>
      <c r="F51" s="41"/>
      <c r="G51" s="42"/>
      <c r="H51" s="7"/>
      <c r="I51" s="20"/>
      <c r="J51" s="7"/>
      <c r="K51" s="8"/>
      <c r="L51" s="7"/>
      <c r="M51" s="8"/>
      <c r="N51" s="7"/>
      <c r="O51" s="8"/>
      <c r="P51" s="7"/>
      <c r="Q51" s="8"/>
      <c r="R51" s="7"/>
      <c r="S51" s="8"/>
      <c r="T51" s="7"/>
      <c r="U51" s="8"/>
      <c r="V51" s="7"/>
      <c r="W51" s="8"/>
      <c r="X51" s="7"/>
      <c r="Y51" s="8"/>
      <c r="Z51" s="7"/>
      <c r="AA51" s="8"/>
      <c r="AB51" s="7"/>
      <c r="AC51" s="8"/>
      <c r="AD51" s="7"/>
      <c r="AE51" s="8"/>
      <c r="AF51" s="7"/>
      <c r="AG51" s="8"/>
      <c r="AH51" s="7"/>
      <c r="AI51" s="8"/>
      <c r="AJ51" s="7"/>
      <c r="AK51" s="8"/>
      <c r="AL51" s="21"/>
      <c r="AM51" s="35"/>
      <c r="AN51" s="57"/>
      <c r="AO51" s="20"/>
      <c r="AP51" s="22"/>
      <c r="AQ51" s="22"/>
      <c r="AR51" s="22"/>
      <c r="AS51" s="159"/>
      <c r="AT51" s="6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122"/>
      <c r="BG51" s="122"/>
      <c r="BX51" s="121"/>
      <c r="CD51" s="147" t="str">
        <f t="shared" si="3"/>
        <v/>
      </c>
      <c r="CG51" s="123">
        <v>0</v>
      </c>
      <c r="CH51" s="123">
        <v>0</v>
      </c>
      <c r="CI51" s="123">
        <v>0</v>
      </c>
      <c r="CJ51" s="123">
        <f t="shared" si="4"/>
        <v>0</v>
      </c>
      <c r="CK51" s="123"/>
      <c r="CL51" s="123"/>
      <c r="CM51" s="123"/>
      <c r="CN51" s="123"/>
      <c r="CO51" s="123"/>
    </row>
    <row r="52" spans="1:93" ht="16.149999999999999" customHeight="1" x14ac:dyDescent="0.2">
      <c r="A52" s="335"/>
      <c r="B52" s="39" t="s">
        <v>42</v>
      </c>
      <c r="C52" s="52">
        <f t="shared" si="0"/>
        <v>0</v>
      </c>
      <c r="D52" s="53">
        <f t="shared" si="5"/>
        <v>0</v>
      </c>
      <c r="E52" s="158">
        <f t="shared" si="5"/>
        <v>0</v>
      </c>
      <c r="F52" s="41"/>
      <c r="G52" s="42"/>
      <c r="H52" s="7"/>
      <c r="I52" s="20"/>
      <c r="J52" s="7"/>
      <c r="K52" s="8"/>
      <c r="L52" s="7"/>
      <c r="M52" s="8"/>
      <c r="N52" s="7"/>
      <c r="O52" s="8"/>
      <c r="P52" s="7"/>
      <c r="Q52" s="8"/>
      <c r="R52" s="7"/>
      <c r="S52" s="8"/>
      <c r="T52" s="7"/>
      <c r="U52" s="8"/>
      <c r="V52" s="7"/>
      <c r="W52" s="8"/>
      <c r="X52" s="7"/>
      <c r="Y52" s="8"/>
      <c r="Z52" s="7"/>
      <c r="AA52" s="8"/>
      <c r="AB52" s="7"/>
      <c r="AC52" s="8"/>
      <c r="AD52" s="7"/>
      <c r="AE52" s="8"/>
      <c r="AF52" s="7"/>
      <c r="AG52" s="8"/>
      <c r="AH52" s="7"/>
      <c r="AI52" s="8"/>
      <c r="AJ52" s="7"/>
      <c r="AK52" s="8"/>
      <c r="AL52" s="21"/>
      <c r="AM52" s="35"/>
      <c r="AN52" s="57"/>
      <c r="AO52" s="20"/>
      <c r="AP52" s="22"/>
      <c r="AQ52" s="22"/>
      <c r="AR52" s="22"/>
      <c r="AS52" s="159"/>
      <c r="AT52" s="6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122"/>
      <c r="BG52" s="122"/>
      <c r="BX52" s="121"/>
      <c r="CD52" s="147" t="str">
        <f t="shared" si="3"/>
        <v/>
      </c>
      <c r="CG52" s="123">
        <v>0</v>
      </c>
      <c r="CH52" s="123">
        <v>0</v>
      </c>
      <c r="CI52" s="123">
        <v>0</v>
      </c>
      <c r="CJ52" s="123">
        <f t="shared" si="4"/>
        <v>0</v>
      </c>
      <c r="CK52" s="123"/>
      <c r="CL52" s="123"/>
      <c r="CM52" s="123"/>
      <c r="CN52" s="123"/>
      <c r="CO52" s="123"/>
    </row>
    <row r="53" spans="1:93" ht="16.149999999999999" customHeight="1" x14ac:dyDescent="0.2">
      <c r="A53" s="335"/>
      <c r="B53" s="39" t="s">
        <v>43</v>
      </c>
      <c r="C53" s="52">
        <f t="shared" si="0"/>
        <v>0</v>
      </c>
      <c r="D53" s="53">
        <f t="shared" si="5"/>
        <v>0</v>
      </c>
      <c r="E53" s="158">
        <f t="shared" si="5"/>
        <v>0</v>
      </c>
      <c r="F53" s="41"/>
      <c r="G53" s="42"/>
      <c r="H53" s="7"/>
      <c r="I53" s="20"/>
      <c r="J53" s="7"/>
      <c r="K53" s="8"/>
      <c r="L53" s="7"/>
      <c r="M53" s="8"/>
      <c r="N53" s="7"/>
      <c r="O53" s="8"/>
      <c r="P53" s="7"/>
      <c r="Q53" s="8"/>
      <c r="R53" s="7"/>
      <c r="S53" s="8"/>
      <c r="T53" s="7"/>
      <c r="U53" s="8"/>
      <c r="V53" s="7"/>
      <c r="W53" s="8"/>
      <c r="X53" s="7"/>
      <c r="Y53" s="8"/>
      <c r="Z53" s="7"/>
      <c r="AA53" s="8"/>
      <c r="AB53" s="7"/>
      <c r="AC53" s="8"/>
      <c r="AD53" s="7"/>
      <c r="AE53" s="8"/>
      <c r="AF53" s="7"/>
      <c r="AG53" s="8"/>
      <c r="AH53" s="7"/>
      <c r="AI53" s="8"/>
      <c r="AJ53" s="7"/>
      <c r="AK53" s="8"/>
      <c r="AL53" s="21"/>
      <c r="AM53" s="35"/>
      <c r="AN53" s="57"/>
      <c r="AO53" s="20"/>
      <c r="AP53" s="22"/>
      <c r="AQ53" s="22"/>
      <c r="AR53" s="22"/>
      <c r="AS53" s="159"/>
      <c r="AT53" s="6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122"/>
      <c r="BG53" s="122"/>
      <c r="BX53" s="121"/>
      <c r="CD53" s="147" t="str">
        <f t="shared" si="3"/>
        <v/>
      </c>
      <c r="CG53" s="123">
        <v>0</v>
      </c>
      <c r="CH53" s="123">
        <v>0</v>
      </c>
      <c r="CI53" s="123">
        <v>0</v>
      </c>
      <c r="CJ53" s="123">
        <f t="shared" si="4"/>
        <v>0</v>
      </c>
      <c r="CK53" s="123"/>
      <c r="CL53" s="123"/>
      <c r="CM53" s="123"/>
      <c r="CN53" s="123"/>
      <c r="CO53" s="123"/>
    </row>
    <row r="54" spans="1:93" ht="16.149999999999999" customHeight="1" x14ac:dyDescent="0.2">
      <c r="A54" s="335"/>
      <c r="B54" s="127" t="s">
        <v>44</v>
      </c>
      <c r="C54" s="160">
        <f t="shared" si="0"/>
        <v>0</v>
      </c>
      <c r="D54" s="161">
        <f t="shared" si="5"/>
        <v>0</v>
      </c>
      <c r="E54" s="162">
        <f t="shared" si="5"/>
        <v>0</v>
      </c>
      <c r="F54" s="41"/>
      <c r="G54" s="42"/>
      <c r="H54" s="27"/>
      <c r="I54" s="28"/>
      <c r="J54" s="27"/>
      <c r="K54" s="137"/>
      <c r="L54" s="27"/>
      <c r="M54" s="137"/>
      <c r="N54" s="27"/>
      <c r="O54" s="137"/>
      <c r="P54" s="27"/>
      <c r="Q54" s="137"/>
      <c r="R54" s="27"/>
      <c r="S54" s="137"/>
      <c r="T54" s="27"/>
      <c r="U54" s="137"/>
      <c r="V54" s="27"/>
      <c r="W54" s="137"/>
      <c r="X54" s="27"/>
      <c r="Y54" s="137"/>
      <c r="Z54" s="27"/>
      <c r="AA54" s="137"/>
      <c r="AB54" s="27"/>
      <c r="AC54" s="137"/>
      <c r="AD54" s="27"/>
      <c r="AE54" s="137"/>
      <c r="AF54" s="27"/>
      <c r="AG54" s="137"/>
      <c r="AH54" s="27"/>
      <c r="AI54" s="137"/>
      <c r="AJ54" s="27"/>
      <c r="AK54" s="137"/>
      <c r="AL54" s="163"/>
      <c r="AM54" s="164"/>
      <c r="AN54" s="57"/>
      <c r="AO54" s="28"/>
      <c r="AP54" s="22"/>
      <c r="AQ54" s="22"/>
      <c r="AR54" s="22"/>
      <c r="AS54" s="159"/>
      <c r="AT54" s="6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122"/>
      <c r="BG54" s="122"/>
      <c r="BX54" s="121"/>
      <c r="CD54" s="147" t="str">
        <f t="shared" si="3"/>
        <v/>
      </c>
      <c r="CG54" s="123">
        <v>0</v>
      </c>
      <c r="CH54" s="123">
        <v>0</v>
      </c>
      <c r="CI54" s="123">
        <v>0</v>
      </c>
      <c r="CJ54" s="123">
        <f t="shared" si="4"/>
        <v>0</v>
      </c>
      <c r="CK54" s="123"/>
      <c r="CL54" s="123"/>
      <c r="CM54" s="123"/>
      <c r="CN54" s="123"/>
      <c r="CO54" s="123"/>
    </row>
    <row r="55" spans="1:93" ht="16.149999999999999" customHeight="1" x14ac:dyDescent="0.2">
      <c r="A55" s="335"/>
      <c r="B55" s="39" t="s">
        <v>45</v>
      </c>
      <c r="C55" s="52">
        <f t="shared" si="0"/>
        <v>0</v>
      </c>
      <c r="D55" s="53">
        <f t="shared" si="5"/>
        <v>0</v>
      </c>
      <c r="E55" s="158">
        <f t="shared" si="5"/>
        <v>0</v>
      </c>
      <c r="F55" s="41"/>
      <c r="G55" s="42"/>
      <c r="H55" s="7"/>
      <c r="I55" s="20"/>
      <c r="J55" s="7"/>
      <c r="K55" s="8"/>
      <c r="L55" s="7"/>
      <c r="M55" s="8"/>
      <c r="N55" s="7"/>
      <c r="O55" s="8"/>
      <c r="P55" s="7"/>
      <c r="Q55" s="8"/>
      <c r="R55" s="7"/>
      <c r="S55" s="8"/>
      <c r="T55" s="7"/>
      <c r="U55" s="8"/>
      <c r="V55" s="7"/>
      <c r="W55" s="8"/>
      <c r="X55" s="7"/>
      <c r="Y55" s="8"/>
      <c r="Z55" s="7"/>
      <c r="AA55" s="8"/>
      <c r="AB55" s="7"/>
      <c r="AC55" s="8"/>
      <c r="AD55" s="7"/>
      <c r="AE55" s="8"/>
      <c r="AF55" s="7"/>
      <c r="AG55" s="8"/>
      <c r="AH55" s="7"/>
      <c r="AI55" s="8"/>
      <c r="AJ55" s="7"/>
      <c r="AK55" s="8"/>
      <c r="AL55" s="21"/>
      <c r="AM55" s="35"/>
      <c r="AN55" s="57"/>
      <c r="AO55" s="20"/>
      <c r="AP55" s="22"/>
      <c r="AQ55" s="22"/>
      <c r="AR55" s="22"/>
      <c r="AS55" s="159"/>
      <c r="AT55" s="6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122"/>
      <c r="BG55" s="122"/>
      <c r="BX55" s="121"/>
      <c r="CD55" s="147" t="str">
        <f t="shared" si="3"/>
        <v/>
      </c>
      <c r="CG55" s="123">
        <v>0</v>
      </c>
      <c r="CH55" s="123">
        <v>0</v>
      </c>
      <c r="CI55" s="123">
        <v>0</v>
      </c>
      <c r="CJ55" s="123">
        <f t="shared" si="4"/>
        <v>0</v>
      </c>
      <c r="CK55" s="123"/>
      <c r="CL55" s="123"/>
      <c r="CM55" s="123"/>
      <c r="CN55" s="123"/>
      <c r="CO55" s="123"/>
    </row>
    <row r="56" spans="1:93" ht="16.149999999999999" customHeight="1" x14ac:dyDescent="0.2">
      <c r="A56" s="335"/>
      <c r="B56" s="112" t="s">
        <v>46</v>
      </c>
      <c r="C56" s="165">
        <f t="shared" si="0"/>
        <v>0</v>
      </c>
      <c r="D56" s="171">
        <f t="shared" ref="D56:E74" si="6">SUM(F56+H56+J56+L56+N56+P56+R56+T56+V56+X56+Z56+AB56+AD56+AF56+AH56+AJ56+AL56)</f>
        <v>0</v>
      </c>
      <c r="E56" s="166">
        <f t="shared" si="6"/>
        <v>0</v>
      </c>
      <c r="F56" s="41"/>
      <c r="G56" s="95"/>
      <c r="H56" s="7"/>
      <c r="I56" s="20"/>
      <c r="J56" s="7"/>
      <c r="K56" s="8"/>
      <c r="L56" s="7"/>
      <c r="M56" s="8"/>
      <c r="N56" s="7"/>
      <c r="O56" s="8"/>
      <c r="P56" s="7"/>
      <c r="Q56" s="8"/>
      <c r="R56" s="7"/>
      <c r="S56" s="8"/>
      <c r="T56" s="7"/>
      <c r="U56" s="8"/>
      <c r="V56" s="7"/>
      <c r="W56" s="8"/>
      <c r="X56" s="7"/>
      <c r="Y56" s="8"/>
      <c r="Z56" s="7"/>
      <c r="AA56" s="8"/>
      <c r="AB56" s="7"/>
      <c r="AC56" s="8"/>
      <c r="AD56" s="7"/>
      <c r="AE56" s="8"/>
      <c r="AF56" s="7"/>
      <c r="AG56" s="173"/>
      <c r="AH56" s="7"/>
      <c r="AI56" s="8"/>
      <c r="AJ56" s="7"/>
      <c r="AK56" s="8"/>
      <c r="AL56" s="21"/>
      <c r="AM56" s="35"/>
      <c r="AN56" s="57"/>
      <c r="AO56" s="20"/>
      <c r="AP56" s="22"/>
      <c r="AQ56" s="22"/>
      <c r="AR56" s="22"/>
      <c r="AS56" s="159"/>
      <c r="AT56" s="6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122"/>
      <c r="BG56" s="122"/>
      <c r="BX56" s="121"/>
      <c r="CD56" s="147" t="str">
        <f t="shared" si="3"/>
        <v/>
      </c>
      <c r="CG56" s="123">
        <v>0</v>
      </c>
      <c r="CH56" s="123">
        <v>0</v>
      </c>
      <c r="CI56" s="123">
        <v>0</v>
      </c>
      <c r="CJ56" s="123">
        <f t="shared" si="4"/>
        <v>0</v>
      </c>
      <c r="CK56" s="123"/>
      <c r="CL56" s="123"/>
      <c r="CM56" s="123"/>
      <c r="CN56" s="123"/>
      <c r="CO56" s="123"/>
    </row>
    <row r="57" spans="1:93" ht="16.149999999999999" customHeight="1" x14ac:dyDescent="0.2">
      <c r="A57" s="336"/>
      <c r="B57" s="167" t="s">
        <v>47</v>
      </c>
      <c r="C57" s="132">
        <f t="shared" si="0"/>
        <v>0</v>
      </c>
      <c r="D57" s="168">
        <f t="shared" si="6"/>
        <v>0</v>
      </c>
      <c r="E57" s="128">
        <f t="shared" si="6"/>
        <v>0</v>
      </c>
      <c r="F57" s="64"/>
      <c r="G57" s="68"/>
      <c r="H57" s="32"/>
      <c r="I57" s="33"/>
      <c r="J57" s="32"/>
      <c r="K57" s="45"/>
      <c r="L57" s="32"/>
      <c r="M57" s="45"/>
      <c r="N57" s="32"/>
      <c r="O57" s="45"/>
      <c r="P57" s="32"/>
      <c r="Q57" s="45"/>
      <c r="R57" s="32"/>
      <c r="S57" s="45"/>
      <c r="T57" s="32"/>
      <c r="U57" s="45"/>
      <c r="V57" s="32"/>
      <c r="W57" s="45"/>
      <c r="X57" s="32"/>
      <c r="Y57" s="45"/>
      <c r="Z57" s="32"/>
      <c r="AA57" s="45"/>
      <c r="AB57" s="32"/>
      <c r="AC57" s="45"/>
      <c r="AD57" s="32"/>
      <c r="AE57" s="45"/>
      <c r="AF57" s="32"/>
      <c r="AG57" s="45"/>
      <c r="AH57" s="32"/>
      <c r="AI57" s="45"/>
      <c r="AJ57" s="32"/>
      <c r="AK57" s="45"/>
      <c r="AL57" s="71"/>
      <c r="AM57" s="97"/>
      <c r="AN57" s="57"/>
      <c r="AO57" s="33"/>
      <c r="AP57" s="24"/>
      <c r="AQ57" s="24"/>
      <c r="AR57" s="24"/>
      <c r="AS57" s="159"/>
      <c r="AT57" s="6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122"/>
      <c r="BG57" s="122"/>
      <c r="BX57" s="121"/>
      <c r="CD57" s="147" t="str">
        <f t="shared" si="3"/>
        <v/>
      </c>
      <c r="CG57" s="123">
        <v>0</v>
      </c>
      <c r="CH57" s="123">
        <v>0</v>
      </c>
      <c r="CI57" s="123">
        <v>0</v>
      </c>
      <c r="CJ57" s="123">
        <f t="shared" si="4"/>
        <v>0</v>
      </c>
      <c r="CK57" s="123"/>
      <c r="CL57" s="123"/>
      <c r="CM57" s="123"/>
      <c r="CN57" s="123"/>
      <c r="CO57" s="123"/>
    </row>
    <row r="58" spans="1:93" ht="16.149999999999999" customHeight="1" x14ac:dyDescent="0.2">
      <c r="A58" s="334" t="s">
        <v>51</v>
      </c>
      <c r="B58" s="152" t="s">
        <v>37</v>
      </c>
      <c r="C58" s="49">
        <f t="shared" si="0"/>
        <v>19</v>
      </c>
      <c r="D58" s="50">
        <f t="shared" si="6"/>
        <v>10</v>
      </c>
      <c r="E58" s="153">
        <f t="shared" si="6"/>
        <v>9</v>
      </c>
      <c r="F58" s="84"/>
      <c r="G58" s="170"/>
      <c r="H58" s="84"/>
      <c r="I58" s="170"/>
      <c r="J58" s="78"/>
      <c r="K58" s="79"/>
      <c r="L58" s="78"/>
      <c r="M58" s="79"/>
      <c r="N58" s="78"/>
      <c r="O58" s="79"/>
      <c r="P58" s="78">
        <v>2</v>
      </c>
      <c r="Q58" s="79">
        <v>2</v>
      </c>
      <c r="R58" s="78"/>
      <c r="S58" s="79"/>
      <c r="T58" s="78">
        <v>4</v>
      </c>
      <c r="U58" s="79">
        <v>3</v>
      </c>
      <c r="V58" s="78">
        <v>1</v>
      </c>
      <c r="W58" s="79"/>
      <c r="X58" s="78"/>
      <c r="Y58" s="79">
        <v>3</v>
      </c>
      <c r="Z58" s="78">
        <v>3</v>
      </c>
      <c r="AA58" s="79">
        <v>1</v>
      </c>
      <c r="AB58" s="78"/>
      <c r="AC58" s="79"/>
      <c r="AD58" s="78"/>
      <c r="AE58" s="79"/>
      <c r="AF58" s="78"/>
      <c r="AG58" s="79"/>
      <c r="AH58" s="78"/>
      <c r="AI58" s="79"/>
      <c r="AJ58" s="78"/>
      <c r="AK58" s="79"/>
      <c r="AL58" s="155"/>
      <c r="AM58" s="156"/>
      <c r="AN58" s="57"/>
      <c r="AO58" s="154">
        <v>0</v>
      </c>
      <c r="AP58" s="174">
        <v>0</v>
      </c>
      <c r="AQ58" s="174">
        <v>0</v>
      </c>
      <c r="AR58" s="174">
        <v>1</v>
      </c>
      <c r="AS58" s="174"/>
      <c r="AT58" s="6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122"/>
      <c r="BG58" s="122"/>
      <c r="BX58" s="121"/>
      <c r="CD58" s="147" t="str">
        <f t="shared" si="3"/>
        <v/>
      </c>
      <c r="CG58" s="123">
        <v>0</v>
      </c>
      <c r="CH58" s="123">
        <v>0</v>
      </c>
      <c r="CI58" s="123">
        <v>0</v>
      </c>
      <c r="CJ58" s="123">
        <f t="shared" si="4"/>
        <v>0</v>
      </c>
      <c r="CK58" s="123"/>
      <c r="CL58" s="123"/>
      <c r="CM58" s="123"/>
      <c r="CN58" s="123"/>
      <c r="CO58" s="123"/>
    </row>
    <row r="59" spans="1:93" ht="16.149999999999999" customHeight="1" x14ac:dyDescent="0.2">
      <c r="A59" s="335"/>
      <c r="B59" s="39" t="s">
        <v>38</v>
      </c>
      <c r="C59" s="52">
        <f t="shared" si="0"/>
        <v>0</v>
      </c>
      <c r="D59" s="53">
        <f t="shared" si="6"/>
        <v>0</v>
      </c>
      <c r="E59" s="158">
        <f t="shared" si="6"/>
        <v>0</v>
      </c>
      <c r="F59" s="41"/>
      <c r="G59" s="42"/>
      <c r="H59" s="41"/>
      <c r="I59" s="42"/>
      <c r="J59" s="7"/>
      <c r="K59" s="8"/>
      <c r="L59" s="7"/>
      <c r="M59" s="8"/>
      <c r="N59" s="7"/>
      <c r="O59" s="8"/>
      <c r="P59" s="7"/>
      <c r="Q59" s="8"/>
      <c r="R59" s="7"/>
      <c r="S59" s="8"/>
      <c r="T59" s="7"/>
      <c r="U59" s="8"/>
      <c r="V59" s="7"/>
      <c r="W59" s="8"/>
      <c r="X59" s="7"/>
      <c r="Y59" s="8"/>
      <c r="Z59" s="7"/>
      <c r="AA59" s="8"/>
      <c r="AB59" s="7"/>
      <c r="AC59" s="8"/>
      <c r="AD59" s="7"/>
      <c r="AE59" s="8"/>
      <c r="AF59" s="7"/>
      <c r="AG59" s="8"/>
      <c r="AH59" s="7"/>
      <c r="AI59" s="8"/>
      <c r="AJ59" s="7"/>
      <c r="AK59" s="8"/>
      <c r="AL59" s="21"/>
      <c r="AM59" s="35"/>
      <c r="AN59" s="57"/>
      <c r="AO59" s="20"/>
      <c r="AP59" s="22"/>
      <c r="AQ59" s="22"/>
      <c r="AR59" s="22"/>
      <c r="AS59" s="22"/>
      <c r="AT59" s="6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122"/>
      <c r="BG59" s="122"/>
      <c r="BX59" s="121"/>
      <c r="CD59" s="147" t="str">
        <f t="shared" si="3"/>
        <v/>
      </c>
      <c r="CG59" s="123">
        <v>0</v>
      </c>
      <c r="CH59" s="123">
        <v>0</v>
      </c>
      <c r="CI59" s="123">
        <v>0</v>
      </c>
      <c r="CJ59" s="123">
        <f t="shared" si="4"/>
        <v>0</v>
      </c>
      <c r="CK59" s="123"/>
      <c r="CL59" s="123"/>
      <c r="CM59" s="123"/>
      <c r="CN59" s="123"/>
      <c r="CO59" s="123"/>
    </row>
    <row r="60" spans="1:93" ht="16.149999999999999" customHeight="1" x14ac:dyDescent="0.2">
      <c r="A60" s="335"/>
      <c r="B60" s="39" t="s">
        <v>39</v>
      </c>
      <c r="C60" s="52">
        <f t="shared" si="0"/>
        <v>40</v>
      </c>
      <c r="D60" s="53">
        <f t="shared" si="6"/>
        <v>22</v>
      </c>
      <c r="E60" s="158">
        <f t="shared" si="6"/>
        <v>18</v>
      </c>
      <c r="F60" s="41"/>
      <c r="G60" s="42"/>
      <c r="H60" s="41"/>
      <c r="I60" s="42"/>
      <c r="J60" s="7"/>
      <c r="K60" s="8"/>
      <c r="L60" s="7"/>
      <c r="M60" s="8"/>
      <c r="N60" s="7"/>
      <c r="O60" s="8">
        <v>1</v>
      </c>
      <c r="P60" s="7">
        <v>5</v>
      </c>
      <c r="Q60" s="8">
        <v>3</v>
      </c>
      <c r="R60" s="7">
        <v>4</v>
      </c>
      <c r="S60" s="8">
        <v>4</v>
      </c>
      <c r="T60" s="7">
        <v>1</v>
      </c>
      <c r="U60" s="8">
        <v>3</v>
      </c>
      <c r="V60" s="7">
        <v>2</v>
      </c>
      <c r="W60" s="8">
        <v>3</v>
      </c>
      <c r="X60" s="7">
        <v>2</v>
      </c>
      <c r="Y60" s="8">
        <v>2</v>
      </c>
      <c r="Z60" s="7">
        <v>5</v>
      </c>
      <c r="AA60" s="8">
        <v>2</v>
      </c>
      <c r="AB60" s="7">
        <v>1</v>
      </c>
      <c r="AC60" s="8"/>
      <c r="AD60" s="7"/>
      <c r="AE60" s="8"/>
      <c r="AF60" s="7">
        <v>1</v>
      </c>
      <c r="AG60" s="8"/>
      <c r="AH60" s="7"/>
      <c r="AI60" s="8"/>
      <c r="AJ60" s="7">
        <v>1</v>
      </c>
      <c r="AK60" s="8"/>
      <c r="AL60" s="21"/>
      <c r="AM60" s="35"/>
      <c r="AN60" s="57"/>
      <c r="AO60" s="20">
        <v>0</v>
      </c>
      <c r="AP60" s="22">
        <v>1</v>
      </c>
      <c r="AQ60" s="22">
        <v>0</v>
      </c>
      <c r="AR60" s="22">
        <v>4</v>
      </c>
      <c r="AS60" s="22"/>
      <c r="AT60" s="6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122"/>
      <c r="BG60" s="122"/>
      <c r="BX60" s="121"/>
      <c r="CD60" s="147" t="str">
        <f t="shared" si="3"/>
        <v/>
      </c>
      <c r="CG60" s="123">
        <v>0</v>
      </c>
      <c r="CH60" s="123">
        <v>0</v>
      </c>
      <c r="CI60" s="123">
        <v>0</v>
      </c>
      <c r="CJ60" s="123">
        <f t="shared" si="4"/>
        <v>0</v>
      </c>
      <c r="CK60" s="123"/>
      <c r="CL60" s="123"/>
      <c r="CM60" s="123"/>
      <c r="CN60" s="123"/>
      <c r="CO60" s="123"/>
    </row>
    <row r="61" spans="1:93" ht="16.149999999999999" customHeight="1" x14ac:dyDescent="0.2">
      <c r="A61" s="335"/>
      <c r="B61" s="39" t="s">
        <v>41</v>
      </c>
      <c r="C61" s="52">
        <f t="shared" si="0"/>
        <v>0</v>
      </c>
      <c r="D61" s="53">
        <f t="shared" si="6"/>
        <v>0</v>
      </c>
      <c r="E61" s="158">
        <f t="shared" si="6"/>
        <v>0</v>
      </c>
      <c r="F61" s="41"/>
      <c r="G61" s="42"/>
      <c r="H61" s="41"/>
      <c r="I61" s="42"/>
      <c r="J61" s="7"/>
      <c r="K61" s="8"/>
      <c r="L61" s="7"/>
      <c r="M61" s="8"/>
      <c r="N61" s="7"/>
      <c r="O61" s="8"/>
      <c r="P61" s="7"/>
      <c r="Q61" s="8"/>
      <c r="R61" s="7"/>
      <c r="S61" s="8"/>
      <c r="T61" s="7"/>
      <c r="U61" s="8"/>
      <c r="V61" s="7"/>
      <c r="W61" s="8"/>
      <c r="X61" s="7"/>
      <c r="Y61" s="8"/>
      <c r="Z61" s="7"/>
      <c r="AA61" s="8"/>
      <c r="AB61" s="7"/>
      <c r="AC61" s="8"/>
      <c r="AD61" s="7"/>
      <c r="AE61" s="8"/>
      <c r="AF61" s="7"/>
      <c r="AG61" s="8"/>
      <c r="AH61" s="7"/>
      <c r="AI61" s="8"/>
      <c r="AJ61" s="7"/>
      <c r="AK61" s="8"/>
      <c r="AL61" s="21"/>
      <c r="AM61" s="35"/>
      <c r="AN61" s="57"/>
      <c r="AO61" s="20"/>
      <c r="AP61" s="22"/>
      <c r="AQ61" s="22"/>
      <c r="AR61" s="22"/>
      <c r="AS61" s="22"/>
      <c r="AT61" s="6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122"/>
      <c r="BG61" s="122"/>
      <c r="BX61" s="121"/>
      <c r="CD61" s="147" t="str">
        <f t="shared" si="3"/>
        <v/>
      </c>
      <c r="CG61" s="123">
        <v>0</v>
      </c>
      <c r="CH61" s="123">
        <v>0</v>
      </c>
      <c r="CI61" s="123">
        <v>0</v>
      </c>
      <c r="CJ61" s="123">
        <f t="shared" si="4"/>
        <v>0</v>
      </c>
      <c r="CK61" s="123"/>
      <c r="CL61" s="123"/>
      <c r="CM61" s="123"/>
      <c r="CN61" s="123"/>
      <c r="CO61" s="123"/>
    </row>
    <row r="62" spans="1:93" ht="16.149999999999999" customHeight="1" x14ac:dyDescent="0.2">
      <c r="A62" s="335"/>
      <c r="B62" s="39" t="s">
        <v>42</v>
      </c>
      <c r="C62" s="52">
        <f t="shared" si="0"/>
        <v>0</v>
      </c>
      <c r="D62" s="53">
        <f t="shared" si="6"/>
        <v>0</v>
      </c>
      <c r="E62" s="158">
        <f t="shared" si="6"/>
        <v>0</v>
      </c>
      <c r="F62" s="41"/>
      <c r="G62" s="42"/>
      <c r="H62" s="41"/>
      <c r="I62" s="42"/>
      <c r="J62" s="7"/>
      <c r="K62" s="8"/>
      <c r="L62" s="7"/>
      <c r="M62" s="8"/>
      <c r="N62" s="7"/>
      <c r="O62" s="8"/>
      <c r="P62" s="7"/>
      <c r="Q62" s="8"/>
      <c r="R62" s="7"/>
      <c r="S62" s="8"/>
      <c r="T62" s="7"/>
      <c r="U62" s="8"/>
      <c r="V62" s="7"/>
      <c r="W62" s="8"/>
      <c r="X62" s="7"/>
      <c r="Y62" s="8"/>
      <c r="Z62" s="7"/>
      <c r="AA62" s="8"/>
      <c r="AB62" s="7"/>
      <c r="AC62" s="8"/>
      <c r="AD62" s="7"/>
      <c r="AE62" s="8"/>
      <c r="AF62" s="7"/>
      <c r="AG62" s="8"/>
      <c r="AH62" s="7"/>
      <c r="AI62" s="8"/>
      <c r="AJ62" s="7"/>
      <c r="AK62" s="8"/>
      <c r="AL62" s="21"/>
      <c r="AM62" s="35"/>
      <c r="AN62" s="57"/>
      <c r="AO62" s="20"/>
      <c r="AP62" s="22"/>
      <c r="AQ62" s="22"/>
      <c r="AR62" s="22"/>
      <c r="AS62" s="22"/>
      <c r="AT62" s="6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122"/>
      <c r="BG62" s="122"/>
      <c r="BX62" s="121"/>
      <c r="CD62" s="147" t="str">
        <f t="shared" si="3"/>
        <v/>
      </c>
      <c r="CG62" s="123">
        <v>0</v>
      </c>
      <c r="CH62" s="123">
        <v>0</v>
      </c>
      <c r="CI62" s="123">
        <v>0</v>
      </c>
      <c r="CJ62" s="123">
        <f t="shared" si="4"/>
        <v>0</v>
      </c>
      <c r="CK62" s="123"/>
      <c r="CL62" s="123"/>
      <c r="CM62" s="123"/>
      <c r="CN62" s="123"/>
      <c r="CO62" s="123"/>
    </row>
    <row r="63" spans="1:93" ht="16.149999999999999" customHeight="1" x14ac:dyDescent="0.2">
      <c r="A63" s="335"/>
      <c r="B63" s="175" t="s">
        <v>46</v>
      </c>
      <c r="C63" s="87">
        <f t="shared" si="0"/>
        <v>0</v>
      </c>
      <c r="D63" s="171">
        <f t="shared" si="6"/>
        <v>0</v>
      </c>
      <c r="E63" s="166">
        <f t="shared" si="6"/>
        <v>0</v>
      </c>
      <c r="F63" s="41"/>
      <c r="G63" s="42"/>
      <c r="H63" s="41"/>
      <c r="I63" s="42"/>
      <c r="J63" s="27"/>
      <c r="K63" s="137"/>
      <c r="L63" s="27"/>
      <c r="M63" s="137"/>
      <c r="N63" s="27"/>
      <c r="O63" s="137"/>
      <c r="P63" s="27"/>
      <c r="Q63" s="137"/>
      <c r="R63" s="27"/>
      <c r="S63" s="137"/>
      <c r="T63" s="27"/>
      <c r="U63" s="137"/>
      <c r="V63" s="27"/>
      <c r="W63" s="137"/>
      <c r="X63" s="27"/>
      <c r="Y63" s="137"/>
      <c r="Z63" s="27"/>
      <c r="AA63" s="137"/>
      <c r="AB63" s="27"/>
      <c r="AC63" s="137"/>
      <c r="AD63" s="27"/>
      <c r="AE63" s="137"/>
      <c r="AF63" s="27"/>
      <c r="AG63" s="137"/>
      <c r="AH63" s="27"/>
      <c r="AI63" s="137"/>
      <c r="AJ63" s="27"/>
      <c r="AK63" s="137"/>
      <c r="AL63" s="163"/>
      <c r="AM63" s="164"/>
      <c r="AN63" s="57"/>
      <c r="AO63" s="28"/>
      <c r="AP63" s="62"/>
      <c r="AQ63" s="62"/>
      <c r="AR63" s="62"/>
      <c r="AS63" s="62"/>
      <c r="AT63" s="6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122"/>
      <c r="BG63" s="122"/>
      <c r="BX63" s="121"/>
      <c r="CD63" s="147" t="str">
        <f t="shared" si="3"/>
        <v/>
      </c>
      <c r="CG63" s="123">
        <v>0</v>
      </c>
      <c r="CH63" s="123">
        <v>0</v>
      </c>
      <c r="CI63" s="123">
        <v>0</v>
      </c>
      <c r="CJ63" s="123">
        <f t="shared" si="4"/>
        <v>0</v>
      </c>
      <c r="CK63" s="123"/>
      <c r="CL63" s="123"/>
      <c r="CM63" s="123"/>
      <c r="CN63" s="123"/>
      <c r="CO63" s="123"/>
    </row>
    <row r="64" spans="1:93" ht="16.149999999999999" customHeight="1" x14ac:dyDescent="0.2">
      <c r="A64" s="335"/>
      <c r="B64" s="167" t="s">
        <v>45</v>
      </c>
      <c r="C64" s="132">
        <f t="shared" si="0"/>
        <v>0</v>
      </c>
      <c r="D64" s="168">
        <f t="shared" si="6"/>
        <v>0</v>
      </c>
      <c r="E64" s="128">
        <f t="shared" si="6"/>
        <v>0</v>
      </c>
      <c r="F64" s="64"/>
      <c r="G64" s="65"/>
      <c r="H64" s="64"/>
      <c r="I64" s="65"/>
      <c r="J64" s="12"/>
      <c r="K64" s="14"/>
      <c r="L64" s="12"/>
      <c r="M64" s="14"/>
      <c r="N64" s="12"/>
      <c r="O64" s="14"/>
      <c r="P64" s="12"/>
      <c r="Q64" s="14"/>
      <c r="R64" s="12"/>
      <c r="S64" s="14"/>
      <c r="T64" s="12"/>
      <c r="U64" s="14"/>
      <c r="V64" s="12"/>
      <c r="W64" s="14"/>
      <c r="X64" s="12"/>
      <c r="Y64" s="14"/>
      <c r="Z64" s="12"/>
      <c r="AA64" s="14"/>
      <c r="AB64" s="12"/>
      <c r="AC64" s="14"/>
      <c r="AD64" s="12"/>
      <c r="AE64" s="14"/>
      <c r="AF64" s="12"/>
      <c r="AG64" s="14"/>
      <c r="AH64" s="12"/>
      <c r="AI64" s="14"/>
      <c r="AJ64" s="12"/>
      <c r="AK64" s="14"/>
      <c r="AL64" s="23"/>
      <c r="AM64" s="36"/>
      <c r="AN64" s="57"/>
      <c r="AO64" s="13"/>
      <c r="AP64" s="24"/>
      <c r="AQ64" s="24"/>
      <c r="AR64" s="24"/>
      <c r="AS64" s="24"/>
      <c r="AT64" s="6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122"/>
      <c r="BG64" s="122"/>
      <c r="BX64" s="121"/>
      <c r="CD64" s="147" t="str">
        <f t="shared" si="3"/>
        <v/>
      </c>
      <c r="CG64" s="123">
        <v>0</v>
      </c>
      <c r="CH64" s="123">
        <v>0</v>
      </c>
      <c r="CI64" s="123">
        <v>0</v>
      </c>
      <c r="CJ64" s="123">
        <f t="shared" si="4"/>
        <v>0</v>
      </c>
      <c r="CK64" s="123"/>
      <c r="CL64" s="123"/>
      <c r="CM64" s="123"/>
      <c r="CN64" s="123"/>
      <c r="CO64" s="123"/>
    </row>
    <row r="65" spans="1:93" ht="16.149999999999999" customHeight="1" x14ac:dyDescent="0.2">
      <c r="A65" s="334" t="s">
        <v>52</v>
      </c>
      <c r="B65" s="152" t="s">
        <v>37</v>
      </c>
      <c r="C65" s="49">
        <f t="shared" ref="C65:C95" si="7">SUM(D65+E65)</f>
        <v>0</v>
      </c>
      <c r="D65" s="50">
        <f t="shared" ref="D65:D95" si="8">SUM(F65+H65+J65+L65+N65+P65+R65+T65+V65+X65+Z65+AB65+AD65+AF65+AH65+AJ65+AL65)</f>
        <v>0</v>
      </c>
      <c r="E65" s="153">
        <f t="shared" si="6"/>
        <v>0</v>
      </c>
      <c r="F65" s="84"/>
      <c r="G65" s="170"/>
      <c r="H65" s="84"/>
      <c r="I65" s="170"/>
      <c r="J65" s="78"/>
      <c r="K65" s="79"/>
      <c r="L65" s="78"/>
      <c r="M65" s="79"/>
      <c r="N65" s="78"/>
      <c r="O65" s="79"/>
      <c r="P65" s="78"/>
      <c r="Q65" s="79"/>
      <c r="R65" s="78"/>
      <c r="S65" s="79"/>
      <c r="T65" s="78"/>
      <c r="U65" s="79"/>
      <c r="V65" s="78"/>
      <c r="W65" s="79"/>
      <c r="X65" s="78"/>
      <c r="Y65" s="79"/>
      <c r="Z65" s="78"/>
      <c r="AA65" s="79"/>
      <c r="AB65" s="7"/>
      <c r="AC65" s="8"/>
      <c r="AD65" s="176"/>
      <c r="AE65" s="177"/>
      <c r="AF65" s="67"/>
      <c r="AG65" s="72"/>
      <c r="AH65" s="67"/>
      <c r="AI65" s="72"/>
      <c r="AJ65" s="67"/>
      <c r="AK65" s="72"/>
      <c r="AL65" s="178"/>
      <c r="AM65" s="179"/>
      <c r="AN65" s="57"/>
      <c r="AO65" s="2"/>
      <c r="AP65" s="26"/>
      <c r="AQ65" s="26"/>
      <c r="AR65" s="26"/>
      <c r="AS65" s="26"/>
      <c r="AT65" s="6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122"/>
      <c r="BG65" s="122"/>
      <c r="BX65" s="121"/>
      <c r="CD65" s="147" t="str">
        <f t="shared" si="3"/>
        <v/>
      </c>
      <c r="CG65" s="123">
        <v>0</v>
      </c>
      <c r="CH65" s="123">
        <v>0</v>
      </c>
      <c r="CI65" s="123">
        <v>0</v>
      </c>
      <c r="CJ65" s="123">
        <f t="shared" si="4"/>
        <v>0</v>
      </c>
      <c r="CK65" s="123"/>
      <c r="CL65" s="123"/>
      <c r="CM65" s="123"/>
      <c r="CN65" s="123"/>
      <c r="CO65" s="123"/>
    </row>
    <row r="66" spans="1:93" ht="16.149999999999999" customHeight="1" x14ac:dyDescent="0.2">
      <c r="A66" s="335"/>
      <c r="B66" s="39" t="s">
        <v>39</v>
      </c>
      <c r="C66" s="52">
        <f t="shared" si="7"/>
        <v>0</v>
      </c>
      <c r="D66" s="53">
        <f t="shared" si="8"/>
        <v>0</v>
      </c>
      <c r="E66" s="158">
        <f t="shared" si="6"/>
        <v>0</v>
      </c>
      <c r="F66" s="41"/>
      <c r="G66" s="42"/>
      <c r="H66" s="41"/>
      <c r="I66" s="42"/>
      <c r="J66" s="7"/>
      <c r="K66" s="8"/>
      <c r="L66" s="7"/>
      <c r="M66" s="8"/>
      <c r="N66" s="7"/>
      <c r="O66" s="8"/>
      <c r="P66" s="7"/>
      <c r="Q66" s="8"/>
      <c r="R66" s="7"/>
      <c r="S66" s="8"/>
      <c r="T66" s="7"/>
      <c r="U66" s="8"/>
      <c r="V66" s="7"/>
      <c r="W66" s="8"/>
      <c r="X66" s="7"/>
      <c r="Y66" s="8"/>
      <c r="Z66" s="7"/>
      <c r="AA66" s="8"/>
      <c r="AB66" s="7"/>
      <c r="AC66" s="8"/>
      <c r="AD66" s="176"/>
      <c r="AE66" s="177"/>
      <c r="AF66" s="40"/>
      <c r="AG66" s="75"/>
      <c r="AH66" s="40"/>
      <c r="AI66" s="75"/>
      <c r="AJ66" s="40"/>
      <c r="AK66" s="75"/>
      <c r="AL66" s="74"/>
      <c r="AM66" s="96"/>
      <c r="AN66" s="57"/>
      <c r="AO66" s="20"/>
      <c r="AP66" s="22"/>
      <c r="AQ66" s="22"/>
      <c r="AR66" s="22"/>
      <c r="AS66" s="22"/>
      <c r="AT66" s="6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122"/>
      <c r="BG66" s="122"/>
      <c r="BX66" s="121"/>
      <c r="CD66" s="147" t="str">
        <f t="shared" si="3"/>
        <v/>
      </c>
      <c r="CG66" s="123">
        <v>0</v>
      </c>
      <c r="CH66" s="123">
        <v>0</v>
      </c>
      <c r="CI66" s="123">
        <v>0</v>
      </c>
      <c r="CJ66" s="123">
        <f t="shared" si="4"/>
        <v>0</v>
      </c>
      <c r="CK66" s="123"/>
      <c r="CL66" s="123"/>
      <c r="CM66" s="123"/>
      <c r="CN66" s="123"/>
      <c r="CO66" s="123"/>
    </row>
    <row r="67" spans="1:93" ht="16.149999999999999" customHeight="1" x14ac:dyDescent="0.2">
      <c r="A67" s="335"/>
      <c r="B67" s="112" t="s">
        <v>46</v>
      </c>
      <c r="C67" s="165">
        <f t="shared" si="7"/>
        <v>0</v>
      </c>
      <c r="D67" s="171">
        <f t="shared" si="8"/>
        <v>0</v>
      </c>
      <c r="E67" s="166">
        <f t="shared" si="6"/>
        <v>0</v>
      </c>
      <c r="F67" s="41"/>
      <c r="G67" s="42"/>
      <c r="H67" s="41"/>
      <c r="I67" s="42"/>
      <c r="J67" s="27"/>
      <c r="K67" s="137"/>
      <c r="L67" s="27"/>
      <c r="M67" s="137"/>
      <c r="N67" s="27"/>
      <c r="O67" s="137"/>
      <c r="P67" s="27"/>
      <c r="Q67" s="137"/>
      <c r="R67" s="27"/>
      <c r="S67" s="137"/>
      <c r="T67" s="27"/>
      <c r="U67" s="137"/>
      <c r="V67" s="27"/>
      <c r="W67" s="137"/>
      <c r="X67" s="27"/>
      <c r="Y67" s="137"/>
      <c r="Z67" s="27"/>
      <c r="AA67" s="137"/>
      <c r="AB67" s="7"/>
      <c r="AC67" s="8"/>
      <c r="AD67" s="176"/>
      <c r="AE67" s="177"/>
      <c r="AF67" s="41"/>
      <c r="AG67" s="99"/>
      <c r="AH67" s="41"/>
      <c r="AI67" s="99"/>
      <c r="AJ67" s="41"/>
      <c r="AK67" s="99"/>
      <c r="AL67" s="180"/>
      <c r="AM67" s="181"/>
      <c r="AN67" s="57"/>
      <c r="AO67" s="28"/>
      <c r="AP67" s="62"/>
      <c r="AQ67" s="62"/>
      <c r="AR67" s="62"/>
      <c r="AS67" s="62"/>
      <c r="AT67" s="6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122"/>
      <c r="BG67" s="122"/>
      <c r="BX67" s="121"/>
      <c r="CD67" s="147" t="str">
        <f t="shared" si="3"/>
        <v/>
      </c>
      <c r="CG67" s="123">
        <v>0</v>
      </c>
      <c r="CH67" s="123">
        <v>0</v>
      </c>
      <c r="CI67" s="123">
        <v>0</v>
      </c>
      <c r="CJ67" s="123">
        <f t="shared" si="4"/>
        <v>0</v>
      </c>
      <c r="CK67" s="123"/>
      <c r="CL67" s="123"/>
      <c r="CM67" s="123"/>
      <c r="CN67" s="123"/>
      <c r="CO67" s="123"/>
    </row>
    <row r="68" spans="1:93" ht="16.149999999999999" customHeight="1" x14ac:dyDescent="0.2">
      <c r="A68" s="336"/>
      <c r="B68" s="167" t="s">
        <v>45</v>
      </c>
      <c r="C68" s="132">
        <f t="shared" si="7"/>
        <v>0</v>
      </c>
      <c r="D68" s="168">
        <f t="shared" si="8"/>
        <v>0</v>
      </c>
      <c r="E68" s="128">
        <f t="shared" si="6"/>
        <v>0</v>
      </c>
      <c r="F68" s="64"/>
      <c r="G68" s="65"/>
      <c r="H68" s="64"/>
      <c r="I68" s="65"/>
      <c r="J68" s="12"/>
      <c r="K68" s="14"/>
      <c r="L68" s="12"/>
      <c r="M68" s="14"/>
      <c r="N68" s="12"/>
      <c r="O68" s="14"/>
      <c r="P68" s="12"/>
      <c r="Q68" s="14"/>
      <c r="R68" s="12"/>
      <c r="S68" s="14"/>
      <c r="T68" s="12"/>
      <c r="U68" s="14"/>
      <c r="V68" s="12"/>
      <c r="W68" s="14"/>
      <c r="X68" s="12"/>
      <c r="Y68" s="14"/>
      <c r="Z68" s="12"/>
      <c r="AA68" s="14"/>
      <c r="AB68" s="7"/>
      <c r="AC68" s="8"/>
      <c r="AD68" s="176"/>
      <c r="AE68" s="177"/>
      <c r="AF68" s="64"/>
      <c r="AG68" s="73"/>
      <c r="AH68" s="64"/>
      <c r="AI68" s="73"/>
      <c r="AJ68" s="64"/>
      <c r="AK68" s="73"/>
      <c r="AL68" s="182"/>
      <c r="AM68" s="76"/>
      <c r="AN68" s="57"/>
      <c r="AO68" s="13"/>
      <c r="AP68" s="24"/>
      <c r="AQ68" s="24"/>
      <c r="AR68" s="24"/>
      <c r="AS68" s="24"/>
      <c r="AT68" s="6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122"/>
      <c r="BG68" s="122"/>
      <c r="BX68" s="121"/>
      <c r="CD68" s="147" t="str">
        <f t="shared" si="3"/>
        <v/>
      </c>
      <c r="CG68" s="123">
        <v>0</v>
      </c>
      <c r="CH68" s="123">
        <v>0</v>
      </c>
      <c r="CI68" s="123">
        <v>0</v>
      </c>
      <c r="CJ68" s="123">
        <f t="shared" si="4"/>
        <v>0</v>
      </c>
      <c r="CK68" s="123"/>
      <c r="CL68" s="123"/>
      <c r="CM68" s="123"/>
      <c r="CN68" s="123"/>
      <c r="CO68" s="123"/>
    </row>
    <row r="69" spans="1:93" ht="16.149999999999999" customHeight="1" x14ac:dyDescent="0.2">
      <c r="A69" s="334" t="s">
        <v>53</v>
      </c>
      <c r="B69" s="152" t="s">
        <v>37</v>
      </c>
      <c r="C69" s="49">
        <f t="shared" si="7"/>
        <v>0</v>
      </c>
      <c r="D69" s="50">
        <f t="shared" si="8"/>
        <v>0</v>
      </c>
      <c r="E69" s="153">
        <f t="shared" si="6"/>
        <v>0</v>
      </c>
      <c r="F69" s="84"/>
      <c r="G69" s="170"/>
      <c r="H69" s="84"/>
      <c r="I69" s="170"/>
      <c r="J69" s="78"/>
      <c r="K69" s="79"/>
      <c r="L69" s="78"/>
      <c r="M69" s="79"/>
      <c r="N69" s="78"/>
      <c r="O69" s="79"/>
      <c r="P69" s="78"/>
      <c r="Q69" s="79"/>
      <c r="R69" s="78"/>
      <c r="S69" s="79"/>
      <c r="T69" s="78"/>
      <c r="U69" s="79"/>
      <c r="V69" s="78"/>
      <c r="W69" s="79"/>
      <c r="X69" s="78"/>
      <c r="Y69" s="79"/>
      <c r="Z69" s="78"/>
      <c r="AA69" s="79"/>
      <c r="AB69" s="78"/>
      <c r="AC69" s="79"/>
      <c r="AD69" s="78"/>
      <c r="AE69" s="79"/>
      <c r="AF69" s="78"/>
      <c r="AG69" s="79"/>
      <c r="AH69" s="78"/>
      <c r="AI69" s="79"/>
      <c r="AJ69" s="78"/>
      <c r="AK69" s="79"/>
      <c r="AL69" s="155"/>
      <c r="AM69" s="156"/>
      <c r="AN69" s="57"/>
      <c r="AO69" s="2"/>
      <c r="AP69" s="26"/>
      <c r="AQ69" s="26"/>
      <c r="AR69" s="26"/>
      <c r="AS69" s="26"/>
      <c r="AT69" s="6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122"/>
      <c r="BG69" s="122"/>
      <c r="BX69" s="121"/>
      <c r="CD69" s="147" t="str">
        <f t="shared" si="3"/>
        <v/>
      </c>
      <c r="CG69" s="123">
        <v>0</v>
      </c>
      <c r="CH69" s="123">
        <v>0</v>
      </c>
      <c r="CI69" s="123">
        <v>0</v>
      </c>
      <c r="CJ69" s="123">
        <f t="shared" si="4"/>
        <v>0</v>
      </c>
      <c r="CK69" s="123"/>
      <c r="CL69" s="123"/>
      <c r="CM69" s="123"/>
      <c r="CN69" s="123"/>
      <c r="CO69" s="123"/>
    </row>
    <row r="70" spans="1:93" ht="16.149999999999999" customHeight="1" x14ac:dyDescent="0.2">
      <c r="A70" s="335"/>
      <c r="B70" s="39" t="s">
        <v>38</v>
      </c>
      <c r="C70" s="52">
        <f t="shared" si="7"/>
        <v>0</v>
      </c>
      <c r="D70" s="53">
        <f t="shared" si="8"/>
        <v>0</v>
      </c>
      <c r="E70" s="158">
        <f t="shared" si="6"/>
        <v>0</v>
      </c>
      <c r="F70" s="41"/>
      <c r="G70" s="42"/>
      <c r="H70" s="41"/>
      <c r="I70" s="42"/>
      <c r="J70" s="7"/>
      <c r="K70" s="8"/>
      <c r="L70" s="7"/>
      <c r="M70" s="8"/>
      <c r="N70" s="7"/>
      <c r="O70" s="8"/>
      <c r="P70" s="7"/>
      <c r="Q70" s="8"/>
      <c r="R70" s="7"/>
      <c r="S70" s="8"/>
      <c r="T70" s="7"/>
      <c r="U70" s="8"/>
      <c r="V70" s="7"/>
      <c r="W70" s="8"/>
      <c r="X70" s="7"/>
      <c r="Y70" s="8"/>
      <c r="Z70" s="7"/>
      <c r="AA70" s="8"/>
      <c r="AB70" s="7"/>
      <c r="AC70" s="8"/>
      <c r="AD70" s="7"/>
      <c r="AE70" s="8"/>
      <c r="AF70" s="7"/>
      <c r="AG70" s="8"/>
      <c r="AH70" s="7"/>
      <c r="AI70" s="8"/>
      <c r="AJ70" s="7"/>
      <c r="AK70" s="8"/>
      <c r="AL70" s="21"/>
      <c r="AM70" s="35"/>
      <c r="AN70" s="57"/>
      <c r="AO70" s="66"/>
      <c r="AP70" s="183"/>
      <c r="AQ70" s="183"/>
      <c r="AR70" s="183"/>
      <c r="AS70" s="183"/>
      <c r="AT70" s="6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122"/>
      <c r="BG70" s="122"/>
      <c r="BX70" s="121"/>
      <c r="CD70" s="147" t="str">
        <f t="shared" si="3"/>
        <v/>
      </c>
      <c r="CG70" s="123">
        <v>0</v>
      </c>
      <c r="CH70" s="123">
        <v>0</v>
      </c>
      <c r="CI70" s="123">
        <v>0</v>
      </c>
      <c r="CJ70" s="123">
        <f t="shared" si="4"/>
        <v>0</v>
      </c>
      <c r="CK70" s="123"/>
      <c r="CL70" s="123"/>
      <c r="CM70" s="123"/>
      <c r="CN70" s="123"/>
      <c r="CO70" s="123"/>
    </row>
    <row r="71" spans="1:93" ht="16.149999999999999" customHeight="1" x14ac:dyDescent="0.2">
      <c r="A71" s="335"/>
      <c r="B71" s="39" t="s">
        <v>39</v>
      </c>
      <c r="C71" s="52">
        <f t="shared" si="7"/>
        <v>13</v>
      </c>
      <c r="D71" s="53">
        <f t="shared" si="8"/>
        <v>0</v>
      </c>
      <c r="E71" s="158">
        <f t="shared" si="6"/>
        <v>13</v>
      </c>
      <c r="F71" s="41"/>
      <c r="G71" s="42"/>
      <c r="H71" s="41"/>
      <c r="I71" s="42"/>
      <c r="J71" s="7"/>
      <c r="K71" s="8"/>
      <c r="L71" s="7"/>
      <c r="M71" s="8">
        <v>2</v>
      </c>
      <c r="N71" s="7"/>
      <c r="O71" s="8">
        <v>1</v>
      </c>
      <c r="P71" s="7"/>
      <c r="Q71" s="8">
        <v>2</v>
      </c>
      <c r="R71" s="7"/>
      <c r="S71" s="8">
        <v>3</v>
      </c>
      <c r="T71" s="7"/>
      <c r="U71" s="8">
        <v>4</v>
      </c>
      <c r="V71" s="7"/>
      <c r="W71" s="8">
        <v>1</v>
      </c>
      <c r="X71" s="7"/>
      <c r="Y71" s="8"/>
      <c r="Z71" s="7"/>
      <c r="AA71" s="8"/>
      <c r="AB71" s="7"/>
      <c r="AC71" s="8"/>
      <c r="AD71" s="7"/>
      <c r="AE71" s="8"/>
      <c r="AF71" s="7"/>
      <c r="AG71" s="8"/>
      <c r="AH71" s="7"/>
      <c r="AI71" s="8"/>
      <c r="AJ71" s="7"/>
      <c r="AK71" s="8"/>
      <c r="AL71" s="21"/>
      <c r="AM71" s="35"/>
      <c r="AN71" s="57"/>
      <c r="AO71" s="20">
        <v>0</v>
      </c>
      <c r="AP71" s="22">
        <v>0</v>
      </c>
      <c r="AQ71" s="22">
        <v>0</v>
      </c>
      <c r="AR71" s="22">
        <v>0</v>
      </c>
      <c r="AS71" s="22"/>
      <c r="AT71" s="6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122"/>
      <c r="BG71" s="122"/>
      <c r="BX71" s="121"/>
      <c r="CD71" s="147" t="str">
        <f t="shared" si="3"/>
        <v/>
      </c>
      <c r="CG71" s="123">
        <v>0</v>
      </c>
      <c r="CH71" s="123">
        <v>0</v>
      </c>
      <c r="CI71" s="123">
        <v>0</v>
      </c>
      <c r="CJ71" s="123">
        <f t="shared" si="4"/>
        <v>0</v>
      </c>
      <c r="CK71" s="123"/>
      <c r="CL71" s="123"/>
      <c r="CM71" s="123"/>
      <c r="CN71" s="123"/>
      <c r="CO71" s="123"/>
    </row>
    <row r="72" spans="1:93" ht="16.149999999999999" customHeight="1" x14ac:dyDescent="0.2">
      <c r="A72" s="335"/>
      <c r="B72" s="39" t="s">
        <v>41</v>
      </c>
      <c r="C72" s="52">
        <f t="shared" si="7"/>
        <v>0</v>
      </c>
      <c r="D72" s="53">
        <f t="shared" si="8"/>
        <v>0</v>
      </c>
      <c r="E72" s="158">
        <f t="shared" si="6"/>
        <v>0</v>
      </c>
      <c r="F72" s="41"/>
      <c r="G72" s="42"/>
      <c r="H72" s="41"/>
      <c r="I72" s="42"/>
      <c r="J72" s="7"/>
      <c r="K72" s="8"/>
      <c r="L72" s="7"/>
      <c r="M72" s="8"/>
      <c r="N72" s="7"/>
      <c r="O72" s="8"/>
      <c r="P72" s="7"/>
      <c r="Q72" s="8"/>
      <c r="R72" s="7"/>
      <c r="S72" s="8"/>
      <c r="T72" s="7"/>
      <c r="U72" s="8"/>
      <c r="V72" s="7"/>
      <c r="W72" s="8"/>
      <c r="X72" s="7"/>
      <c r="Y72" s="8"/>
      <c r="Z72" s="7"/>
      <c r="AA72" s="8"/>
      <c r="AB72" s="7"/>
      <c r="AC72" s="8"/>
      <c r="AD72" s="7"/>
      <c r="AE72" s="8"/>
      <c r="AF72" s="7"/>
      <c r="AG72" s="8"/>
      <c r="AH72" s="7"/>
      <c r="AI72" s="8"/>
      <c r="AJ72" s="7"/>
      <c r="AK72" s="8"/>
      <c r="AL72" s="21"/>
      <c r="AM72" s="35"/>
      <c r="AN72" s="57"/>
      <c r="AO72" s="20"/>
      <c r="AP72" s="22"/>
      <c r="AQ72" s="22"/>
      <c r="AR72" s="22"/>
      <c r="AS72" s="22"/>
      <c r="AT72" s="6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122"/>
      <c r="BG72" s="122"/>
      <c r="BX72" s="121"/>
      <c r="CD72" s="147" t="str">
        <f t="shared" si="3"/>
        <v/>
      </c>
      <c r="CG72" s="123">
        <v>0</v>
      </c>
      <c r="CH72" s="123">
        <v>0</v>
      </c>
      <c r="CI72" s="123">
        <v>0</v>
      </c>
      <c r="CJ72" s="123">
        <f t="shared" si="4"/>
        <v>0</v>
      </c>
      <c r="CK72" s="123"/>
      <c r="CL72" s="123"/>
      <c r="CM72" s="123"/>
      <c r="CN72" s="123"/>
      <c r="CO72" s="123"/>
    </row>
    <row r="73" spans="1:93" ht="16.149999999999999" customHeight="1" x14ac:dyDescent="0.2">
      <c r="A73" s="335"/>
      <c r="B73" s="39" t="s">
        <v>42</v>
      </c>
      <c r="C73" s="52">
        <f t="shared" si="7"/>
        <v>0</v>
      </c>
      <c r="D73" s="53">
        <f t="shared" si="8"/>
        <v>0</v>
      </c>
      <c r="E73" s="158">
        <f t="shared" si="6"/>
        <v>0</v>
      </c>
      <c r="F73" s="41"/>
      <c r="G73" s="42"/>
      <c r="H73" s="41"/>
      <c r="I73" s="42"/>
      <c r="J73" s="7"/>
      <c r="K73" s="8"/>
      <c r="L73" s="7"/>
      <c r="M73" s="8"/>
      <c r="N73" s="7"/>
      <c r="O73" s="8"/>
      <c r="P73" s="7"/>
      <c r="Q73" s="8"/>
      <c r="R73" s="7"/>
      <c r="S73" s="8"/>
      <c r="T73" s="7"/>
      <c r="U73" s="8"/>
      <c r="V73" s="7"/>
      <c r="W73" s="8"/>
      <c r="X73" s="7"/>
      <c r="Y73" s="8"/>
      <c r="Z73" s="7"/>
      <c r="AA73" s="8"/>
      <c r="AB73" s="7"/>
      <c r="AC73" s="8"/>
      <c r="AD73" s="7"/>
      <c r="AE73" s="8"/>
      <c r="AF73" s="7"/>
      <c r="AG73" s="8"/>
      <c r="AH73" s="7"/>
      <c r="AI73" s="8"/>
      <c r="AJ73" s="7"/>
      <c r="AK73" s="8"/>
      <c r="AL73" s="21"/>
      <c r="AM73" s="35"/>
      <c r="AN73" s="57"/>
      <c r="AO73" s="20"/>
      <c r="AP73" s="22"/>
      <c r="AQ73" s="22"/>
      <c r="AR73" s="22"/>
      <c r="AS73" s="22"/>
      <c r="AT73" s="6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122"/>
      <c r="BG73" s="122"/>
      <c r="BX73" s="121"/>
      <c r="CD73" s="147" t="str">
        <f t="shared" si="3"/>
        <v/>
      </c>
      <c r="CG73" s="123">
        <v>0</v>
      </c>
      <c r="CH73" s="123">
        <v>0</v>
      </c>
      <c r="CI73" s="123">
        <v>0</v>
      </c>
      <c r="CJ73" s="123">
        <f t="shared" si="4"/>
        <v>0</v>
      </c>
      <c r="CK73" s="123"/>
      <c r="CL73" s="123"/>
      <c r="CM73" s="123"/>
      <c r="CN73" s="123"/>
      <c r="CO73" s="123"/>
    </row>
    <row r="74" spans="1:93" ht="16.149999999999999" customHeight="1" x14ac:dyDescent="0.2">
      <c r="A74" s="335"/>
      <c r="B74" s="175" t="s">
        <v>46</v>
      </c>
      <c r="C74" s="87">
        <f t="shared" si="7"/>
        <v>0</v>
      </c>
      <c r="D74" s="171">
        <f t="shared" si="8"/>
        <v>0</v>
      </c>
      <c r="E74" s="166">
        <f t="shared" si="6"/>
        <v>0</v>
      </c>
      <c r="F74" s="41"/>
      <c r="G74" s="42"/>
      <c r="H74" s="41"/>
      <c r="I74" s="42"/>
      <c r="J74" s="27"/>
      <c r="K74" s="137"/>
      <c r="L74" s="27"/>
      <c r="M74" s="137"/>
      <c r="N74" s="27"/>
      <c r="O74" s="137"/>
      <c r="P74" s="27"/>
      <c r="Q74" s="137"/>
      <c r="R74" s="27"/>
      <c r="S74" s="137"/>
      <c r="T74" s="27"/>
      <c r="U74" s="137"/>
      <c r="V74" s="27"/>
      <c r="W74" s="137"/>
      <c r="X74" s="27"/>
      <c r="Y74" s="137"/>
      <c r="Z74" s="27"/>
      <c r="AA74" s="137"/>
      <c r="AB74" s="27"/>
      <c r="AC74" s="137"/>
      <c r="AD74" s="27"/>
      <c r="AE74" s="137"/>
      <c r="AF74" s="27"/>
      <c r="AG74" s="137"/>
      <c r="AH74" s="27"/>
      <c r="AI74" s="137"/>
      <c r="AJ74" s="27"/>
      <c r="AK74" s="137"/>
      <c r="AL74" s="163"/>
      <c r="AM74" s="164"/>
      <c r="AN74" s="57"/>
      <c r="AO74" s="28"/>
      <c r="AP74" s="62"/>
      <c r="AQ74" s="62"/>
      <c r="AR74" s="62"/>
      <c r="AS74" s="62"/>
      <c r="AT74" s="6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122"/>
      <c r="BG74" s="122"/>
      <c r="BX74" s="121"/>
      <c r="CD74" s="147" t="str">
        <f t="shared" si="3"/>
        <v/>
      </c>
      <c r="CG74" s="123">
        <v>0</v>
      </c>
      <c r="CH74" s="123">
        <v>0</v>
      </c>
      <c r="CI74" s="123">
        <v>0</v>
      </c>
      <c r="CJ74" s="123">
        <f t="shared" si="4"/>
        <v>0</v>
      </c>
      <c r="CK74" s="123"/>
      <c r="CL74" s="123"/>
      <c r="CM74" s="123"/>
      <c r="CN74" s="123"/>
      <c r="CO74" s="123"/>
    </row>
    <row r="75" spans="1:93" ht="16.149999999999999" customHeight="1" x14ac:dyDescent="0.2">
      <c r="A75" s="336"/>
      <c r="B75" s="167" t="s">
        <v>45</v>
      </c>
      <c r="C75" s="132">
        <f t="shared" si="7"/>
        <v>0</v>
      </c>
      <c r="D75" s="168">
        <f t="shared" si="8"/>
        <v>0</v>
      </c>
      <c r="E75" s="128">
        <f t="shared" ref="E75:E95" si="9">SUM(G75+I75+K75+M75+O75+Q75+S75+U75+W75+Y75+AA75+AC75+AE75+AG75+AI75+AK75+AM75)</f>
        <v>0</v>
      </c>
      <c r="F75" s="64"/>
      <c r="G75" s="65"/>
      <c r="H75" s="64"/>
      <c r="I75" s="65"/>
      <c r="J75" s="12"/>
      <c r="K75" s="14"/>
      <c r="L75" s="12"/>
      <c r="M75" s="14"/>
      <c r="N75" s="12"/>
      <c r="O75" s="14"/>
      <c r="P75" s="12"/>
      <c r="Q75" s="14"/>
      <c r="R75" s="12"/>
      <c r="S75" s="14"/>
      <c r="T75" s="12"/>
      <c r="U75" s="14"/>
      <c r="V75" s="12"/>
      <c r="W75" s="14"/>
      <c r="X75" s="12"/>
      <c r="Y75" s="14"/>
      <c r="Z75" s="12"/>
      <c r="AA75" s="14"/>
      <c r="AB75" s="12"/>
      <c r="AC75" s="14"/>
      <c r="AD75" s="12"/>
      <c r="AE75" s="14"/>
      <c r="AF75" s="12"/>
      <c r="AG75" s="14"/>
      <c r="AH75" s="12"/>
      <c r="AI75" s="14"/>
      <c r="AJ75" s="12"/>
      <c r="AK75" s="14"/>
      <c r="AL75" s="23"/>
      <c r="AM75" s="36"/>
      <c r="AN75" s="57"/>
      <c r="AO75" s="13"/>
      <c r="AP75" s="24"/>
      <c r="AQ75" s="24"/>
      <c r="AR75" s="24"/>
      <c r="AS75" s="24"/>
      <c r="AT75" s="6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122"/>
      <c r="BG75" s="122"/>
      <c r="BX75" s="121"/>
      <c r="CD75" s="147" t="str">
        <f t="shared" si="3"/>
        <v/>
      </c>
      <c r="CG75" s="123">
        <v>0</v>
      </c>
      <c r="CH75" s="123">
        <v>0</v>
      </c>
      <c r="CI75" s="123">
        <v>0</v>
      </c>
      <c r="CJ75" s="123">
        <f t="shared" si="4"/>
        <v>0</v>
      </c>
      <c r="CK75" s="123"/>
      <c r="CL75" s="123"/>
      <c r="CM75" s="123"/>
      <c r="CN75" s="123"/>
      <c r="CO75" s="123"/>
    </row>
    <row r="76" spans="1:93" ht="16.149999999999999" customHeight="1" x14ac:dyDescent="0.2">
      <c r="A76" s="334" t="s">
        <v>54</v>
      </c>
      <c r="B76" s="152" t="s">
        <v>55</v>
      </c>
      <c r="C76" s="49">
        <f t="shared" si="7"/>
        <v>0</v>
      </c>
      <c r="D76" s="50">
        <f t="shared" si="8"/>
        <v>0</v>
      </c>
      <c r="E76" s="153">
        <f t="shared" si="9"/>
        <v>0</v>
      </c>
      <c r="F76" s="84"/>
      <c r="G76" s="170"/>
      <c r="H76" s="84"/>
      <c r="I76" s="170"/>
      <c r="J76" s="78"/>
      <c r="K76" s="79"/>
      <c r="L76" s="78"/>
      <c r="M76" s="79"/>
      <c r="N76" s="78"/>
      <c r="O76" s="79"/>
      <c r="P76" s="78"/>
      <c r="Q76" s="79"/>
      <c r="R76" s="78"/>
      <c r="S76" s="79"/>
      <c r="T76" s="78"/>
      <c r="U76" s="79"/>
      <c r="V76" s="78"/>
      <c r="W76" s="79"/>
      <c r="X76" s="78"/>
      <c r="Y76" s="79"/>
      <c r="Z76" s="78"/>
      <c r="AA76" s="79"/>
      <c r="AB76" s="27"/>
      <c r="AC76" s="137"/>
      <c r="AD76" s="184"/>
      <c r="AE76" s="185"/>
      <c r="AF76" s="67"/>
      <c r="AG76" s="72"/>
      <c r="AH76" s="67"/>
      <c r="AI76" s="72"/>
      <c r="AJ76" s="67"/>
      <c r="AK76" s="72"/>
      <c r="AL76" s="178"/>
      <c r="AM76" s="179"/>
      <c r="AN76" s="57"/>
      <c r="AO76" s="2"/>
      <c r="AP76" s="26"/>
      <c r="AQ76" s="26"/>
      <c r="AR76" s="26"/>
      <c r="AS76" s="26"/>
      <c r="AT76" s="6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122"/>
      <c r="BG76" s="122"/>
      <c r="BX76" s="121"/>
      <c r="CD76" s="147" t="str">
        <f t="shared" si="3"/>
        <v/>
      </c>
      <c r="CG76" s="123">
        <v>0</v>
      </c>
      <c r="CH76" s="123">
        <v>0</v>
      </c>
      <c r="CI76" s="123">
        <v>0</v>
      </c>
      <c r="CJ76" s="123">
        <f t="shared" si="4"/>
        <v>0</v>
      </c>
      <c r="CK76" s="123"/>
      <c r="CL76" s="123"/>
      <c r="CM76" s="123"/>
      <c r="CN76" s="123"/>
      <c r="CO76" s="123"/>
    </row>
    <row r="77" spans="1:93" ht="16.149999999999999" customHeight="1" x14ac:dyDescent="0.2">
      <c r="A77" s="335"/>
      <c r="B77" s="186" t="s">
        <v>56</v>
      </c>
      <c r="C77" s="59">
        <f t="shared" si="7"/>
        <v>7</v>
      </c>
      <c r="D77" s="60">
        <f t="shared" si="8"/>
        <v>0</v>
      </c>
      <c r="E77" s="166">
        <f t="shared" si="9"/>
        <v>7</v>
      </c>
      <c r="F77" s="41"/>
      <c r="G77" s="42"/>
      <c r="H77" s="41"/>
      <c r="I77" s="42"/>
      <c r="J77" s="7"/>
      <c r="K77" s="8"/>
      <c r="L77" s="7"/>
      <c r="M77" s="8"/>
      <c r="N77" s="7"/>
      <c r="O77" s="8">
        <v>1</v>
      </c>
      <c r="P77" s="7"/>
      <c r="Q77" s="8">
        <v>1</v>
      </c>
      <c r="R77" s="7"/>
      <c r="S77" s="8">
        <v>1</v>
      </c>
      <c r="T77" s="7"/>
      <c r="U77" s="8">
        <v>3</v>
      </c>
      <c r="V77" s="7"/>
      <c r="W77" s="8">
        <v>1</v>
      </c>
      <c r="X77" s="7"/>
      <c r="Y77" s="8"/>
      <c r="Z77" s="7"/>
      <c r="AA77" s="8"/>
      <c r="AB77" s="27"/>
      <c r="AC77" s="137"/>
      <c r="AD77" s="184"/>
      <c r="AE77" s="185"/>
      <c r="AF77" s="40"/>
      <c r="AG77" s="75"/>
      <c r="AH77" s="40"/>
      <c r="AI77" s="75"/>
      <c r="AJ77" s="40"/>
      <c r="AK77" s="75"/>
      <c r="AL77" s="74"/>
      <c r="AM77" s="96"/>
      <c r="AN77" s="57"/>
      <c r="AO77" s="20">
        <v>0</v>
      </c>
      <c r="AP77" s="22">
        <v>0</v>
      </c>
      <c r="AQ77" s="22">
        <v>0</v>
      </c>
      <c r="AR77" s="22">
        <v>1</v>
      </c>
      <c r="AS77" s="22"/>
      <c r="AT77" s="6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122"/>
      <c r="BG77" s="122"/>
      <c r="BX77" s="121"/>
      <c r="CD77" s="147" t="str">
        <f t="shared" si="3"/>
        <v/>
      </c>
      <c r="CG77" s="123">
        <v>0</v>
      </c>
      <c r="CH77" s="123">
        <v>0</v>
      </c>
      <c r="CI77" s="123">
        <v>0</v>
      </c>
      <c r="CJ77" s="123">
        <f t="shared" si="4"/>
        <v>0</v>
      </c>
      <c r="CK77" s="123"/>
      <c r="CL77" s="123"/>
      <c r="CM77" s="123"/>
      <c r="CN77" s="123"/>
      <c r="CO77" s="123"/>
    </row>
    <row r="78" spans="1:93" ht="16.149999999999999" customHeight="1" x14ac:dyDescent="0.2">
      <c r="A78" s="335"/>
      <c r="B78" s="186" t="s">
        <v>57</v>
      </c>
      <c r="C78" s="59">
        <f t="shared" si="7"/>
        <v>0</v>
      </c>
      <c r="D78" s="60">
        <f t="shared" si="8"/>
        <v>0</v>
      </c>
      <c r="E78" s="166">
        <f t="shared" si="9"/>
        <v>0</v>
      </c>
      <c r="F78" s="40"/>
      <c r="G78" s="43"/>
      <c r="H78" s="40"/>
      <c r="I78" s="43"/>
      <c r="J78" s="7"/>
      <c r="K78" s="8"/>
      <c r="L78" s="7"/>
      <c r="M78" s="8"/>
      <c r="N78" s="7"/>
      <c r="O78" s="8"/>
      <c r="P78" s="7"/>
      <c r="Q78" s="8"/>
      <c r="R78" s="7"/>
      <c r="S78" s="8"/>
      <c r="T78" s="7"/>
      <c r="U78" s="8"/>
      <c r="V78" s="7"/>
      <c r="W78" s="8"/>
      <c r="X78" s="7"/>
      <c r="Y78" s="8"/>
      <c r="Z78" s="7"/>
      <c r="AA78" s="8"/>
      <c r="AB78" s="27"/>
      <c r="AC78" s="137"/>
      <c r="AD78" s="184"/>
      <c r="AE78" s="185"/>
      <c r="AF78" s="40"/>
      <c r="AG78" s="75"/>
      <c r="AH78" s="40"/>
      <c r="AI78" s="75"/>
      <c r="AJ78" s="40"/>
      <c r="AK78" s="75"/>
      <c r="AL78" s="74"/>
      <c r="AM78" s="96"/>
      <c r="AN78" s="57"/>
      <c r="AO78" s="28"/>
      <c r="AP78" s="62"/>
      <c r="AQ78" s="62"/>
      <c r="AR78" s="62"/>
      <c r="AS78" s="62"/>
      <c r="AT78" s="6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122"/>
      <c r="BG78" s="122"/>
      <c r="BX78" s="121"/>
      <c r="CD78" s="147" t="str">
        <f t="shared" ref="CD78:CD95" si="10">IF((J78 + K78 + L78 + M78) &lt;  AS78,"* La columna 14-18 AÑOS no puede ser mayor al total por grupo edad de 10 a 19 años. ","")</f>
        <v/>
      </c>
      <c r="CG78" s="123">
        <v>0</v>
      </c>
      <c r="CH78" s="123">
        <v>0</v>
      </c>
      <c r="CI78" s="123">
        <v>0</v>
      </c>
      <c r="CJ78" s="123">
        <f t="shared" ref="CJ78:CJ95" si="11">IF((J78 + K78 + L78 + M78) &lt;  AS78,1,0)</f>
        <v>0</v>
      </c>
      <c r="CK78" s="123"/>
      <c r="CL78" s="123"/>
      <c r="CM78" s="123"/>
      <c r="CN78" s="123"/>
      <c r="CO78" s="123"/>
    </row>
    <row r="79" spans="1:93" ht="16.149999999999999" customHeight="1" x14ac:dyDescent="0.2">
      <c r="A79" s="335"/>
      <c r="B79" s="186" t="s">
        <v>58</v>
      </c>
      <c r="C79" s="52">
        <f t="shared" si="7"/>
        <v>7</v>
      </c>
      <c r="D79" s="53">
        <f t="shared" si="8"/>
        <v>0</v>
      </c>
      <c r="E79" s="166">
        <f t="shared" si="9"/>
        <v>7</v>
      </c>
      <c r="F79" s="41"/>
      <c r="G79" s="42"/>
      <c r="H79" s="41"/>
      <c r="I79" s="42"/>
      <c r="J79" s="27"/>
      <c r="K79" s="137"/>
      <c r="L79" s="27"/>
      <c r="M79" s="137"/>
      <c r="N79" s="27"/>
      <c r="O79" s="137">
        <v>1</v>
      </c>
      <c r="P79" s="27"/>
      <c r="Q79" s="137">
        <v>1</v>
      </c>
      <c r="R79" s="27"/>
      <c r="S79" s="137">
        <v>1</v>
      </c>
      <c r="T79" s="27"/>
      <c r="U79" s="137">
        <v>3</v>
      </c>
      <c r="V79" s="27"/>
      <c r="W79" s="137">
        <v>1</v>
      </c>
      <c r="X79" s="27"/>
      <c r="Y79" s="137"/>
      <c r="Z79" s="27"/>
      <c r="AA79" s="137"/>
      <c r="AB79" s="27"/>
      <c r="AC79" s="137"/>
      <c r="AD79" s="184"/>
      <c r="AE79" s="185"/>
      <c r="AF79" s="40"/>
      <c r="AG79" s="75"/>
      <c r="AH79" s="40"/>
      <c r="AI79" s="75"/>
      <c r="AJ79" s="40"/>
      <c r="AK79" s="75"/>
      <c r="AL79" s="74"/>
      <c r="AM79" s="96"/>
      <c r="AN79" s="57"/>
      <c r="AO79" s="28">
        <v>0</v>
      </c>
      <c r="AP79" s="62">
        <v>0</v>
      </c>
      <c r="AQ79" s="62">
        <v>0</v>
      </c>
      <c r="AR79" s="62">
        <v>1</v>
      </c>
      <c r="AS79" s="62"/>
      <c r="AT79" s="6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122"/>
      <c r="BG79" s="122"/>
      <c r="BX79" s="121"/>
      <c r="CD79" s="147" t="str">
        <f t="shared" si="10"/>
        <v/>
      </c>
      <c r="CG79" s="123">
        <v>0</v>
      </c>
      <c r="CH79" s="123">
        <v>0</v>
      </c>
      <c r="CI79" s="123">
        <v>0</v>
      </c>
      <c r="CJ79" s="123">
        <f t="shared" si="11"/>
        <v>0</v>
      </c>
      <c r="CK79" s="123"/>
      <c r="CL79" s="123"/>
      <c r="CM79" s="123"/>
      <c r="CN79" s="123"/>
      <c r="CO79" s="123"/>
    </row>
    <row r="80" spans="1:93" ht="16.149999999999999" customHeight="1" x14ac:dyDescent="0.2">
      <c r="A80" s="335"/>
      <c r="B80" s="112" t="s">
        <v>46</v>
      </c>
      <c r="C80" s="90">
        <f t="shared" si="7"/>
        <v>0</v>
      </c>
      <c r="D80" s="91">
        <f t="shared" si="8"/>
        <v>0</v>
      </c>
      <c r="E80" s="128">
        <f t="shared" si="9"/>
        <v>0</v>
      </c>
      <c r="F80" s="64"/>
      <c r="G80" s="65"/>
      <c r="H80" s="64"/>
      <c r="I80" s="65"/>
      <c r="J80" s="12"/>
      <c r="K80" s="14"/>
      <c r="L80" s="12"/>
      <c r="M80" s="14"/>
      <c r="N80" s="12"/>
      <c r="O80" s="14"/>
      <c r="P80" s="12"/>
      <c r="Q80" s="14"/>
      <c r="R80" s="12"/>
      <c r="S80" s="14"/>
      <c r="T80" s="12"/>
      <c r="U80" s="14"/>
      <c r="V80" s="12"/>
      <c r="W80" s="14"/>
      <c r="X80" s="12"/>
      <c r="Y80" s="14"/>
      <c r="Z80" s="12"/>
      <c r="AA80" s="14"/>
      <c r="AB80" s="27"/>
      <c r="AC80" s="137"/>
      <c r="AD80" s="184"/>
      <c r="AE80" s="185"/>
      <c r="AF80" s="64"/>
      <c r="AG80" s="73"/>
      <c r="AH80" s="64"/>
      <c r="AI80" s="73"/>
      <c r="AJ80" s="64"/>
      <c r="AK80" s="73"/>
      <c r="AL80" s="182"/>
      <c r="AM80" s="76"/>
      <c r="AN80" s="57"/>
      <c r="AO80" s="13"/>
      <c r="AP80" s="24"/>
      <c r="AQ80" s="24"/>
      <c r="AR80" s="24"/>
      <c r="AS80" s="24"/>
      <c r="AT80" s="6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122"/>
      <c r="BG80" s="122"/>
      <c r="BX80" s="121"/>
      <c r="CD80" s="147" t="str">
        <f t="shared" si="10"/>
        <v/>
      </c>
      <c r="CG80" s="123">
        <v>0</v>
      </c>
      <c r="CH80" s="123">
        <v>0</v>
      </c>
      <c r="CI80" s="123">
        <v>0</v>
      </c>
      <c r="CJ80" s="123">
        <f t="shared" si="11"/>
        <v>0</v>
      </c>
      <c r="CK80" s="123"/>
      <c r="CL80" s="123"/>
      <c r="CM80" s="123"/>
      <c r="CN80" s="123"/>
      <c r="CO80" s="123"/>
    </row>
    <row r="81" spans="1:93" ht="16.149999999999999" customHeight="1" x14ac:dyDescent="0.2">
      <c r="A81" s="337" t="s">
        <v>59</v>
      </c>
      <c r="B81" s="152" t="s">
        <v>37</v>
      </c>
      <c r="C81" s="49">
        <f t="shared" si="7"/>
        <v>0</v>
      </c>
      <c r="D81" s="50">
        <f t="shared" si="8"/>
        <v>0</v>
      </c>
      <c r="E81" s="153">
        <f t="shared" si="9"/>
        <v>0</v>
      </c>
      <c r="F81" s="84"/>
      <c r="G81" s="170"/>
      <c r="H81" s="84"/>
      <c r="I81" s="170"/>
      <c r="J81" s="78"/>
      <c r="K81" s="79"/>
      <c r="L81" s="78"/>
      <c r="M81" s="79"/>
      <c r="N81" s="78"/>
      <c r="O81" s="79"/>
      <c r="P81" s="187"/>
      <c r="Q81" s="188"/>
      <c r="R81" s="187"/>
      <c r="S81" s="188"/>
      <c r="T81" s="187"/>
      <c r="U81" s="188"/>
      <c r="V81" s="187"/>
      <c r="W81" s="188"/>
      <c r="X81" s="187"/>
      <c r="Y81" s="188"/>
      <c r="Z81" s="187"/>
      <c r="AA81" s="188"/>
      <c r="AB81" s="187"/>
      <c r="AC81" s="188"/>
      <c r="AD81" s="187"/>
      <c r="AE81" s="188"/>
      <c r="AF81" s="187"/>
      <c r="AG81" s="188"/>
      <c r="AH81" s="187"/>
      <c r="AI81" s="188"/>
      <c r="AJ81" s="187"/>
      <c r="AK81" s="188"/>
      <c r="AL81" s="187"/>
      <c r="AM81" s="189"/>
      <c r="AN81" s="94"/>
      <c r="AO81" s="18"/>
      <c r="AP81" s="48"/>
      <c r="AQ81" s="48"/>
      <c r="AR81" s="48"/>
      <c r="AS81" s="48"/>
      <c r="AT81" s="6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122"/>
      <c r="BG81" s="122"/>
      <c r="BX81" s="121"/>
      <c r="CD81" s="147" t="str">
        <f t="shared" si="10"/>
        <v/>
      </c>
      <c r="CG81" s="123">
        <v>0</v>
      </c>
      <c r="CH81" s="123">
        <v>0</v>
      </c>
      <c r="CI81" s="123">
        <v>0</v>
      </c>
      <c r="CJ81" s="123">
        <f t="shared" si="11"/>
        <v>0</v>
      </c>
      <c r="CK81" s="123"/>
      <c r="CL81" s="123"/>
      <c r="CM81" s="123"/>
      <c r="CN81" s="123"/>
      <c r="CO81" s="123"/>
    </row>
    <row r="82" spans="1:93" ht="16.149999999999999" customHeight="1" x14ac:dyDescent="0.2">
      <c r="A82" s="338"/>
      <c r="B82" s="39" t="s">
        <v>38</v>
      </c>
      <c r="C82" s="52">
        <f t="shared" si="7"/>
        <v>0</v>
      </c>
      <c r="D82" s="53">
        <f t="shared" si="8"/>
        <v>0</v>
      </c>
      <c r="E82" s="158">
        <f t="shared" si="9"/>
        <v>0</v>
      </c>
      <c r="F82" s="41"/>
      <c r="G82" s="42"/>
      <c r="H82" s="41"/>
      <c r="I82" s="42"/>
      <c r="J82" s="7"/>
      <c r="K82" s="8"/>
      <c r="L82" s="7"/>
      <c r="M82" s="8"/>
      <c r="N82" s="7"/>
      <c r="O82" s="8"/>
      <c r="P82" s="176"/>
      <c r="Q82" s="177"/>
      <c r="R82" s="176"/>
      <c r="S82" s="177"/>
      <c r="T82" s="176"/>
      <c r="U82" s="177"/>
      <c r="V82" s="176"/>
      <c r="W82" s="177"/>
      <c r="X82" s="176"/>
      <c r="Y82" s="177"/>
      <c r="Z82" s="176"/>
      <c r="AA82" s="177"/>
      <c r="AB82" s="176"/>
      <c r="AC82" s="177"/>
      <c r="AD82" s="176"/>
      <c r="AE82" s="177"/>
      <c r="AF82" s="176"/>
      <c r="AG82" s="177"/>
      <c r="AH82" s="176"/>
      <c r="AI82" s="177"/>
      <c r="AJ82" s="176"/>
      <c r="AK82" s="177"/>
      <c r="AL82" s="176"/>
      <c r="AM82" s="190"/>
      <c r="AN82" s="57"/>
      <c r="AO82" s="20"/>
      <c r="AP82" s="22"/>
      <c r="AQ82" s="22"/>
      <c r="AR82" s="22"/>
      <c r="AS82" s="22"/>
      <c r="AT82" s="6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122"/>
      <c r="BG82" s="122"/>
      <c r="BX82" s="121"/>
      <c r="CD82" s="147" t="str">
        <f t="shared" si="10"/>
        <v/>
      </c>
      <c r="CG82" s="123">
        <v>0</v>
      </c>
      <c r="CH82" s="123">
        <v>0</v>
      </c>
      <c r="CI82" s="123">
        <v>0</v>
      </c>
      <c r="CJ82" s="123">
        <f t="shared" si="11"/>
        <v>0</v>
      </c>
      <c r="CK82" s="123"/>
      <c r="CL82" s="123"/>
      <c r="CM82" s="123"/>
      <c r="CN82" s="123"/>
      <c r="CO82" s="123"/>
    </row>
    <row r="83" spans="1:93" ht="16.149999999999999" customHeight="1" x14ac:dyDescent="0.2">
      <c r="A83" s="338"/>
      <c r="B83" s="39" t="s">
        <v>39</v>
      </c>
      <c r="C83" s="52">
        <f t="shared" si="7"/>
        <v>0</v>
      </c>
      <c r="D83" s="53">
        <f t="shared" si="8"/>
        <v>0</v>
      </c>
      <c r="E83" s="158">
        <f t="shared" si="9"/>
        <v>0</v>
      </c>
      <c r="F83" s="41"/>
      <c r="G83" s="42"/>
      <c r="H83" s="41"/>
      <c r="I83" s="42"/>
      <c r="J83" s="7"/>
      <c r="K83" s="8"/>
      <c r="L83" s="7"/>
      <c r="M83" s="8"/>
      <c r="N83" s="7"/>
      <c r="O83" s="8"/>
      <c r="P83" s="176"/>
      <c r="Q83" s="177"/>
      <c r="R83" s="176"/>
      <c r="S83" s="177"/>
      <c r="T83" s="176"/>
      <c r="U83" s="177"/>
      <c r="V83" s="176"/>
      <c r="W83" s="177"/>
      <c r="X83" s="176"/>
      <c r="Y83" s="177"/>
      <c r="Z83" s="176"/>
      <c r="AA83" s="177"/>
      <c r="AB83" s="176"/>
      <c r="AC83" s="177"/>
      <c r="AD83" s="176"/>
      <c r="AE83" s="177"/>
      <c r="AF83" s="176"/>
      <c r="AG83" s="177"/>
      <c r="AH83" s="176"/>
      <c r="AI83" s="177"/>
      <c r="AJ83" s="176"/>
      <c r="AK83" s="177"/>
      <c r="AL83" s="176"/>
      <c r="AM83" s="190"/>
      <c r="AN83" s="57"/>
      <c r="AO83" s="20"/>
      <c r="AP83" s="22"/>
      <c r="AQ83" s="22"/>
      <c r="AR83" s="22"/>
      <c r="AS83" s="22"/>
      <c r="AT83" s="6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122"/>
      <c r="BG83" s="122"/>
      <c r="BX83" s="121"/>
      <c r="CD83" s="147" t="str">
        <f t="shared" si="10"/>
        <v/>
      </c>
      <c r="CG83" s="123">
        <v>0</v>
      </c>
      <c r="CH83" s="123">
        <v>0</v>
      </c>
      <c r="CI83" s="123">
        <v>0</v>
      </c>
      <c r="CJ83" s="123">
        <f t="shared" si="11"/>
        <v>0</v>
      </c>
      <c r="CK83" s="123"/>
      <c r="CL83" s="123"/>
      <c r="CM83" s="123"/>
      <c r="CN83" s="123"/>
      <c r="CO83" s="123"/>
    </row>
    <row r="84" spans="1:93" ht="16.149999999999999" customHeight="1" x14ac:dyDescent="0.2">
      <c r="A84" s="338"/>
      <c r="B84" s="39" t="s">
        <v>41</v>
      </c>
      <c r="C84" s="52">
        <f t="shared" si="7"/>
        <v>0</v>
      </c>
      <c r="D84" s="53">
        <f t="shared" si="8"/>
        <v>0</v>
      </c>
      <c r="E84" s="158">
        <f t="shared" si="9"/>
        <v>0</v>
      </c>
      <c r="F84" s="41"/>
      <c r="G84" s="42"/>
      <c r="H84" s="41"/>
      <c r="I84" s="42"/>
      <c r="J84" s="7"/>
      <c r="K84" s="8"/>
      <c r="L84" s="7"/>
      <c r="M84" s="8"/>
      <c r="N84" s="7"/>
      <c r="O84" s="8"/>
      <c r="P84" s="176"/>
      <c r="Q84" s="177"/>
      <c r="R84" s="176"/>
      <c r="S84" s="177"/>
      <c r="T84" s="176"/>
      <c r="U84" s="177"/>
      <c r="V84" s="176"/>
      <c r="W84" s="177"/>
      <c r="X84" s="176"/>
      <c r="Y84" s="177"/>
      <c r="Z84" s="176"/>
      <c r="AA84" s="177"/>
      <c r="AB84" s="176"/>
      <c r="AC84" s="177"/>
      <c r="AD84" s="176"/>
      <c r="AE84" s="177"/>
      <c r="AF84" s="176"/>
      <c r="AG84" s="177"/>
      <c r="AH84" s="176"/>
      <c r="AI84" s="177"/>
      <c r="AJ84" s="176"/>
      <c r="AK84" s="177"/>
      <c r="AL84" s="176"/>
      <c r="AM84" s="190"/>
      <c r="AN84" s="57"/>
      <c r="AO84" s="20"/>
      <c r="AP84" s="22"/>
      <c r="AQ84" s="22"/>
      <c r="AR84" s="22"/>
      <c r="AS84" s="22"/>
      <c r="AT84" s="6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122"/>
      <c r="BG84" s="122"/>
      <c r="BX84" s="121"/>
      <c r="CD84" s="147" t="str">
        <f t="shared" si="10"/>
        <v/>
      </c>
      <c r="CG84" s="123">
        <v>0</v>
      </c>
      <c r="CH84" s="123">
        <v>0</v>
      </c>
      <c r="CI84" s="123">
        <v>0</v>
      </c>
      <c r="CJ84" s="123">
        <f t="shared" si="11"/>
        <v>0</v>
      </c>
      <c r="CK84" s="123"/>
      <c r="CL84" s="123"/>
      <c r="CM84" s="123"/>
      <c r="CN84" s="123"/>
      <c r="CO84" s="123"/>
    </row>
    <row r="85" spans="1:93" ht="16.149999999999999" customHeight="1" x14ac:dyDescent="0.2">
      <c r="A85" s="338"/>
      <c r="B85" s="39" t="s">
        <v>42</v>
      </c>
      <c r="C85" s="52">
        <f t="shared" si="7"/>
        <v>0</v>
      </c>
      <c r="D85" s="53">
        <f t="shared" si="8"/>
        <v>0</v>
      </c>
      <c r="E85" s="158">
        <f t="shared" si="9"/>
        <v>0</v>
      </c>
      <c r="F85" s="41"/>
      <c r="G85" s="42"/>
      <c r="H85" s="41"/>
      <c r="I85" s="42"/>
      <c r="J85" s="7"/>
      <c r="K85" s="8"/>
      <c r="L85" s="7"/>
      <c r="M85" s="8"/>
      <c r="N85" s="7"/>
      <c r="O85" s="8"/>
      <c r="P85" s="176"/>
      <c r="Q85" s="177"/>
      <c r="R85" s="176"/>
      <c r="S85" s="177"/>
      <c r="T85" s="176"/>
      <c r="U85" s="177"/>
      <c r="V85" s="176"/>
      <c r="W85" s="177"/>
      <c r="X85" s="176"/>
      <c r="Y85" s="177"/>
      <c r="Z85" s="176"/>
      <c r="AA85" s="177"/>
      <c r="AB85" s="176"/>
      <c r="AC85" s="177"/>
      <c r="AD85" s="176"/>
      <c r="AE85" s="177"/>
      <c r="AF85" s="176"/>
      <c r="AG85" s="177"/>
      <c r="AH85" s="176"/>
      <c r="AI85" s="177"/>
      <c r="AJ85" s="176"/>
      <c r="AK85" s="177"/>
      <c r="AL85" s="176"/>
      <c r="AM85" s="190"/>
      <c r="AN85" s="57"/>
      <c r="AO85" s="20"/>
      <c r="AP85" s="22"/>
      <c r="AQ85" s="22"/>
      <c r="AR85" s="22"/>
      <c r="AS85" s="22"/>
      <c r="AT85" s="6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122"/>
      <c r="BG85" s="122"/>
      <c r="BX85" s="121"/>
      <c r="CD85" s="147" t="str">
        <f t="shared" si="10"/>
        <v/>
      </c>
      <c r="CG85" s="123">
        <v>0</v>
      </c>
      <c r="CH85" s="123">
        <v>0</v>
      </c>
      <c r="CI85" s="123">
        <v>0</v>
      </c>
      <c r="CJ85" s="123">
        <f t="shared" si="11"/>
        <v>0</v>
      </c>
      <c r="CK85" s="123"/>
      <c r="CL85" s="123"/>
      <c r="CM85" s="123"/>
      <c r="CN85" s="123"/>
      <c r="CO85" s="123"/>
    </row>
    <row r="86" spans="1:93" ht="16.149999999999999" customHeight="1" x14ac:dyDescent="0.2">
      <c r="A86" s="338"/>
      <c r="B86" s="175" t="s">
        <v>46</v>
      </c>
      <c r="C86" s="165">
        <f t="shared" si="7"/>
        <v>0</v>
      </c>
      <c r="D86" s="88">
        <f t="shared" si="8"/>
        <v>0</v>
      </c>
      <c r="E86" s="166">
        <f t="shared" si="9"/>
        <v>0</v>
      </c>
      <c r="F86" s="41"/>
      <c r="G86" s="42"/>
      <c r="H86" s="41"/>
      <c r="I86" s="42"/>
      <c r="J86" s="27"/>
      <c r="K86" s="137"/>
      <c r="L86" s="27"/>
      <c r="M86" s="137"/>
      <c r="N86" s="27"/>
      <c r="O86" s="137"/>
      <c r="P86" s="184"/>
      <c r="Q86" s="185"/>
      <c r="R86" s="184"/>
      <c r="S86" s="185"/>
      <c r="T86" s="184"/>
      <c r="U86" s="185"/>
      <c r="V86" s="184"/>
      <c r="W86" s="185"/>
      <c r="X86" s="184"/>
      <c r="Y86" s="185"/>
      <c r="Z86" s="184"/>
      <c r="AA86" s="185"/>
      <c r="AB86" s="184"/>
      <c r="AC86" s="185"/>
      <c r="AD86" s="184"/>
      <c r="AE86" s="185"/>
      <c r="AF86" s="184"/>
      <c r="AG86" s="185"/>
      <c r="AH86" s="184"/>
      <c r="AI86" s="185"/>
      <c r="AJ86" s="184"/>
      <c r="AK86" s="185"/>
      <c r="AL86" s="184"/>
      <c r="AM86" s="191"/>
      <c r="AN86" s="57"/>
      <c r="AO86" s="20"/>
      <c r="AP86" s="22"/>
      <c r="AQ86" s="22"/>
      <c r="AR86" s="22"/>
      <c r="AS86" s="22"/>
      <c r="AT86" s="6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122"/>
      <c r="BG86" s="122"/>
      <c r="BX86" s="121"/>
      <c r="CD86" s="147" t="str">
        <f t="shared" si="10"/>
        <v/>
      </c>
      <c r="CG86" s="123">
        <v>0</v>
      </c>
      <c r="CH86" s="123">
        <v>0</v>
      </c>
      <c r="CI86" s="123">
        <v>0</v>
      </c>
      <c r="CJ86" s="123">
        <f t="shared" si="11"/>
        <v>0</v>
      </c>
      <c r="CK86" s="123"/>
      <c r="CL86" s="123"/>
      <c r="CM86" s="123"/>
      <c r="CN86" s="123"/>
      <c r="CO86" s="123"/>
    </row>
    <row r="87" spans="1:93" ht="16.149999999999999" customHeight="1" x14ac:dyDescent="0.2">
      <c r="A87" s="339"/>
      <c r="B87" s="167" t="s">
        <v>45</v>
      </c>
      <c r="C87" s="132">
        <f t="shared" si="7"/>
        <v>0</v>
      </c>
      <c r="D87" s="168">
        <f t="shared" si="8"/>
        <v>0</v>
      </c>
      <c r="E87" s="128">
        <f t="shared" si="9"/>
        <v>0</v>
      </c>
      <c r="F87" s="64"/>
      <c r="G87" s="65"/>
      <c r="H87" s="64"/>
      <c r="I87" s="65"/>
      <c r="J87" s="12"/>
      <c r="K87" s="14"/>
      <c r="L87" s="12"/>
      <c r="M87" s="14"/>
      <c r="N87" s="12"/>
      <c r="O87" s="14"/>
      <c r="P87" s="192"/>
      <c r="Q87" s="193"/>
      <c r="R87" s="192"/>
      <c r="S87" s="193"/>
      <c r="T87" s="192"/>
      <c r="U87" s="193"/>
      <c r="V87" s="192"/>
      <c r="W87" s="193"/>
      <c r="X87" s="192"/>
      <c r="Y87" s="193"/>
      <c r="Z87" s="192"/>
      <c r="AA87" s="193"/>
      <c r="AB87" s="192"/>
      <c r="AC87" s="193"/>
      <c r="AD87" s="192"/>
      <c r="AE87" s="193"/>
      <c r="AF87" s="192"/>
      <c r="AG87" s="193"/>
      <c r="AH87" s="192"/>
      <c r="AI87" s="193"/>
      <c r="AJ87" s="192"/>
      <c r="AK87" s="193"/>
      <c r="AL87" s="192"/>
      <c r="AM87" s="194"/>
      <c r="AN87" s="58"/>
      <c r="AO87" s="13"/>
      <c r="AP87" s="24"/>
      <c r="AQ87" s="24"/>
      <c r="AR87" s="24"/>
      <c r="AS87" s="24"/>
      <c r="AT87" s="6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122"/>
      <c r="BG87" s="122"/>
      <c r="BX87" s="121"/>
      <c r="CD87" s="147" t="str">
        <f t="shared" si="10"/>
        <v/>
      </c>
      <c r="CG87" s="123">
        <v>0</v>
      </c>
      <c r="CH87" s="123">
        <v>0</v>
      </c>
      <c r="CI87" s="123">
        <v>0</v>
      </c>
      <c r="CJ87" s="123">
        <f t="shared" si="11"/>
        <v>0</v>
      </c>
      <c r="CK87" s="123"/>
      <c r="CL87" s="123"/>
      <c r="CM87" s="123"/>
      <c r="CN87" s="123"/>
      <c r="CO87" s="123"/>
    </row>
    <row r="88" spans="1:93" ht="16.149999999999999" customHeight="1" x14ac:dyDescent="0.2">
      <c r="A88" s="334" t="s">
        <v>60</v>
      </c>
      <c r="B88" s="152" t="s">
        <v>37</v>
      </c>
      <c r="C88" s="49">
        <f t="shared" si="7"/>
        <v>0</v>
      </c>
      <c r="D88" s="50">
        <f t="shared" si="8"/>
        <v>0</v>
      </c>
      <c r="E88" s="153">
        <f t="shared" si="9"/>
        <v>0</v>
      </c>
      <c r="F88" s="7"/>
      <c r="G88" s="20"/>
      <c r="H88" s="7"/>
      <c r="I88" s="20"/>
      <c r="J88" s="7"/>
      <c r="K88" s="8"/>
      <c r="L88" s="7"/>
      <c r="M88" s="8"/>
      <c r="N88" s="7"/>
      <c r="O88" s="8"/>
      <c r="P88" s="7"/>
      <c r="Q88" s="8"/>
      <c r="R88" s="7"/>
      <c r="S88" s="8"/>
      <c r="T88" s="7"/>
      <c r="U88" s="8"/>
      <c r="V88" s="7"/>
      <c r="W88" s="8"/>
      <c r="X88" s="7"/>
      <c r="Y88" s="8"/>
      <c r="Z88" s="7"/>
      <c r="AA88" s="8"/>
      <c r="AB88" s="7"/>
      <c r="AC88" s="8"/>
      <c r="AD88" s="7"/>
      <c r="AE88" s="8"/>
      <c r="AF88" s="7"/>
      <c r="AG88" s="8"/>
      <c r="AH88" s="7"/>
      <c r="AI88" s="8"/>
      <c r="AJ88" s="7"/>
      <c r="AK88" s="8"/>
      <c r="AL88" s="21"/>
      <c r="AM88" s="35"/>
      <c r="AN88" s="269"/>
      <c r="AO88" s="18"/>
      <c r="AP88" s="48"/>
      <c r="AQ88" s="48"/>
      <c r="AR88" s="48"/>
      <c r="AS88" s="196"/>
      <c r="AT88" s="6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122"/>
      <c r="BG88" s="122"/>
      <c r="BX88" s="121"/>
      <c r="CD88" s="147" t="str">
        <f t="shared" si="10"/>
        <v/>
      </c>
      <c r="CG88" s="123">
        <v>0</v>
      </c>
      <c r="CH88" s="123">
        <v>0</v>
      </c>
      <c r="CI88" s="123">
        <v>0</v>
      </c>
      <c r="CJ88" s="123">
        <f t="shared" si="11"/>
        <v>0</v>
      </c>
      <c r="CK88" s="123"/>
      <c r="CL88" s="123"/>
      <c r="CM88" s="123"/>
      <c r="CN88" s="123"/>
      <c r="CO88" s="123"/>
    </row>
    <row r="89" spans="1:93" ht="16.149999999999999" customHeight="1" x14ac:dyDescent="0.2">
      <c r="A89" s="335"/>
      <c r="B89" s="39" t="s">
        <v>38</v>
      </c>
      <c r="C89" s="52">
        <f t="shared" si="7"/>
        <v>0</v>
      </c>
      <c r="D89" s="53">
        <f t="shared" si="8"/>
        <v>0</v>
      </c>
      <c r="E89" s="158">
        <f t="shared" si="9"/>
        <v>0</v>
      </c>
      <c r="F89" s="7"/>
      <c r="G89" s="20"/>
      <c r="H89" s="7"/>
      <c r="I89" s="20"/>
      <c r="J89" s="7"/>
      <c r="K89" s="8"/>
      <c r="L89" s="7"/>
      <c r="M89" s="8"/>
      <c r="N89" s="7"/>
      <c r="O89" s="8"/>
      <c r="P89" s="7"/>
      <c r="Q89" s="8"/>
      <c r="R89" s="7"/>
      <c r="S89" s="8"/>
      <c r="T89" s="7"/>
      <c r="U89" s="8"/>
      <c r="V89" s="7"/>
      <c r="W89" s="8"/>
      <c r="X89" s="7"/>
      <c r="Y89" s="8"/>
      <c r="Z89" s="7"/>
      <c r="AA89" s="8"/>
      <c r="AB89" s="7"/>
      <c r="AC89" s="8"/>
      <c r="AD89" s="7"/>
      <c r="AE89" s="8"/>
      <c r="AF89" s="7"/>
      <c r="AG89" s="8"/>
      <c r="AH89" s="7"/>
      <c r="AI89" s="8"/>
      <c r="AJ89" s="7"/>
      <c r="AK89" s="8"/>
      <c r="AL89" s="21"/>
      <c r="AM89" s="35"/>
      <c r="AN89" s="270"/>
      <c r="AO89" s="20"/>
      <c r="AP89" s="22"/>
      <c r="AQ89" s="22"/>
      <c r="AR89" s="22"/>
      <c r="AS89" s="198"/>
      <c r="AT89" s="6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122"/>
      <c r="BG89" s="122"/>
      <c r="BX89" s="121"/>
      <c r="CD89" s="147" t="str">
        <f t="shared" si="10"/>
        <v/>
      </c>
      <c r="CG89" s="123">
        <v>0</v>
      </c>
      <c r="CH89" s="123">
        <v>0</v>
      </c>
      <c r="CI89" s="123">
        <v>0</v>
      </c>
      <c r="CJ89" s="123">
        <f t="shared" si="11"/>
        <v>0</v>
      </c>
      <c r="CK89" s="123"/>
      <c r="CL89" s="123"/>
      <c r="CM89" s="123"/>
      <c r="CN89" s="123"/>
      <c r="CO89" s="123"/>
    </row>
    <row r="90" spans="1:93" ht="16.149999999999999" customHeight="1" x14ac:dyDescent="0.2">
      <c r="A90" s="335"/>
      <c r="B90" s="39" t="s">
        <v>39</v>
      </c>
      <c r="C90" s="52">
        <f t="shared" si="7"/>
        <v>1</v>
      </c>
      <c r="D90" s="53">
        <f t="shared" si="8"/>
        <v>1</v>
      </c>
      <c r="E90" s="158">
        <f t="shared" si="9"/>
        <v>0</v>
      </c>
      <c r="F90" s="7">
        <v>1</v>
      </c>
      <c r="G90" s="20"/>
      <c r="H90" s="7"/>
      <c r="I90" s="20"/>
      <c r="J90" s="7"/>
      <c r="K90" s="8"/>
      <c r="L90" s="7"/>
      <c r="M90" s="8"/>
      <c r="N90" s="7"/>
      <c r="O90" s="8"/>
      <c r="P90" s="7"/>
      <c r="Q90" s="8"/>
      <c r="R90" s="7"/>
      <c r="S90" s="8"/>
      <c r="T90" s="7"/>
      <c r="U90" s="8"/>
      <c r="V90" s="7"/>
      <c r="W90" s="8"/>
      <c r="X90" s="7"/>
      <c r="Y90" s="8"/>
      <c r="Z90" s="7"/>
      <c r="AA90" s="8"/>
      <c r="AB90" s="7"/>
      <c r="AC90" s="8"/>
      <c r="AD90" s="7"/>
      <c r="AE90" s="8"/>
      <c r="AF90" s="7"/>
      <c r="AG90" s="8"/>
      <c r="AH90" s="7"/>
      <c r="AI90" s="8"/>
      <c r="AJ90" s="7"/>
      <c r="AK90" s="8"/>
      <c r="AL90" s="21"/>
      <c r="AM90" s="35"/>
      <c r="AN90" s="270"/>
      <c r="AO90" s="20">
        <v>0</v>
      </c>
      <c r="AP90" s="22">
        <v>0</v>
      </c>
      <c r="AQ90" s="22">
        <v>0</v>
      </c>
      <c r="AR90" s="22">
        <v>0</v>
      </c>
      <c r="AS90" s="198"/>
      <c r="AT90" s="6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122"/>
      <c r="BG90" s="122"/>
      <c r="BX90" s="121"/>
      <c r="CD90" s="147" t="str">
        <f t="shared" si="10"/>
        <v/>
      </c>
      <c r="CG90" s="123">
        <v>0</v>
      </c>
      <c r="CH90" s="123">
        <v>0</v>
      </c>
      <c r="CI90" s="123">
        <v>0</v>
      </c>
      <c r="CJ90" s="123">
        <f t="shared" si="11"/>
        <v>0</v>
      </c>
      <c r="CK90" s="123"/>
      <c r="CL90" s="123"/>
      <c r="CM90" s="123"/>
      <c r="CN90" s="123"/>
      <c r="CO90" s="123"/>
    </row>
    <row r="91" spans="1:93" ht="16.149999999999999" customHeight="1" x14ac:dyDescent="0.2">
      <c r="A91" s="335"/>
      <c r="B91" s="39" t="s">
        <v>41</v>
      </c>
      <c r="C91" s="52">
        <f t="shared" si="7"/>
        <v>0</v>
      </c>
      <c r="D91" s="53">
        <f t="shared" si="8"/>
        <v>0</v>
      </c>
      <c r="E91" s="158">
        <f t="shared" si="9"/>
        <v>0</v>
      </c>
      <c r="F91" s="7"/>
      <c r="G91" s="20"/>
      <c r="H91" s="7"/>
      <c r="I91" s="20"/>
      <c r="J91" s="7"/>
      <c r="K91" s="8"/>
      <c r="L91" s="7"/>
      <c r="M91" s="8"/>
      <c r="N91" s="7"/>
      <c r="O91" s="8"/>
      <c r="P91" s="7"/>
      <c r="Q91" s="8"/>
      <c r="R91" s="7"/>
      <c r="S91" s="8"/>
      <c r="T91" s="7"/>
      <c r="U91" s="8"/>
      <c r="V91" s="7"/>
      <c r="W91" s="8"/>
      <c r="X91" s="7"/>
      <c r="Y91" s="8"/>
      <c r="Z91" s="7"/>
      <c r="AA91" s="8"/>
      <c r="AB91" s="7"/>
      <c r="AC91" s="8"/>
      <c r="AD91" s="7"/>
      <c r="AE91" s="8"/>
      <c r="AF91" s="7"/>
      <c r="AG91" s="8"/>
      <c r="AH91" s="7"/>
      <c r="AI91" s="8"/>
      <c r="AJ91" s="7"/>
      <c r="AK91" s="8"/>
      <c r="AL91" s="21"/>
      <c r="AM91" s="35"/>
      <c r="AN91" s="270"/>
      <c r="AO91" s="20"/>
      <c r="AP91" s="22"/>
      <c r="AQ91" s="22"/>
      <c r="AR91" s="22"/>
      <c r="AS91" s="198"/>
      <c r="AT91" s="6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122"/>
      <c r="BG91" s="122"/>
      <c r="BX91" s="121"/>
      <c r="CD91" s="147" t="str">
        <f t="shared" si="10"/>
        <v/>
      </c>
      <c r="CG91" s="123">
        <v>0</v>
      </c>
      <c r="CH91" s="123">
        <v>0</v>
      </c>
      <c r="CI91" s="123">
        <v>0</v>
      </c>
      <c r="CJ91" s="123">
        <f t="shared" si="11"/>
        <v>0</v>
      </c>
      <c r="CK91" s="123"/>
      <c r="CL91" s="123"/>
      <c r="CM91" s="123"/>
      <c r="CN91" s="123"/>
      <c r="CO91" s="123"/>
    </row>
    <row r="92" spans="1:93" ht="16.149999999999999" customHeight="1" x14ac:dyDescent="0.2">
      <c r="A92" s="335"/>
      <c r="B92" s="39" t="s">
        <v>42</v>
      </c>
      <c r="C92" s="52">
        <f t="shared" si="7"/>
        <v>0</v>
      </c>
      <c r="D92" s="53">
        <f t="shared" si="8"/>
        <v>0</v>
      </c>
      <c r="E92" s="158">
        <f t="shared" si="9"/>
        <v>0</v>
      </c>
      <c r="F92" s="7"/>
      <c r="G92" s="20"/>
      <c r="H92" s="7"/>
      <c r="I92" s="20"/>
      <c r="J92" s="7"/>
      <c r="K92" s="8"/>
      <c r="L92" s="7"/>
      <c r="M92" s="8"/>
      <c r="N92" s="7"/>
      <c r="O92" s="8"/>
      <c r="P92" s="7"/>
      <c r="Q92" s="8"/>
      <c r="R92" s="7"/>
      <c r="S92" s="8"/>
      <c r="T92" s="7"/>
      <c r="U92" s="8"/>
      <c r="V92" s="7"/>
      <c r="W92" s="8"/>
      <c r="X92" s="7"/>
      <c r="Y92" s="8"/>
      <c r="Z92" s="7"/>
      <c r="AA92" s="8"/>
      <c r="AB92" s="7"/>
      <c r="AC92" s="8"/>
      <c r="AD92" s="7"/>
      <c r="AE92" s="8"/>
      <c r="AF92" s="7"/>
      <c r="AG92" s="8"/>
      <c r="AH92" s="7"/>
      <c r="AI92" s="8"/>
      <c r="AJ92" s="7"/>
      <c r="AK92" s="8"/>
      <c r="AL92" s="21"/>
      <c r="AM92" s="35"/>
      <c r="AN92" s="270"/>
      <c r="AO92" s="20"/>
      <c r="AP92" s="22"/>
      <c r="AQ92" s="22"/>
      <c r="AR92" s="22"/>
      <c r="AS92" s="198"/>
      <c r="AT92" s="6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122"/>
      <c r="BG92" s="122"/>
      <c r="BX92" s="121"/>
      <c r="CD92" s="147" t="str">
        <f t="shared" si="10"/>
        <v/>
      </c>
      <c r="CG92" s="123">
        <v>0</v>
      </c>
      <c r="CH92" s="123">
        <v>0</v>
      </c>
      <c r="CI92" s="123">
        <v>0</v>
      </c>
      <c r="CJ92" s="123">
        <f t="shared" si="11"/>
        <v>0</v>
      </c>
      <c r="CK92" s="123"/>
      <c r="CL92" s="123"/>
      <c r="CM92" s="123"/>
      <c r="CN92" s="123"/>
      <c r="CO92" s="123"/>
    </row>
    <row r="93" spans="1:93" ht="16.149999999999999" customHeight="1" x14ac:dyDescent="0.2">
      <c r="A93" s="335"/>
      <c r="B93" s="39" t="s">
        <v>44</v>
      </c>
      <c r="C93" s="52">
        <f t="shared" si="7"/>
        <v>0</v>
      </c>
      <c r="D93" s="53">
        <f t="shared" si="8"/>
        <v>0</v>
      </c>
      <c r="E93" s="158">
        <f t="shared" si="9"/>
        <v>0</v>
      </c>
      <c r="F93" s="7"/>
      <c r="G93" s="20"/>
      <c r="H93" s="7"/>
      <c r="I93" s="20"/>
      <c r="J93" s="7"/>
      <c r="K93" s="8"/>
      <c r="L93" s="7"/>
      <c r="M93" s="8"/>
      <c r="N93" s="7"/>
      <c r="O93" s="8"/>
      <c r="P93" s="7"/>
      <c r="Q93" s="8"/>
      <c r="R93" s="7"/>
      <c r="S93" s="8"/>
      <c r="T93" s="7"/>
      <c r="U93" s="8"/>
      <c r="V93" s="7"/>
      <c r="W93" s="8"/>
      <c r="X93" s="7"/>
      <c r="Y93" s="8"/>
      <c r="Z93" s="7"/>
      <c r="AA93" s="8"/>
      <c r="AB93" s="7"/>
      <c r="AC93" s="8"/>
      <c r="AD93" s="7"/>
      <c r="AE93" s="8"/>
      <c r="AF93" s="7"/>
      <c r="AG93" s="8"/>
      <c r="AH93" s="7"/>
      <c r="AI93" s="8"/>
      <c r="AJ93" s="7"/>
      <c r="AK93" s="8"/>
      <c r="AL93" s="21"/>
      <c r="AM93" s="35"/>
      <c r="AN93" s="270"/>
      <c r="AO93" s="20"/>
      <c r="AP93" s="22"/>
      <c r="AQ93" s="22"/>
      <c r="AR93" s="22"/>
      <c r="AS93" s="198"/>
      <c r="AT93" s="6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122"/>
      <c r="BG93" s="122"/>
      <c r="BX93" s="121"/>
      <c r="CD93" s="147" t="str">
        <f t="shared" si="10"/>
        <v/>
      </c>
      <c r="CG93" s="123">
        <v>0</v>
      </c>
      <c r="CH93" s="123">
        <v>0</v>
      </c>
      <c r="CI93" s="123">
        <v>0</v>
      </c>
      <c r="CJ93" s="123">
        <f t="shared" si="11"/>
        <v>0</v>
      </c>
      <c r="CK93" s="123"/>
      <c r="CL93" s="123"/>
      <c r="CM93" s="123"/>
      <c r="CN93" s="123"/>
      <c r="CO93" s="123"/>
    </row>
    <row r="94" spans="1:93" ht="16.149999999999999" customHeight="1" x14ac:dyDescent="0.2">
      <c r="A94" s="335"/>
      <c r="B94" s="112" t="s">
        <v>46</v>
      </c>
      <c r="C94" s="165">
        <f t="shared" si="7"/>
        <v>0</v>
      </c>
      <c r="D94" s="171">
        <f t="shared" si="8"/>
        <v>0</v>
      </c>
      <c r="E94" s="166">
        <f t="shared" si="9"/>
        <v>0</v>
      </c>
      <c r="F94" s="7"/>
      <c r="G94" s="20"/>
      <c r="H94" s="7"/>
      <c r="I94" s="20"/>
      <c r="J94" s="7"/>
      <c r="K94" s="8"/>
      <c r="L94" s="7"/>
      <c r="M94" s="8"/>
      <c r="N94" s="7"/>
      <c r="O94" s="8"/>
      <c r="P94" s="7"/>
      <c r="Q94" s="8"/>
      <c r="R94" s="7"/>
      <c r="S94" s="8"/>
      <c r="T94" s="7"/>
      <c r="U94" s="8"/>
      <c r="V94" s="7"/>
      <c r="W94" s="8"/>
      <c r="X94" s="7"/>
      <c r="Y94" s="8"/>
      <c r="Z94" s="7"/>
      <c r="AA94" s="8"/>
      <c r="AB94" s="7"/>
      <c r="AC94" s="8"/>
      <c r="AD94" s="7"/>
      <c r="AE94" s="8"/>
      <c r="AF94" s="7"/>
      <c r="AG94" s="8"/>
      <c r="AH94" s="7"/>
      <c r="AI94" s="8"/>
      <c r="AJ94" s="7"/>
      <c r="AK94" s="8"/>
      <c r="AL94" s="21"/>
      <c r="AM94" s="35"/>
      <c r="AN94" s="270"/>
      <c r="AO94" s="20"/>
      <c r="AP94" s="22"/>
      <c r="AQ94" s="22"/>
      <c r="AR94" s="22"/>
      <c r="AS94" s="198"/>
      <c r="AT94" s="6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122"/>
      <c r="BG94" s="122"/>
      <c r="BX94" s="121"/>
      <c r="CD94" s="147" t="str">
        <f t="shared" si="10"/>
        <v/>
      </c>
      <c r="CG94" s="123">
        <v>0</v>
      </c>
      <c r="CH94" s="123">
        <v>0</v>
      </c>
      <c r="CI94" s="123">
        <v>0</v>
      </c>
      <c r="CJ94" s="123">
        <f t="shared" si="11"/>
        <v>0</v>
      </c>
      <c r="CK94" s="123"/>
      <c r="CL94" s="123"/>
      <c r="CM94" s="123"/>
      <c r="CN94" s="123"/>
      <c r="CO94" s="123"/>
    </row>
    <row r="95" spans="1:93" ht="16.149999999999999" customHeight="1" x14ac:dyDescent="0.2">
      <c r="A95" s="336"/>
      <c r="B95" s="167" t="s">
        <v>45</v>
      </c>
      <c r="C95" s="132">
        <f t="shared" si="7"/>
        <v>0</v>
      </c>
      <c r="D95" s="168">
        <f t="shared" si="8"/>
        <v>0</v>
      </c>
      <c r="E95" s="128">
        <f t="shared" si="9"/>
        <v>0</v>
      </c>
      <c r="F95" s="12"/>
      <c r="G95" s="13"/>
      <c r="H95" s="12"/>
      <c r="I95" s="13"/>
      <c r="J95" s="12"/>
      <c r="K95" s="14"/>
      <c r="L95" s="12"/>
      <c r="M95" s="14"/>
      <c r="N95" s="12"/>
      <c r="O95" s="14"/>
      <c r="P95" s="12"/>
      <c r="Q95" s="14"/>
      <c r="R95" s="12"/>
      <c r="S95" s="14"/>
      <c r="T95" s="12"/>
      <c r="U95" s="14"/>
      <c r="V95" s="12"/>
      <c r="W95" s="14"/>
      <c r="X95" s="12"/>
      <c r="Y95" s="14"/>
      <c r="Z95" s="12"/>
      <c r="AA95" s="14"/>
      <c r="AB95" s="12"/>
      <c r="AC95" s="14"/>
      <c r="AD95" s="12"/>
      <c r="AE95" s="14"/>
      <c r="AF95" s="12"/>
      <c r="AG95" s="14"/>
      <c r="AH95" s="12"/>
      <c r="AI95" s="14"/>
      <c r="AJ95" s="12"/>
      <c r="AK95" s="14"/>
      <c r="AL95" s="23"/>
      <c r="AM95" s="36"/>
      <c r="AN95" s="271"/>
      <c r="AO95" s="13"/>
      <c r="AP95" s="24"/>
      <c r="AQ95" s="24"/>
      <c r="AR95" s="24"/>
      <c r="AS95" s="200"/>
      <c r="AT95" s="6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122"/>
      <c r="BG95" s="122"/>
      <c r="BX95" s="121"/>
      <c r="CD95" s="147" t="str">
        <f t="shared" si="10"/>
        <v/>
      </c>
      <c r="CG95" s="123">
        <v>0</v>
      </c>
      <c r="CH95" s="123">
        <v>0</v>
      </c>
      <c r="CI95" s="123">
        <v>0</v>
      </c>
      <c r="CJ95" s="123">
        <f t="shared" si="11"/>
        <v>0</v>
      </c>
      <c r="CK95" s="123"/>
      <c r="CL95" s="123"/>
      <c r="CM95" s="123"/>
      <c r="CN95" s="123"/>
      <c r="CO95" s="123"/>
    </row>
    <row r="96" spans="1:93" ht="31.9" customHeight="1" x14ac:dyDescent="0.2">
      <c r="A96" s="201" t="s">
        <v>61</v>
      </c>
      <c r="B96" s="201"/>
      <c r="C96" s="272"/>
      <c r="D96" s="272"/>
      <c r="E96" s="272"/>
      <c r="F96" s="272"/>
      <c r="G96" s="272"/>
      <c r="H96" s="272"/>
      <c r="I96" s="272"/>
      <c r="J96" s="272"/>
      <c r="K96" s="220"/>
      <c r="L96" s="220"/>
      <c r="M96" s="273"/>
      <c r="N96" s="274"/>
      <c r="O96" s="273"/>
      <c r="P96" s="273"/>
      <c r="Q96" s="275"/>
      <c r="R96" s="275"/>
      <c r="S96" s="275"/>
      <c r="T96" s="275"/>
      <c r="U96" s="276"/>
      <c r="V96" s="276"/>
      <c r="W96" s="277"/>
      <c r="X96" s="277"/>
      <c r="Y96" s="277"/>
      <c r="Z96" s="278"/>
      <c r="AA96" s="276"/>
      <c r="AB96" s="276"/>
      <c r="AC96" s="276"/>
      <c r="AD96" s="275"/>
      <c r="AE96" s="275"/>
      <c r="AF96" s="275"/>
      <c r="AG96" s="275"/>
      <c r="AH96" s="275"/>
      <c r="AI96" s="275"/>
      <c r="AJ96" s="275"/>
      <c r="AK96" s="275"/>
      <c r="AL96" s="275"/>
      <c r="AM96" s="275"/>
      <c r="AN96" s="275"/>
      <c r="AO96" s="275"/>
      <c r="AP96" s="275"/>
      <c r="AQ96" s="122"/>
      <c r="AR96" s="122"/>
      <c r="CG96" s="123"/>
      <c r="CH96" s="123"/>
      <c r="CI96" s="123"/>
      <c r="CJ96" s="123"/>
      <c r="CK96" s="123"/>
      <c r="CL96" s="123"/>
      <c r="CM96" s="123"/>
      <c r="CN96" s="123"/>
      <c r="CO96" s="123"/>
    </row>
    <row r="97" spans="1:93" ht="16.149999999999999" customHeight="1" x14ac:dyDescent="0.2">
      <c r="A97" s="334" t="s">
        <v>62</v>
      </c>
      <c r="B97" s="340" t="s">
        <v>63</v>
      </c>
      <c r="C97" s="343" t="s">
        <v>14</v>
      </c>
      <c r="D97" s="344"/>
      <c r="E97" s="337"/>
      <c r="F97" s="348" t="s">
        <v>15</v>
      </c>
      <c r="G97" s="357"/>
      <c r="H97" s="357"/>
      <c r="I97" s="357"/>
      <c r="J97" s="357"/>
      <c r="K97" s="357"/>
      <c r="L97" s="357"/>
      <c r="M97" s="357"/>
      <c r="N97" s="357"/>
      <c r="O97" s="357"/>
      <c r="P97" s="357"/>
      <c r="Q97" s="357"/>
      <c r="R97" s="357"/>
      <c r="S97" s="357"/>
      <c r="T97" s="357"/>
      <c r="U97" s="357"/>
      <c r="V97" s="357"/>
      <c r="W97" s="357"/>
      <c r="X97" s="357"/>
      <c r="Y97" s="357"/>
      <c r="Z97" s="357"/>
      <c r="AA97" s="357"/>
      <c r="AB97" s="357"/>
      <c r="AC97" s="357"/>
      <c r="AD97" s="357"/>
      <c r="AE97" s="357"/>
      <c r="AF97" s="357"/>
      <c r="AG97" s="357"/>
      <c r="AH97" s="357"/>
      <c r="AI97" s="357"/>
      <c r="AJ97" s="357"/>
      <c r="AK97" s="357"/>
      <c r="AL97" s="357"/>
      <c r="AM97" s="349"/>
      <c r="AN97" s="344" t="s">
        <v>1</v>
      </c>
      <c r="AO97" s="337"/>
      <c r="AP97" s="334" t="s">
        <v>2</v>
      </c>
      <c r="AQ97" s="334" t="s">
        <v>3</v>
      </c>
      <c r="BX97" s="121"/>
      <c r="CG97" s="123"/>
      <c r="CH97" s="123"/>
      <c r="CI97" s="123"/>
      <c r="CJ97" s="123"/>
      <c r="CK97" s="123"/>
      <c r="CL97" s="123"/>
      <c r="CM97" s="123"/>
      <c r="CN97" s="123"/>
      <c r="CO97" s="123"/>
    </row>
    <row r="98" spans="1:93" ht="16.149999999999999" customHeight="1" x14ac:dyDescent="0.2">
      <c r="A98" s="335"/>
      <c r="B98" s="341"/>
      <c r="C98" s="345"/>
      <c r="D98" s="346"/>
      <c r="E98" s="339"/>
      <c r="F98" s="328" t="s">
        <v>17</v>
      </c>
      <c r="G98" s="347"/>
      <c r="H98" s="328" t="s">
        <v>18</v>
      </c>
      <c r="I98" s="347"/>
      <c r="J98" s="348" t="s">
        <v>64</v>
      </c>
      <c r="K98" s="356"/>
      <c r="L98" s="348" t="s">
        <v>65</v>
      </c>
      <c r="M98" s="356"/>
      <c r="N98" s="348" t="s">
        <v>66</v>
      </c>
      <c r="O98" s="356"/>
      <c r="P98" s="348" t="s">
        <v>67</v>
      </c>
      <c r="Q98" s="356"/>
      <c r="R98" s="348" t="s">
        <v>68</v>
      </c>
      <c r="S98" s="356"/>
      <c r="T98" s="348" t="s">
        <v>69</v>
      </c>
      <c r="U98" s="356"/>
      <c r="V98" s="348" t="s">
        <v>70</v>
      </c>
      <c r="W98" s="356"/>
      <c r="X98" s="348" t="s">
        <v>71</v>
      </c>
      <c r="Y98" s="356"/>
      <c r="Z98" s="348" t="s">
        <v>72</v>
      </c>
      <c r="AA98" s="356"/>
      <c r="AB98" s="348" t="s">
        <v>73</v>
      </c>
      <c r="AC98" s="356"/>
      <c r="AD98" s="348" t="s">
        <v>74</v>
      </c>
      <c r="AE98" s="357"/>
      <c r="AF98" s="348" t="s">
        <v>75</v>
      </c>
      <c r="AG98" s="356"/>
      <c r="AH98" s="357" t="s">
        <v>76</v>
      </c>
      <c r="AI98" s="357"/>
      <c r="AJ98" s="348" t="s">
        <v>77</v>
      </c>
      <c r="AK98" s="356"/>
      <c r="AL98" s="357" t="s">
        <v>32</v>
      </c>
      <c r="AM98" s="349"/>
      <c r="AN98" s="346"/>
      <c r="AO98" s="339"/>
      <c r="AP98" s="335"/>
      <c r="AQ98" s="335"/>
      <c r="AR98" s="122"/>
      <c r="AS98" s="122"/>
      <c r="AT98" s="122"/>
      <c r="AU98" s="122"/>
      <c r="AV98" s="122"/>
      <c r="AW98" s="122"/>
      <c r="AX98" s="122"/>
      <c r="AY98" s="122"/>
      <c r="AZ98" s="122"/>
      <c r="BA98" s="122"/>
      <c r="BB98" s="122"/>
      <c r="BC98" s="122"/>
      <c r="BD98" s="122"/>
      <c r="BE98" s="122"/>
      <c r="BX98" s="121"/>
      <c r="CG98" s="123"/>
      <c r="CH98" s="123"/>
      <c r="CI98" s="123"/>
      <c r="CJ98" s="123"/>
      <c r="CK98" s="123"/>
      <c r="CL98" s="123"/>
      <c r="CM98" s="123"/>
      <c r="CN98" s="123"/>
      <c r="CO98" s="123"/>
    </row>
    <row r="99" spans="1:93" ht="16.149999999999999" customHeight="1" x14ac:dyDescent="0.2">
      <c r="A99" s="336"/>
      <c r="B99" s="342"/>
      <c r="C99" s="37" t="s">
        <v>33</v>
      </c>
      <c r="D99" s="38" t="s">
        <v>34</v>
      </c>
      <c r="E99" s="298" t="s">
        <v>35</v>
      </c>
      <c r="F99" s="77" t="s">
        <v>34</v>
      </c>
      <c r="G99" s="296" t="s">
        <v>35</v>
      </c>
      <c r="H99" s="77" t="s">
        <v>34</v>
      </c>
      <c r="I99" s="296" t="s">
        <v>35</v>
      </c>
      <c r="J99" s="77" t="s">
        <v>34</v>
      </c>
      <c r="K99" s="296" t="s">
        <v>35</v>
      </c>
      <c r="L99" s="77" t="s">
        <v>34</v>
      </c>
      <c r="M99" s="296" t="s">
        <v>35</v>
      </c>
      <c r="N99" s="77" t="s">
        <v>34</v>
      </c>
      <c r="O99" s="299" t="s">
        <v>35</v>
      </c>
      <c r="P99" s="77" t="s">
        <v>34</v>
      </c>
      <c r="Q99" s="296" t="s">
        <v>35</v>
      </c>
      <c r="R99" s="125" t="s">
        <v>34</v>
      </c>
      <c r="S99" s="299" t="s">
        <v>35</v>
      </c>
      <c r="T99" s="77" t="s">
        <v>34</v>
      </c>
      <c r="U99" s="296" t="s">
        <v>35</v>
      </c>
      <c r="V99" s="125" t="s">
        <v>34</v>
      </c>
      <c r="W99" s="299" t="s">
        <v>35</v>
      </c>
      <c r="X99" s="77" t="s">
        <v>34</v>
      </c>
      <c r="Y99" s="296" t="s">
        <v>35</v>
      </c>
      <c r="Z99" s="125" t="s">
        <v>34</v>
      </c>
      <c r="AA99" s="299" t="s">
        <v>35</v>
      </c>
      <c r="AB99" s="77" t="s">
        <v>34</v>
      </c>
      <c r="AC99" s="296" t="s">
        <v>35</v>
      </c>
      <c r="AD99" s="77" t="s">
        <v>34</v>
      </c>
      <c r="AE99" s="299" t="s">
        <v>35</v>
      </c>
      <c r="AF99" s="77" t="s">
        <v>34</v>
      </c>
      <c r="AG99" s="296" t="s">
        <v>35</v>
      </c>
      <c r="AH99" s="125" t="s">
        <v>34</v>
      </c>
      <c r="AI99" s="299" t="s">
        <v>35</v>
      </c>
      <c r="AJ99" s="77" t="s">
        <v>34</v>
      </c>
      <c r="AK99" s="296" t="s">
        <v>35</v>
      </c>
      <c r="AL99" s="125" t="s">
        <v>34</v>
      </c>
      <c r="AM99" s="92" t="s">
        <v>35</v>
      </c>
      <c r="AN99" s="300" t="s">
        <v>5</v>
      </c>
      <c r="AO99" s="298" t="s">
        <v>6</v>
      </c>
      <c r="AP99" s="336"/>
      <c r="AQ99" s="336"/>
      <c r="AR99" s="122"/>
      <c r="AS99" s="122"/>
      <c r="AT99" s="122"/>
      <c r="AU99" s="122"/>
      <c r="AV99" s="122"/>
      <c r="AW99" s="122"/>
      <c r="AX99" s="122"/>
      <c r="AY99" s="122"/>
      <c r="AZ99" s="122"/>
      <c r="BA99" s="122"/>
      <c r="BB99" s="122"/>
      <c r="BC99" s="122"/>
      <c r="BD99" s="122"/>
      <c r="BE99" s="122"/>
      <c r="BX99" s="121"/>
      <c r="CG99" s="123"/>
      <c r="CH99" s="123"/>
      <c r="CI99" s="123"/>
      <c r="CJ99" s="123"/>
      <c r="CK99" s="123"/>
      <c r="CL99" s="123"/>
      <c r="CM99" s="123"/>
      <c r="CN99" s="123"/>
      <c r="CO99" s="123"/>
    </row>
    <row r="100" spans="1:93" ht="16.149999999999999" customHeight="1" x14ac:dyDescent="0.2">
      <c r="A100" s="334" t="s">
        <v>78</v>
      </c>
      <c r="B100" s="152" t="s">
        <v>79</v>
      </c>
      <c r="C100" s="49">
        <f t="shared" ref="C100:C111" si="12">SUM(D100+E100)</f>
        <v>195</v>
      </c>
      <c r="D100" s="50">
        <f t="shared" ref="D100:D111" si="13">SUM(F100+H100+J100+L100+N100+P100+R100+T100+V100+X100+Z100+AB100+AD100+AF100+AH100+AJ100+AL100)</f>
        <v>96</v>
      </c>
      <c r="E100" s="51">
        <f t="shared" ref="E100:E111" si="14">SUM(G100+I100+K100+M100+O100+Q100+S100+U100+W100+Y100+AA100+AC100+AE100+AG100+AI100+AK100+AM100)</f>
        <v>99</v>
      </c>
      <c r="F100" s="184"/>
      <c r="G100" s="207"/>
      <c r="H100" s="184"/>
      <c r="I100" s="208"/>
      <c r="J100" s="184"/>
      <c r="K100" s="207"/>
      <c r="L100" s="1">
        <v>5</v>
      </c>
      <c r="M100" s="3">
        <v>6</v>
      </c>
      <c r="N100" s="4">
        <v>10</v>
      </c>
      <c r="O100" s="209">
        <v>9</v>
      </c>
      <c r="P100" s="25">
        <v>13</v>
      </c>
      <c r="Q100" s="3">
        <v>14</v>
      </c>
      <c r="R100" s="63">
        <v>17</v>
      </c>
      <c r="S100" s="209">
        <v>13</v>
      </c>
      <c r="T100" s="1">
        <v>19</v>
      </c>
      <c r="U100" s="2">
        <v>20</v>
      </c>
      <c r="V100" s="4">
        <v>14</v>
      </c>
      <c r="W100" s="63">
        <v>13</v>
      </c>
      <c r="X100" s="1">
        <v>10</v>
      </c>
      <c r="Y100" s="2">
        <v>12</v>
      </c>
      <c r="Z100" s="4">
        <v>1</v>
      </c>
      <c r="AA100" s="63">
        <v>9</v>
      </c>
      <c r="AB100" s="1">
        <v>6</v>
      </c>
      <c r="AC100" s="2">
        <v>3</v>
      </c>
      <c r="AD100" s="1">
        <v>1</v>
      </c>
      <c r="AE100" s="3">
        <v>0</v>
      </c>
      <c r="AF100" s="210"/>
      <c r="AG100" s="211"/>
      <c r="AH100" s="210"/>
      <c r="AI100" s="211"/>
      <c r="AJ100" s="210"/>
      <c r="AK100" s="211"/>
      <c r="AL100" s="212"/>
      <c r="AM100" s="213"/>
      <c r="AN100" s="9">
        <v>0</v>
      </c>
      <c r="AO100" s="9">
        <v>0</v>
      </c>
      <c r="AP100" s="9">
        <v>0</v>
      </c>
      <c r="AQ100" s="3">
        <v>0</v>
      </c>
      <c r="AR100" s="6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122"/>
      <c r="BE100" s="122"/>
      <c r="BX100" s="121"/>
      <c r="CG100" s="123">
        <v>0</v>
      </c>
      <c r="CH100" s="123">
        <v>0</v>
      </c>
      <c r="CI100" s="123"/>
      <c r="CJ100" s="123"/>
      <c r="CK100" s="123"/>
      <c r="CL100" s="123"/>
      <c r="CM100" s="123"/>
      <c r="CN100" s="123"/>
      <c r="CO100" s="123"/>
    </row>
    <row r="101" spans="1:93" ht="16.149999999999999" customHeight="1" x14ac:dyDescent="0.2">
      <c r="A101" s="335"/>
      <c r="B101" s="39" t="s">
        <v>80</v>
      </c>
      <c r="C101" s="52">
        <f t="shared" si="12"/>
        <v>18</v>
      </c>
      <c r="D101" s="53">
        <f t="shared" si="13"/>
        <v>13</v>
      </c>
      <c r="E101" s="54">
        <f t="shared" si="14"/>
        <v>5</v>
      </c>
      <c r="F101" s="7"/>
      <c r="G101" s="10"/>
      <c r="H101" s="7"/>
      <c r="I101" s="20"/>
      <c r="J101" s="9"/>
      <c r="K101" s="173"/>
      <c r="L101" s="7"/>
      <c r="M101" s="8"/>
      <c r="N101" s="9"/>
      <c r="O101" s="173"/>
      <c r="P101" s="21"/>
      <c r="Q101" s="8">
        <v>1</v>
      </c>
      <c r="R101" s="10">
        <v>1</v>
      </c>
      <c r="S101" s="173">
        <v>1</v>
      </c>
      <c r="T101" s="7">
        <v>1</v>
      </c>
      <c r="U101" s="20"/>
      <c r="V101" s="9"/>
      <c r="W101" s="10"/>
      <c r="X101" s="7"/>
      <c r="Y101" s="20"/>
      <c r="Z101" s="9">
        <v>1</v>
      </c>
      <c r="AA101" s="10"/>
      <c r="AB101" s="7">
        <v>2</v>
      </c>
      <c r="AC101" s="20">
        <v>2</v>
      </c>
      <c r="AD101" s="7">
        <v>1</v>
      </c>
      <c r="AE101" s="8"/>
      <c r="AF101" s="7">
        <v>3</v>
      </c>
      <c r="AG101" s="20">
        <v>1</v>
      </c>
      <c r="AH101" s="7">
        <v>1</v>
      </c>
      <c r="AI101" s="20"/>
      <c r="AJ101" s="7">
        <v>1</v>
      </c>
      <c r="AK101" s="20"/>
      <c r="AL101" s="9">
        <v>2</v>
      </c>
      <c r="AM101" s="57"/>
      <c r="AN101" s="9">
        <v>0</v>
      </c>
      <c r="AO101" s="9">
        <v>0</v>
      </c>
      <c r="AP101" s="9">
        <v>0</v>
      </c>
      <c r="AQ101" s="8">
        <v>0</v>
      </c>
      <c r="AR101" s="6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122"/>
      <c r="BE101" s="122"/>
      <c r="BX101" s="121"/>
      <c r="CG101" s="123">
        <v>0</v>
      </c>
      <c r="CH101" s="123">
        <v>0</v>
      </c>
      <c r="CI101" s="123"/>
      <c r="CJ101" s="123"/>
      <c r="CK101" s="123"/>
      <c r="CL101" s="123"/>
      <c r="CM101" s="123"/>
      <c r="CN101" s="123"/>
      <c r="CO101" s="123"/>
    </row>
    <row r="102" spans="1:93" ht="16.149999999999999" customHeight="1" x14ac:dyDescent="0.2">
      <c r="A102" s="335"/>
      <c r="B102" s="39" t="s">
        <v>81</v>
      </c>
      <c r="C102" s="52">
        <f t="shared" si="12"/>
        <v>39</v>
      </c>
      <c r="D102" s="53">
        <f t="shared" si="13"/>
        <v>18</v>
      </c>
      <c r="E102" s="54">
        <f t="shared" si="14"/>
        <v>21</v>
      </c>
      <c r="F102" s="7"/>
      <c r="G102" s="10"/>
      <c r="H102" s="7"/>
      <c r="I102" s="20"/>
      <c r="J102" s="9"/>
      <c r="K102" s="173"/>
      <c r="L102" s="7">
        <v>1</v>
      </c>
      <c r="M102" s="8">
        <v>1</v>
      </c>
      <c r="N102" s="9">
        <v>2</v>
      </c>
      <c r="O102" s="173">
        <v>3</v>
      </c>
      <c r="P102" s="21">
        <v>4</v>
      </c>
      <c r="Q102" s="8">
        <v>6</v>
      </c>
      <c r="R102" s="10">
        <v>1</v>
      </c>
      <c r="S102" s="173">
        <v>1</v>
      </c>
      <c r="T102" s="7">
        <v>1</v>
      </c>
      <c r="U102" s="20">
        <v>5</v>
      </c>
      <c r="V102" s="9">
        <v>1</v>
      </c>
      <c r="W102" s="10">
        <v>1</v>
      </c>
      <c r="X102" s="7">
        <v>1</v>
      </c>
      <c r="Y102" s="20">
        <v>1</v>
      </c>
      <c r="Z102" s="9">
        <v>2</v>
      </c>
      <c r="AA102" s="10"/>
      <c r="AB102" s="7">
        <v>2</v>
      </c>
      <c r="AC102" s="20">
        <v>2</v>
      </c>
      <c r="AD102" s="7"/>
      <c r="AE102" s="8"/>
      <c r="AF102" s="7">
        <v>1</v>
      </c>
      <c r="AG102" s="20">
        <v>1</v>
      </c>
      <c r="AH102" s="7"/>
      <c r="AI102" s="20"/>
      <c r="AJ102" s="7">
        <v>1</v>
      </c>
      <c r="AK102" s="20"/>
      <c r="AL102" s="9">
        <v>1</v>
      </c>
      <c r="AM102" s="57"/>
      <c r="AN102" s="9">
        <v>0</v>
      </c>
      <c r="AO102" s="9">
        <v>1</v>
      </c>
      <c r="AP102" s="9">
        <v>0</v>
      </c>
      <c r="AQ102" s="8">
        <v>0</v>
      </c>
      <c r="AR102" s="6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122"/>
      <c r="BE102" s="122"/>
      <c r="BX102" s="121"/>
      <c r="CG102" s="123">
        <v>0</v>
      </c>
      <c r="CH102" s="123">
        <v>0</v>
      </c>
      <c r="CI102" s="123"/>
      <c r="CJ102" s="123"/>
      <c r="CK102" s="123"/>
      <c r="CL102" s="123"/>
      <c r="CM102" s="123"/>
      <c r="CN102" s="123"/>
      <c r="CO102" s="123"/>
    </row>
    <row r="103" spans="1:93" ht="16.149999999999999" customHeight="1" x14ac:dyDescent="0.2">
      <c r="A103" s="335"/>
      <c r="B103" s="39" t="s">
        <v>82</v>
      </c>
      <c r="C103" s="52">
        <f t="shared" si="12"/>
        <v>0</v>
      </c>
      <c r="D103" s="53">
        <f t="shared" si="13"/>
        <v>0</v>
      </c>
      <c r="E103" s="54">
        <f t="shared" si="14"/>
        <v>0</v>
      </c>
      <c r="F103" s="7"/>
      <c r="G103" s="10"/>
      <c r="H103" s="7"/>
      <c r="I103" s="20"/>
      <c r="J103" s="9"/>
      <c r="K103" s="173"/>
      <c r="L103" s="7"/>
      <c r="M103" s="8"/>
      <c r="N103" s="9"/>
      <c r="O103" s="173"/>
      <c r="P103" s="21"/>
      <c r="Q103" s="8"/>
      <c r="R103" s="10"/>
      <c r="S103" s="173"/>
      <c r="T103" s="7"/>
      <c r="U103" s="20"/>
      <c r="V103" s="9"/>
      <c r="W103" s="10"/>
      <c r="X103" s="7"/>
      <c r="Y103" s="20"/>
      <c r="Z103" s="9"/>
      <c r="AA103" s="10"/>
      <c r="AB103" s="7"/>
      <c r="AC103" s="20"/>
      <c r="AD103" s="7"/>
      <c r="AE103" s="8"/>
      <c r="AF103" s="7"/>
      <c r="AG103" s="20"/>
      <c r="AH103" s="7"/>
      <c r="AI103" s="20"/>
      <c r="AJ103" s="7"/>
      <c r="AK103" s="20"/>
      <c r="AL103" s="9"/>
      <c r="AM103" s="57"/>
      <c r="AN103" s="9"/>
      <c r="AO103" s="9"/>
      <c r="AP103" s="9"/>
      <c r="AQ103" s="8"/>
      <c r="AR103" s="6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122"/>
      <c r="BE103" s="122"/>
      <c r="BX103" s="121"/>
      <c r="CG103" s="123"/>
      <c r="CH103" s="123"/>
      <c r="CI103" s="123"/>
      <c r="CJ103" s="123"/>
      <c r="CK103" s="123"/>
      <c r="CL103" s="123"/>
      <c r="CM103" s="123"/>
      <c r="CN103" s="123"/>
      <c r="CO103" s="123"/>
    </row>
    <row r="104" spans="1:93" ht="16.149999999999999" customHeight="1" x14ac:dyDescent="0.2">
      <c r="A104" s="335"/>
      <c r="B104" s="186" t="s">
        <v>83</v>
      </c>
      <c r="C104" s="59">
        <f t="shared" si="12"/>
        <v>0</v>
      </c>
      <c r="D104" s="60">
        <f t="shared" si="13"/>
        <v>0</v>
      </c>
      <c r="E104" s="61">
        <f t="shared" si="14"/>
        <v>0</v>
      </c>
      <c r="F104" s="41"/>
      <c r="G104" s="214"/>
      <c r="H104" s="41"/>
      <c r="I104" s="42"/>
      <c r="J104" s="9"/>
      <c r="K104" s="173"/>
      <c r="L104" s="27"/>
      <c r="M104" s="137"/>
      <c r="N104" s="69"/>
      <c r="O104" s="140"/>
      <c r="P104" s="180"/>
      <c r="Q104" s="99"/>
      <c r="R104" s="214"/>
      <c r="S104" s="215"/>
      <c r="T104" s="41"/>
      <c r="U104" s="42"/>
      <c r="V104" s="93"/>
      <c r="W104" s="214"/>
      <c r="X104" s="41"/>
      <c r="Y104" s="42"/>
      <c r="Z104" s="93"/>
      <c r="AA104" s="214"/>
      <c r="AB104" s="41"/>
      <c r="AC104" s="42"/>
      <c r="AD104" s="41"/>
      <c r="AE104" s="99"/>
      <c r="AF104" s="41"/>
      <c r="AG104" s="42"/>
      <c r="AH104" s="41"/>
      <c r="AI104" s="42"/>
      <c r="AJ104" s="41"/>
      <c r="AK104" s="42"/>
      <c r="AL104" s="214"/>
      <c r="AM104" s="181"/>
      <c r="AN104" s="9"/>
      <c r="AO104" s="9"/>
      <c r="AP104" s="9"/>
      <c r="AQ104" s="137"/>
      <c r="AR104" s="6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122"/>
      <c r="BE104" s="122"/>
      <c r="BX104" s="121"/>
      <c r="CG104" s="123"/>
      <c r="CH104" s="123"/>
      <c r="CI104" s="123"/>
      <c r="CJ104" s="123"/>
      <c r="CK104" s="123"/>
      <c r="CL104" s="123"/>
      <c r="CM104" s="123"/>
      <c r="CN104" s="123"/>
      <c r="CO104" s="123"/>
    </row>
    <row r="105" spans="1:93" ht="16.149999999999999" customHeight="1" x14ac:dyDescent="0.2">
      <c r="A105" s="336"/>
      <c r="B105" s="167" t="s">
        <v>84</v>
      </c>
      <c r="C105" s="132">
        <f t="shared" si="12"/>
        <v>0</v>
      </c>
      <c r="D105" s="168">
        <f t="shared" si="13"/>
        <v>0</v>
      </c>
      <c r="E105" s="131">
        <f t="shared" si="14"/>
        <v>0</v>
      </c>
      <c r="F105" s="12"/>
      <c r="G105" s="16"/>
      <c r="H105" s="12"/>
      <c r="I105" s="13"/>
      <c r="J105" s="15"/>
      <c r="K105" s="141"/>
      <c r="L105" s="12"/>
      <c r="M105" s="14"/>
      <c r="N105" s="15"/>
      <c r="O105" s="141"/>
      <c r="P105" s="23"/>
      <c r="Q105" s="14"/>
      <c r="R105" s="16"/>
      <c r="S105" s="141"/>
      <c r="T105" s="12"/>
      <c r="U105" s="13"/>
      <c r="V105" s="15"/>
      <c r="W105" s="16"/>
      <c r="X105" s="12"/>
      <c r="Y105" s="13"/>
      <c r="Z105" s="15"/>
      <c r="AA105" s="16"/>
      <c r="AB105" s="12"/>
      <c r="AC105" s="13"/>
      <c r="AD105" s="12"/>
      <c r="AE105" s="14"/>
      <c r="AF105" s="12"/>
      <c r="AG105" s="13"/>
      <c r="AH105" s="12"/>
      <c r="AI105" s="13"/>
      <c r="AJ105" s="12"/>
      <c r="AK105" s="13"/>
      <c r="AL105" s="12"/>
      <c r="AM105" s="13"/>
      <c r="AN105" s="9"/>
      <c r="AO105" s="9"/>
      <c r="AP105" s="9"/>
      <c r="AQ105" s="8"/>
      <c r="AR105" s="6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122"/>
      <c r="BE105" s="122"/>
      <c r="BX105" s="121"/>
      <c r="CG105" s="123"/>
      <c r="CH105" s="123"/>
      <c r="CI105" s="123"/>
      <c r="CJ105" s="123"/>
      <c r="CK105" s="123"/>
      <c r="CL105" s="123"/>
      <c r="CM105" s="123"/>
      <c r="CN105" s="123"/>
      <c r="CO105" s="123"/>
    </row>
    <row r="106" spans="1:93" ht="16.149999999999999" customHeight="1" x14ac:dyDescent="0.2">
      <c r="A106" s="334" t="s">
        <v>85</v>
      </c>
      <c r="B106" s="152" t="s">
        <v>79</v>
      </c>
      <c r="C106" s="49">
        <f t="shared" si="12"/>
        <v>0</v>
      </c>
      <c r="D106" s="50">
        <f t="shared" si="13"/>
        <v>0</v>
      </c>
      <c r="E106" s="51">
        <f t="shared" si="14"/>
        <v>0</v>
      </c>
      <c r="F106" s="184"/>
      <c r="G106" s="207"/>
      <c r="H106" s="184"/>
      <c r="I106" s="208"/>
      <c r="J106" s="184"/>
      <c r="K106" s="207"/>
      <c r="L106" s="1"/>
      <c r="M106" s="3"/>
      <c r="N106" s="4"/>
      <c r="O106" s="209"/>
      <c r="P106" s="25"/>
      <c r="Q106" s="3"/>
      <c r="R106" s="63"/>
      <c r="S106" s="209"/>
      <c r="T106" s="1"/>
      <c r="U106" s="2"/>
      <c r="V106" s="4"/>
      <c r="W106" s="63"/>
      <c r="X106" s="1"/>
      <c r="Y106" s="2"/>
      <c r="Z106" s="4"/>
      <c r="AA106" s="63"/>
      <c r="AB106" s="1"/>
      <c r="AC106" s="2"/>
      <c r="AD106" s="1"/>
      <c r="AE106" s="3"/>
      <c r="AF106" s="176"/>
      <c r="AG106" s="216"/>
      <c r="AH106" s="176"/>
      <c r="AI106" s="216"/>
      <c r="AJ106" s="176"/>
      <c r="AK106" s="216"/>
      <c r="AL106" s="126"/>
      <c r="AM106" s="197"/>
      <c r="AN106" s="9"/>
      <c r="AO106" s="9"/>
      <c r="AP106" s="9"/>
      <c r="AQ106" s="19"/>
      <c r="AR106" s="6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122"/>
      <c r="BE106" s="122"/>
      <c r="BX106" s="121"/>
      <c r="CG106" s="123">
        <v>0</v>
      </c>
      <c r="CH106" s="123">
        <v>0</v>
      </c>
      <c r="CI106" s="123"/>
      <c r="CJ106" s="123"/>
      <c r="CK106" s="123"/>
      <c r="CL106" s="123"/>
      <c r="CM106" s="123"/>
      <c r="CN106" s="123"/>
      <c r="CO106" s="123"/>
    </row>
    <row r="107" spans="1:93" ht="16.149999999999999" customHeight="1" x14ac:dyDescent="0.2">
      <c r="A107" s="335"/>
      <c r="B107" s="39" t="s">
        <v>80</v>
      </c>
      <c r="C107" s="52">
        <f t="shared" si="12"/>
        <v>15</v>
      </c>
      <c r="D107" s="53">
        <f t="shared" si="13"/>
        <v>11</v>
      </c>
      <c r="E107" s="54">
        <f t="shared" si="14"/>
        <v>4</v>
      </c>
      <c r="F107" s="7"/>
      <c r="G107" s="46"/>
      <c r="H107" s="7"/>
      <c r="I107" s="18"/>
      <c r="J107" s="7"/>
      <c r="K107" s="46"/>
      <c r="L107" s="7"/>
      <c r="M107" s="18"/>
      <c r="N107" s="9"/>
      <c r="O107" s="46"/>
      <c r="P107" s="7"/>
      <c r="Q107" s="18">
        <v>1</v>
      </c>
      <c r="R107" s="9">
        <v>1</v>
      </c>
      <c r="S107" s="46">
        <v>1</v>
      </c>
      <c r="T107" s="7">
        <v>1</v>
      </c>
      <c r="U107" s="18"/>
      <c r="V107" s="9"/>
      <c r="W107" s="46"/>
      <c r="X107" s="7"/>
      <c r="Y107" s="18"/>
      <c r="Z107" s="9">
        <v>1</v>
      </c>
      <c r="AA107" s="46"/>
      <c r="AB107" s="7">
        <v>2</v>
      </c>
      <c r="AC107" s="18">
        <v>1</v>
      </c>
      <c r="AD107" s="7">
        <v>1</v>
      </c>
      <c r="AE107" s="19"/>
      <c r="AF107" s="7">
        <v>1</v>
      </c>
      <c r="AG107" s="20">
        <v>1</v>
      </c>
      <c r="AH107" s="7">
        <v>1</v>
      </c>
      <c r="AI107" s="20"/>
      <c r="AJ107" s="7">
        <v>1</v>
      </c>
      <c r="AK107" s="20"/>
      <c r="AL107" s="9">
        <v>2</v>
      </c>
      <c r="AM107" s="57"/>
      <c r="AN107" s="9">
        <v>0</v>
      </c>
      <c r="AO107" s="9">
        <v>0</v>
      </c>
      <c r="AP107" s="9">
        <v>0</v>
      </c>
      <c r="AQ107" s="19">
        <v>0</v>
      </c>
      <c r="AR107" s="6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122"/>
      <c r="BE107" s="122"/>
      <c r="BX107" s="121"/>
      <c r="CG107" s="123">
        <v>0</v>
      </c>
      <c r="CH107" s="123">
        <v>0</v>
      </c>
      <c r="CI107" s="123"/>
      <c r="CJ107" s="123"/>
      <c r="CK107" s="123"/>
      <c r="CL107" s="123"/>
      <c r="CM107" s="123"/>
      <c r="CN107" s="123"/>
      <c r="CO107" s="123"/>
    </row>
    <row r="108" spans="1:93" ht="16.149999999999999" customHeight="1" x14ac:dyDescent="0.2">
      <c r="A108" s="335"/>
      <c r="B108" s="39" t="s">
        <v>81</v>
      </c>
      <c r="C108" s="52">
        <f t="shared" si="12"/>
        <v>28</v>
      </c>
      <c r="D108" s="53">
        <f t="shared" si="13"/>
        <v>15</v>
      </c>
      <c r="E108" s="54">
        <f t="shared" si="14"/>
        <v>13</v>
      </c>
      <c r="F108" s="7"/>
      <c r="G108" s="10"/>
      <c r="H108" s="7"/>
      <c r="I108" s="20"/>
      <c r="J108" s="7"/>
      <c r="K108" s="10"/>
      <c r="L108" s="7">
        <v>1</v>
      </c>
      <c r="M108" s="20"/>
      <c r="N108" s="9">
        <v>1</v>
      </c>
      <c r="O108" s="10">
        <v>1</v>
      </c>
      <c r="P108" s="7">
        <v>4</v>
      </c>
      <c r="Q108" s="20">
        <v>3</v>
      </c>
      <c r="R108" s="9">
        <v>1</v>
      </c>
      <c r="S108" s="10">
        <v>1</v>
      </c>
      <c r="T108" s="7">
        <v>1</v>
      </c>
      <c r="U108" s="20">
        <v>3</v>
      </c>
      <c r="V108" s="9"/>
      <c r="W108" s="10">
        <v>1</v>
      </c>
      <c r="X108" s="7">
        <v>1</v>
      </c>
      <c r="Y108" s="20">
        <v>1</v>
      </c>
      <c r="Z108" s="9">
        <v>1</v>
      </c>
      <c r="AA108" s="10"/>
      <c r="AB108" s="7">
        <v>2</v>
      </c>
      <c r="AC108" s="20">
        <v>2</v>
      </c>
      <c r="AD108" s="7"/>
      <c r="AE108" s="8"/>
      <c r="AF108" s="7">
        <v>1</v>
      </c>
      <c r="AG108" s="20">
        <v>1</v>
      </c>
      <c r="AH108" s="7"/>
      <c r="AI108" s="20"/>
      <c r="AJ108" s="7">
        <v>1</v>
      </c>
      <c r="AK108" s="20"/>
      <c r="AL108" s="9">
        <v>1</v>
      </c>
      <c r="AM108" s="57"/>
      <c r="AN108" s="9">
        <v>0</v>
      </c>
      <c r="AO108" s="9">
        <v>0</v>
      </c>
      <c r="AP108" s="9">
        <v>0</v>
      </c>
      <c r="AQ108" s="8">
        <v>0</v>
      </c>
      <c r="AR108" s="6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122"/>
      <c r="BE108" s="122"/>
      <c r="BX108" s="121"/>
      <c r="CG108" s="123">
        <v>0</v>
      </c>
      <c r="CH108" s="123">
        <v>0</v>
      </c>
      <c r="CI108" s="123"/>
      <c r="CJ108" s="123"/>
      <c r="CK108" s="123"/>
      <c r="CL108" s="123"/>
      <c r="CM108" s="123"/>
      <c r="CN108" s="123"/>
      <c r="CO108" s="123"/>
    </row>
    <row r="109" spans="1:93" ht="16.149999999999999" customHeight="1" x14ac:dyDescent="0.2">
      <c r="A109" s="335"/>
      <c r="B109" s="39" t="s">
        <v>82</v>
      </c>
      <c r="C109" s="52">
        <f t="shared" si="12"/>
        <v>0</v>
      </c>
      <c r="D109" s="53">
        <f t="shared" si="13"/>
        <v>0</v>
      </c>
      <c r="E109" s="54">
        <f t="shared" si="14"/>
        <v>0</v>
      </c>
      <c r="F109" s="7"/>
      <c r="G109" s="10"/>
      <c r="H109" s="7"/>
      <c r="I109" s="20"/>
      <c r="J109" s="7"/>
      <c r="K109" s="10"/>
      <c r="L109" s="7"/>
      <c r="M109" s="20"/>
      <c r="N109" s="9"/>
      <c r="O109" s="10"/>
      <c r="P109" s="7"/>
      <c r="Q109" s="20"/>
      <c r="R109" s="9"/>
      <c r="S109" s="10"/>
      <c r="T109" s="7"/>
      <c r="U109" s="20"/>
      <c r="V109" s="9"/>
      <c r="W109" s="10"/>
      <c r="X109" s="7"/>
      <c r="Y109" s="20"/>
      <c r="Z109" s="9"/>
      <c r="AA109" s="10"/>
      <c r="AB109" s="7"/>
      <c r="AC109" s="20"/>
      <c r="AD109" s="7"/>
      <c r="AE109" s="8"/>
      <c r="AF109" s="7"/>
      <c r="AG109" s="20"/>
      <c r="AH109" s="7"/>
      <c r="AI109" s="20"/>
      <c r="AJ109" s="7"/>
      <c r="AK109" s="20"/>
      <c r="AL109" s="9"/>
      <c r="AM109" s="57"/>
      <c r="AN109" s="9"/>
      <c r="AO109" s="9"/>
      <c r="AP109" s="9"/>
      <c r="AQ109" s="8"/>
      <c r="AR109" s="6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122"/>
      <c r="BE109" s="122"/>
      <c r="BX109" s="121"/>
      <c r="CG109" s="123"/>
      <c r="CH109" s="123"/>
      <c r="CI109" s="123"/>
      <c r="CJ109" s="123"/>
      <c r="CK109" s="123"/>
      <c r="CL109" s="123"/>
      <c r="CM109" s="123"/>
      <c r="CN109" s="123"/>
      <c r="CO109" s="123"/>
    </row>
    <row r="110" spans="1:93" ht="16.149999999999999" customHeight="1" x14ac:dyDescent="0.2">
      <c r="A110" s="335"/>
      <c r="B110" s="186" t="s">
        <v>83</v>
      </c>
      <c r="C110" s="59">
        <f t="shared" si="12"/>
        <v>0</v>
      </c>
      <c r="D110" s="60">
        <f t="shared" si="13"/>
        <v>0</v>
      </c>
      <c r="E110" s="61">
        <f t="shared" si="14"/>
        <v>0</v>
      </c>
      <c r="F110" s="41"/>
      <c r="G110" s="214"/>
      <c r="H110" s="184"/>
      <c r="I110" s="208"/>
      <c r="J110" s="7"/>
      <c r="K110" s="10"/>
      <c r="L110" s="7"/>
      <c r="M110" s="20"/>
      <c r="N110" s="9"/>
      <c r="O110" s="10"/>
      <c r="P110" s="217"/>
      <c r="Q110" s="185"/>
      <c r="R110" s="207"/>
      <c r="S110" s="218"/>
      <c r="T110" s="184"/>
      <c r="U110" s="208"/>
      <c r="V110" s="219"/>
      <c r="W110" s="207"/>
      <c r="X110" s="184"/>
      <c r="Y110" s="208"/>
      <c r="Z110" s="219"/>
      <c r="AA110" s="207"/>
      <c r="AB110" s="184"/>
      <c r="AC110" s="208"/>
      <c r="AD110" s="184"/>
      <c r="AE110" s="185"/>
      <c r="AF110" s="184"/>
      <c r="AG110" s="208"/>
      <c r="AH110" s="184"/>
      <c r="AI110" s="208"/>
      <c r="AJ110" s="184"/>
      <c r="AK110" s="208"/>
      <c r="AL110" s="207"/>
      <c r="AM110" s="191"/>
      <c r="AN110" s="9"/>
      <c r="AO110" s="9"/>
      <c r="AP110" s="9"/>
      <c r="AQ110" s="8"/>
      <c r="AR110" s="6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122"/>
      <c r="BE110" s="122"/>
      <c r="BX110" s="121"/>
      <c r="CG110" s="123"/>
      <c r="CH110" s="123"/>
      <c r="CI110" s="123"/>
      <c r="CJ110" s="123"/>
      <c r="CK110" s="123"/>
      <c r="CL110" s="123"/>
      <c r="CM110" s="123"/>
      <c r="CN110" s="123"/>
      <c r="CO110" s="123"/>
    </row>
    <row r="111" spans="1:93" ht="16.149999999999999" customHeight="1" x14ac:dyDescent="0.2">
      <c r="A111" s="336"/>
      <c r="B111" s="167" t="s">
        <v>84</v>
      </c>
      <c r="C111" s="132">
        <f t="shared" si="12"/>
        <v>0</v>
      </c>
      <c r="D111" s="168">
        <f t="shared" si="13"/>
        <v>0</v>
      </c>
      <c r="E111" s="131">
        <f t="shared" si="14"/>
        <v>0</v>
      </c>
      <c r="F111" s="12"/>
      <c r="G111" s="16"/>
      <c r="H111" s="12"/>
      <c r="I111" s="13"/>
      <c r="J111" s="15"/>
      <c r="K111" s="141"/>
      <c r="L111" s="12"/>
      <c r="M111" s="14"/>
      <c r="N111" s="15"/>
      <c r="O111" s="141"/>
      <c r="P111" s="23"/>
      <c r="Q111" s="14"/>
      <c r="R111" s="16"/>
      <c r="S111" s="141"/>
      <c r="T111" s="12"/>
      <c r="U111" s="13"/>
      <c r="V111" s="15"/>
      <c r="W111" s="16"/>
      <c r="X111" s="12"/>
      <c r="Y111" s="13"/>
      <c r="Z111" s="15"/>
      <c r="AA111" s="16"/>
      <c r="AB111" s="12"/>
      <c r="AC111" s="13"/>
      <c r="AD111" s="12"/>
      <c r="AE111" s="14"/>
      <c r="AF111" s="12"/>
      <c r="AG111" s="13"/>
      <c r="AH111" s="12"/>
      <c r="AI111" s="13"/>
      <c r="AJ111" s="12"/>
      <c r="AK111" s="13"/>
      <c r="AL111" s="16"/>
      <c r="AM111" s="36"/>
      <c r="AN111" s="15"/>
      <c r="AO111" s="15"/>
      <c r="AP111" s="15"/>
      <c r="AQ111" s="13"/>
      <c r="AR111" s="6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122"/>
      <c r="BE111" s="122"/>
      <c r="BX111" s="121"/>
      <c r="CG111" s="123"/>
      <c r="CH111" s="123"/>
      <c r="CI111" s="123"/>
      <c r="CJ111" s="123"/>
      <c r="CK111" s="123"/>
      <c r="CL111" s="123"/>
      <c r="CM111" s="123"/>
      <c r="CN111" s="123"/>
      <c r="CO111" s="123"/>
    </row>
    <row r="112" spans="1:93" ht="31.9" customHeight="1" x14ac:dyDescent="0.2">
      <c r="A112" s="86" t="s">
        <v>86</v>
      </c>
      <c r="B112" s="151"/>
      <c r="C112" s="151"/>
      <c r="D112" s="151"/>
      <c r="E112" s="220"/>
      <c r="F112" s="220"/>
      <c r="G112" s="220"/>
      <c r="H112" s="220"/>
      <c r="I112" s="220"/>
      <c r="J112" s="220"/>
      <c r="K112" s="220"/>
      <c r="L112" s="221"/>
      <c r="M112" s="122"/>
      <c r="N112" s="122"/>
      <c r="O112" s="122"/>
      <c r="P112" s="122"/>
      <c r="Q112" s="122"/>
      <c r="R112" s="122"/>
      <c r="S112" s="122"/>
      <c r="AR112" s="122"/>
      <c r="AS112" s="122"/>
      <c r="AT112" s="122"/>
      <c r="AU112" s="122"/>
      <c r="AV112" s="122"/>
      <c r="AW112" s="122"/>
      <c r="AX112" s="122"/>
      <c r="AY112" s="122"/>
      <c r="AZ112" s="122"/>
      <c r="BA112" s="122"/>
      <c r="BB112" s="122"/>
      <c r="BC112" s="122"/>
      <c r="BD112" s="122"/>
      <c r="BE112" s="122"/>
      <c r="CG112" s="123"/>
      <c r="CH112" s="123"/>
      <c r="CI112" s="123"/>
      <c r="CJ112" s="123"/>
      <c r="CK112" s="123"/>
      <c r="CL112" s="123"/>
      <c r="CM112" s="123"/>
      <c r="CN112" s="123"/>
      <c r="CO112" s="123"/>
    </row>
    <row r="113" spans="1:93" ht="25.15" customHeight="1" x14ac:dyDescent="0.2">
      <c r="A113" s="334" t="s">
        <v>87</v>
      </c>
      <c r="B113" s="83" t="s">
        <v>88</v>
      </c>
      <c r="C113" s="301" t="s">
        <v>89</v>
      </c>
      <c r="D113" s="301" t="s">
        <v>90</v>
      </c>
      <c r="E113" s="220"/>
      <c r="F113" s="220"/>
      <c r="G113" s="220"/>
      <c r="H113" s="220"/>
      <c r="I113" s="220"/>
      <c r="J113" s="220"/>
      <c r="K113" s="220"/>
      <c r="L113" s="221"/>
      <c r="M113" s="122"/>
      <c r="N113" s="122"/>
      <c r="O113" s="122"/>
      <c r="P113" s="122"/>
      <c r="Q113" s="122"/>
      <c r="R113" s="122"/>
      <c r="S113" s="122"/>
      <c r="AR113" s="122"/>
      <c r="AS113" s="122"/>
      <c r="AT113" s="122"/>
      <c r="AU113" s="122"/>
      <c r="AV113" s="122"/>
      <c r="AW113" s="122"/>
      <c r="AX113" s="122"/>
      <c r="AY113" s="122"/>
      <c r="AZ113" s="122"/>
      <c r="BA113" s="122"/>
      <c r="BB113" s="122"/>
      <c r="BC113" s="122"/>
      <c r="BD113" s="122"/>
      <c r="BE113" s="122"/>
      <c r="CG113" s="123"/>
      <c r="CH113" s="123"/>
      <c r="CI113" s="123"/>
      <c r="CJ113" s="123"/>
      <c r="CK113" s="123"/>
      <c r="CL113" s="123"/>
      <c r="CM113" s="123"/>
      <c r="CN113" s="123"/>
      <c r="CO113" s="123"/>
    </row>
    <row r="114" spans="1:93" ht="16.149999999999999" customHeight="1" x14ac:dyDescent="0.2">
      <c r="A114" s="335"/>
      <c r="B114" s="101" t="s">
        <v>91</v>
      </c>
      <c r="C114" s="26"/>
      <c r="D114" s="26"/>
      <c r="E114" s="6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122"/>
      <c r="R114" s="122"/>
      <c r="S114" s="122"/>
      <c r="CA114" s="147" t="str">
        <f>IF(D114&lt;=C114,"","* Las consejerías realizadas en Espacios Amigables NO DEBEN ser mayor al Total de Actividades. ")</f>
        <v/>
      </c>
      <c r="CG114" s="123">
        <f>IF(D114&lt;=C114,0,1)</f>
        <v>0</v>
      </c>
      <c r="CH114" s="123"/>
      <c r="CI114" s="123"/>
      <c r="CJ114" s="123"/>
      <c r="CK114" s="123"/>
      <c r="CL114" s="123"/>
      <c r="CM114" s="123"/>
      <c r="CN114" s="123"/>
      <c r="CO114" s="123"/>
    </row>
    <row r="115" spans="1:93" ht="16.149999999999999" customHeight="1" x14ac:dyDescent="0.2">
      <c r="A115" s="335"/>
      <c r="B115" s="102" t="s">
        <v>92</v>
      </c>
      <c r="C115" s="22"/>
      <c r="D115" s="22"/>
      <c r="E115" s="6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122"/>
      <c r="R115" s="122"/>
      <c r="S115" s="122"/>
      <c r="CA115" s="147" t="str">
        <f>IF(D115&lt;=C115,"","* Las consejerías realizadas en Espacios Amigables NO DEBEN ser mayor al Total de Actividades. ")</f>
        <v/>
      </c>
      <c r="CG115" s="123">
        <f>IF(D115&lt;=C115,0,1)</f>
        <v>0</v>
      </c>
      <c r="CH115" s="123"/>
      <c r="CI115" s="123"/>
      <c r="CJ115" s="123"/>
      <c r="CK115" s="123"/>
      <c r="CL115" s="123"/>
      <c r="CM115" s="123"/>
      <c r="CN115" s="123"/>
      <c r="CO115" s="123"/>
    </row>
    <row r="116" spans="1:93" ht="25.15" customHeight="1" x14ac:dyDescent="0.2">
      <c r="A116" s="335"/>
      <c r="B116" s="102" t="s">
        <v>93</v>
      </c>
      <c r="C116" s="22"/>
      <c r="D116" s="22"/>
      <c r="E116" s="6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122"/>
      <c r="R116" s="122"/>
      <c r="S116" s="122"/>
      <c r="CA116" s="147" t="str">
        <f>IF(D116&lt;=C116,"","* Las consejerías realizadas en Espacios Amigables NO DEBEN ser mayor al Total de Actividades. ")</f>
        <v/>
      </c>
      <c r="CG116" s="123">
        <f>IF(D116&lt;=C116,0,1)</f>
        <v>0</v>
      </c>
      <c r="CH116" s="123"/>
      <c r="CI116" s="123"/>
      <c r="CJ116" s="123"/>
      <c r="CK116" s="123"/>
      <c r="CL116" s="123"/>
      <c r="CM116" s="123"/>
      <c r="CN116" s="123"/>
      <c r="CO116" s="123"/>
    </row>
    <row r="117" spans="1:93" ht="16.149999999999999" customHeight="1" x14ac:dyDescent="0.2">
      <c r="A117" s="335"/>
      <c r="B117" s="102" t="s">
        <v>94</v>
      </c>
      <c r="C117" s="22"/>
      <c r="D117" s="70"/>
      <c r="E117" s="6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122"/>
      <c r="R117" s="122"/>
      <c r="S117" s="122"/>
      <c r="CG117" s="123"/>
      <c r="CH117" s="123"/>
      <c r="CI117" s="123"/>
      <c r="CJ117" s="123"/>
      <c r="CK117" s="123"/>
      <c r="CL117" s="123"/>
      <c r="CM117" s="123"/>
      <c r="CN117" s="123"/>
      <c r="CO117" s="123"/>
    </row>
    <row r="118" spans="1:93" ht="16.149999999999999" customHeight="1" x14ac:dyDescent="0.2">
      <c r="A118" s="335"/>
      <c r="B118" s="102" t="s">
        <v>95</v>
      </c>
      <c r="C118" s="22"/>
      <c r="D118" s="70"/>
      <c r="E118" s="6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122"/>
      <c r="R118" s="122"/>
      <c r="S118" s="122"/>
      <c r="CG118" s="123"/>
      <c r="CH118" s="123"/>
      <c r="CI118" s="123"/>
      <c r="CJ118" s="123"/>
      <c r="CK118" s="123"/>
      <c r="CL118" s="123"/>
      <c r="CM118" s="123"/>
      <c r="CN118" s="123"/>
      <c r="CO118" s="123"/>
    </row>
    <row r="119" spans="1:93" ht="16.149999999999999" customHeight="1" x14ac:dyDescent="0.2">
      <c r="A119" s="335"/>
      <c r="B119" s="102" t="s">
        <v>96</v>
      </c>
      <c r="C119" s="22"/>
      <c r="D119" s="22"/>
      <c r="E119" s="6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122"/>
      <c r="R119" s="122"/>
      <c r="S119" s="122"/>
      <c r="CA119" s="147" t="str">
        <f>IF(D119&lt;=C119,"","* Las consejerías realizadas en Espacios Amigables NO DEBEN ser mayor al Total de Actividades. ")</f>
        <v/>
      </c>
      <c r="CG119" s="123">
        <f>IF(D119&lt;=C119,0,1)</f>
        <v>0</v>
      </c>
      <c r="CH119" s="123"/>
      <c r="CI119" s="123"/>
      <c r="CJ119" s="123"/>
      <c r="CK119" s="123"/>
      <c r="CL119" s="123"/>
      <c r="CM119" s="123"/>
      <c r="CN119" s="123"/>
      <c r="CO119" s="123"/>
    </row>
    <row r="120" spans="1:93" ht="16.149999999999999" customHeight="1" x14ac:dyDescent="0.2">
      <c r="A120" s="335"/>
      <c r="B120" s="102" t="s">
        <v>97</v>
      </c>
      <c r="C120" s="22"/>
      <c r="D120" s="22"/>
      <c r="E120" s="6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122"/>
      <c r="R120" s="122"/>
      <c r="S120" s="122"/>
      <c r="CA120" s="147" t="str">
        <f>IF(D120&lt;=C120,"","* Las consejerías realizadas en Espacios Amigables NO DEBEN ser mayor al Total de Actividades. ")</f>
        <v/>
      </c>
      <c r="CG120" s="123">
        <f>IF(D120&lt;=C120,0,1)</f>
        <v>0</v>
      </c>
      <c r="CH120" s="123"/>
      <c r="CI120" s="123"/>
      <c r="CJ120" s="123"/>
      <c r="CK120" s="123"/>
      <c r="CL120" s="123"/>
      <c r="CM120" s="123"/>
      <c r="CN120" s="123"/>
      <c r="CO120" s="123"/>
    </row>
    <row r="121" spans="1:93" ht="16.149999999999999" customHeight="1" x14ac:dyDescent="0.2">
      <c r="A121" s="336"/>
      <c r="B121" s="110" t="s">
        <v>98</v>
      </c>
      <c r="C121" s="24"/>
      <c r="D121" s="24"/>
      <c r="E121" s="6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122"/>
      <c r="R121" s="122"/>
      <c r="S121" s="122"/>
      <c r="CA121" s="147" t="str">
        <f>IF(D121&lt;=C121,"","* Las consejerías realizadas en Espacios Amigables NO DEBEN ser mayor al Total de Actividades. ")</f>
        <v/>
      </c>
      <c r="CG121" s="123">
        <f>IF(D121&lt;=C121,0,1)</f>
        <v>0</v>
      </c>
      <c r="CH121" s="123"/>
      <c r="CI121" s="123"/>
      <c r="CJ121" s="123"/>
      <c r="CK121" s="123"/>
      <c r="CL121" s="123"/>
      <c r="CM121" s="123"/>
      <c r="CN121" s="123"/>
      <c r="CO121" s="123"/>
    </row>
    <row r="122" spans="1:93" ht="31.9" customHeight="1" x14ac:dyDescent="0.2">
      <c r="A122" s="222" t="s">
        <v>99</v>
      </c>
      <c r="B122" s="223"/>
      <c r="C122" s="224"/>
      <c r="D122" s="136"/>
      <c r="E122" s="221"/>
      <c r="F122" s="221"/>
      <c r="G122" s="221"/>
      <c r="H122" s="221"/>
      <c r="I122" s="221"/>
      <c r="J122" s="221"/>
      <c r="K122" s="221"/>
      <c r="L122" s="221"/>
      <c r="M122" s="122"/>
      <c r="N122" s="122"/>
      <c r="O122" s="122"/>
      <c r="P122" s="122"/>
      <c r="Q122" s="122"/>
      <c r="R122" s="122"/>
      <c r="S122" s="122"/>
      <c r="CG122" s="123"/>
      <c r="CH122" s="123"/>
      <c r="CI122" s="123"/>
      <c r="CJ122" s="123"/>
      <c r="CK122" s="123"/>
      <c r="CL122" s="123"/>
      <c r="CM122" s="123"/>
      <c r="CN122" s="123"/>
      <c r="CO122" s="123"/>
    </row>
    <row r="123" spans="1:93" ht="31.9" customHeight="1" x14ac:dyDescent="0.2">
      <c r="A123" s="225" t="s">
        <v>100</v>
      </c>
      <c r="B123" s="226"/>
      <c r="C123" s="226"/>
      <c r="D123" s="226"/>
      <c r="E123" s="226"/>
      <c r="F123" s="226"/>
      <c r="G123" s="226"/>
      <c r="H123" s="226"/>
      <c r="I123" s="226"/>
      <c r="J123" s="226"/>
      <c r="K123" s="226"/>
      <c r="L123" s="226"/>
      <c r="CG123" s="123"/>
      <c r="CH123" s="123"/>
      <c r="CI123" s="123"/>
      <c r="CJ123" s="123"/>
      <c r="CK123" s="123"/>
      <c r="CL123" s="123"/>
      <c r="CM123" s="123"/>
      <c r="CN123" s="123"/>
      <c r="CO123" s="123"/>
    </row>
    <row r="124" spans="1:93" ht="25.15" customHeight="1" x14ac:dyDescent="0.2">
      <c r="A124" s="333" t="s">
        <v>101</v>
      </c>
      <c r="B124" s="333" t="s">
        <v>102</v>
      </c>
      <c r="C124" s="333" t="s">
        <v>89</v>
      </c>
      <c r="D124" s="328" t="s">
        <v>103</v>
      </c>
      <c r="E124" s="329"/>
      <c r="F124" s="329"/>
      <c r="G124" s="329"/>
      <c r="H124" s="329"/>
      <c r="I124" s="329"/>
      <c r="J124" s="330"/>
      <c r="K124" s="331" t="s">
        <v>104</v>
      </c>
      <c r="L124" s="331" t="s">
        <v>105</v>
      </c>
      <c r="CG124" s="123"/>
      <c r="CH124" s="123"/>
      <c r="CI124" s="123"/>
      <c r="CJ124" s="123"/>
      <c r="CK124" s="123"/>
      <c r="CL124" s="123"/>
      <c r="CM124" s="123"/>
      <c r="CN124" s="123"/>
      <c r="CO124" s="123"/>
    </row>
    <row r="125" spans="1:93" ht="37.15" customHeight="1" x14ac:dyDescent="0.2">
      <c r="A125" s="333"/>
      <c r="B125" s="333"/>
      <c r="C125" s="333"/>
      <c r="D125" s="77" t="s">
        <v>106</v>
      </c>
      <c r="E125" s="111" t="s">
        <v>107</v>
      </c>
      <c r="F125" s="111" t="s">
        <v>108</v>
      </c>
      <c r="G125" s="111" t="s">
        <v>109</v>
      </c>
      <c r="H125" s="111" t="s">
        <v>110</v>
      </c>
      <c r="I125" s="227" t="s">
        <v>111</v>
      </c>
      <c r="J125" s="144" t="s">
        <v>112</v>
      </c>
      <c r="K125" s="332"/>
      <c r="L125" s="332"/>
      <c r="CG125" s="123"/>
      <c r="CH125" s="123"/>
      <c r="CI125" s="123"/>
      <c r="CJ125" s="123"/>
      <c r="CK125" s="123"/>
      <c r="CL125" s="123"/>
      <c r="CM125" s="123"/>
      <c r="CN125" s="123"/>
      <c r="CO125" s="123"/>
    </row>
    <row r="126" spans="1:93" ht="16.149999999999999" customHeight="1" x14ac:dyDescent="0.2">
      <c r="A126" s="333" t="s">
        <v>113</v>
      </c>
      <c r="B126" s="109" t="s">
        <v>114</v>
      </c>
      <c r="C126" s="228">
        <f>SUM(D126:J126)</f>
        <v>0</v>
      </c>
      <c r="D126" s="78"/>
      <c r="E126" s="134"/>
      <c r="F126" s="134"/>
      <c r="G126" s="134"/>
      <c r="H126" s="134"/>
      <c r="I126" s="229"/>
      <c r="J126" s="156"/>
      <c r="K126" s="230"/>
      <c r="L126" s="174"/>
      <c r="M126" s="124"/>
      <c r="CG126" s="123"/>
      <c r="CH126" s="123"/>
      <c r="CI126" s="123"/>
      <c r="CJ126" s="123"/>
      <c r="CK126" s="123"/>
      <c r="CL126" s="123"/>
      <c r="CM126" s="123"/>
      <c r="CN126" s="123"/>
      <c r="CO126" s="123"/>
    </row>
    <row r="127" spans="1:93" ht="16.149999999999999" customHeight="1" x14ac:dyDescent="0.2">
      <c r="A127" s="333"/>
      <c r="B127" s="108" t="s">
        <v>115</v>
      </c>
      <c r="C127" s="130">
        <f t="shared" ref="C127:C141" si="15">SUM(D127:J127)</f>
        <v>0</v>
      </c>
      <c r="D127" s="7"/>
      <c r="E127" s="11"/>
      <c r="F127" s="11"/>
      <c r="G127" s="11"/>
      <c r="H127" s="11"/>
      <c r="I127" s="173"/>
      <c r="J127" s="35"/>
      <c r="K127" s="9"/>
      <c r="L127" s="22"/>
      <c r="M127" s="124"/>
      <c r="CG127" s="123"/>
      <c r="CH127" s="123"/>
      <c r="CI127" s="123"/>
      <c r="CJ127" s="123"/>
      <c r="CK127" s="123"/>
      <c r="CL127" s="123"/>
      <c r="CM127" s="123"/>
      <c r="CN127" s="123"/>
      <c r="CO127" s="123"/>
    </row>
    <row r="128" spans="1:93" ht="16.149999999999999" customHeight="1" x14ac:dyDescent="0.2">
      <c r="A128" s="327"/>
      <c r="B128" s="108" t="s">
        <v>116</v>
      </c>
      <c r="C128" s="130">
        <f t="shared" si="15"/>
        <v>0</v>
      </c>
      <c r="D128" s="7"/>
      <c r="E128" s="11"/>
      <c r="F128" s="11"/>
      <c r="G128" s="11"/>
      <c r="H128" s="11"/>
      <c r="I128" s="173"/>
      <c r="J128" s="35"/>
      <c r="K128" s="9"/>
      <c r="L128" s="22"/>
      <c r="M128" s="124"/>
      <c r="CG128" s="123"/>
      <c r="CH128" s="123"/>
      <c r="CI128" s="123"/>
      <c r="CJ128" s="123"/>
      <c r="CK128" s="123"/>
      <c r="CL128" s="123"/>
      <c r="CM128" s="123"/>
      <c r="CN128" s="123"/>
      <c r="CO128" s="123"/>
    </row>
    <row r="129" spans="1:93" ht="16.149999999999999" customHeight="1" x14ac:dyDescent="0.2">
      <c r="A129" s="327"/>
      <c r="B129" s="231" t="s">
        <v>117</v>
      </c>
      <c r="C129" s="30">
        <f t="shared" si="15"/>
        <v>0</v>
      </c>
      <c r="D129" s="32"/>
      <c r="E129" s="135"/>
      <c r="F129" s="135"/>
      <c r="G129" s="135"/>
      <c r="H129" s="135"/>
      <c r="I129" s="232"/>
      <c r="J129" s="97"/>
      <c r="K129" s="233"/>
      <c r="L129" s="34"/>
      <c r="M129" s="124"/>
      <c r="CG129" s="123"/>
      <c r="CH129" s="123"/>
      <c r="CI129" s="123"/>
      <c r="CJ129" s="123"/>
      <c r="CK129" s="123"/>
      <c r="CL129" s="123"/>
      <c r="CM129" s="123"/>
      <c r="CN129" s="123"/>
      <c r="CO129" s="123"/>
    </row>
    <row r="130" spans="1:93" ht="16.149999999999999" customHeight="1" x14ac:dyDescent="0.2">
      <c r="A130" s="327" t="s">
        <v>118</v>
      </c>
      <c r="B130" s="109" t="s">
        <v>114</v>
      </c>
      <c r="C130" s="234">
        <f t="shared" si="15"/>
        <v>0</v>
      </c>
      <c r="D130" s="1"/>
      <c r="E130" s="5"/>
      <c r="F130" s="5"/>
      <c r="G130" s="5"/>
      <c r="H130" s="5"/>
      <c r="I130" s="209"/>
      <c r="J130" s="47"/>
      <c r="K130" s="4"/>
      <c r="L130" s="26"/>
      <c r="M130" s="124"/>
      <c r="CG130" s="123"/>
      <c r="CH130" s="123"/>
      <c r="CI130" s="123"/>
      <c r="CJ130" s="123"/>
      <c r="CK130" s="123"/>
      <c r="CL130" s="123"/>
      <c r="CM130" s="123"/>
      <c r="CN130" s="123"/>
      <c r="CO130" s="123"/>
    </row>
    <row r="131" spans="1:93" ht="16.149999999999999" customHeight="1" x14ac:dyDescent="0.2">
      <c r="A131" s="327"/>
      <c r="B131" s="108" t="s">
        <v>115</v>
      </c>
      <c r="C131" s="129">
        <f t="shared" si="15"/>
        <v>0</v>
      </c>
      <c r="D131" s="82"/>
      <c r="E131" s="138"/>
      <c r="F131" s="138"/>
      <c r="G131" s="138"/>
      <c r="H131" s="138"/>
      <c r="I131" s="139"/>
      <c r="J131" s="100"/>
      <c r="K131" s="235"/>
      <c r="L131" s="183"/>
      <c r="M131" s="124"/>
      <c r="CG131" s="123"/>
      <c r="CH131" s="123"/>
      <c r="CI131" s="123"/>
      <c r="CJ131" s="123"/>
      <c r="CK131" s="123"/>
      <c r="CL131" s="123"/>
      <c r="CM131" s="123"/>
      <c r="CN131" s="123"/>
      <c r="CO131" s="123"/>
    </row>
    <row r="132" spans="1:93" ht="16.149999999999999" customHeight="1" x14ac:dyDescent="0.2">
      <c r="A132" s="327"/>
      <c r="B132" s="108" t="s">
        <v>116</v>
      </c>
      <c r="C132" s="130">
        <f t="shared" si="15"/>
        <v>0</v>
      </c>
      <c r="D132" s="7"/>
      <c r="E132" s="11"/>
      <c r="F132" s="11"/>
      <c r="G132" s="11"/>
      <c r="H132" s="11"/>
      <c r="I132" s="173"/>
      <c r="J132" s="35"/>
      <c r="K132" s="9"/>
      <c r="L132" s="22"/>
      <c r="M132" s="124"/>
      <c r="CG132" s="123"/>
      <c r="CH132" s="123"/>
      <c r="CI132" s="123"/>
      <c r="CJ132" s="123"/>
      <c r="CK132" s="123"/>
      <c r="CL132" s="123"/>
      <c r="CM132" s="123"/>
      <c r="CN132" s="123"/>
      <c r="CO132" s="123"/>
    </row>
    <row r="133" spans="1:93" ht="16.149999999999999" customHeight="1" x14ac:dyDescent="0.2">
      <c r="A133" s="327"/>
      <c r="B133" s="231" t="s">
        <v>117</v>
      </c>
      <c r="C133" s="30">
        <f t="shared" si="15"/>
        <v>0</v>
      </c>
      <c r="D133" s="12"/>
      <c r="E133" s="31"/>
      <c r="F133" s="31"/>
      <c r="G133" s="31"/>
      <c r="H133" s="31"/>
      <c r="I133" s="141"/>
      <c r="J133" s="36"/>
      <c r="K133" s="15"/>
      <c r="L133" s="24"/>
      <c r="M133" s="124"/>
      <c r="CG133" s="123"/>
      <c r="CH133" s="123"/>
      <c r="CI133" s="123"/>
      <c r="CJ133" s="123"/>
      <c r="CK133" s="123"/>
      <c r="CL133" s="123"/>
      <c r="CM133" s="123"/>
      <c r="CN133" s="123"/>
      <c r="CO133" s="123"/>
    </row>
    <row r="134" spans="1:93" ht="16.149999999999999" customHeight="1" x14ac:dyDescent="0.2">
      <c r="A134" s="327" t="s">
        <v>119</v>
      </c>
      <c r="B134" s="109" t="s">
        <v>114</v>
      </c>
      <c r="C134" s="234">
        <f t="shared" si="15"/>
        <v>0</v>
      </c>
      <c r="D134" s="1"/>
      <c r="E134" s="5"/>
      <c r="F134" s="5"/>
      <c r="G134" s="5"/>
      <c r="H134" s="5"/>
      <c r="I134" s="209"/>
      <c r="J134" s="47"/>
      <c r="K134" s="4"/>
      <c r="L134" s="26"/>
      <c r="M134" s="124"/>
      <c r="CG134" s="123"/>
      <c r="CH134" s="123"/>
      <c r="CI134" s="123"/>
      <c r="CJ134" s="123"/>
      <c r="CK134" s="123"/>
      <c r="CL134" s="123"/>
      <c r="CM134" s="123"/>
      <c r="CN134" s="123"/>
      <c r="CO134" s="123"/>
    </row>
    <row r="135" spans="1:93" ht="16.149999999999999" customHeight="1" x14ac:dyDescent="0.2">
      <c r="A135" s="327"/>
      <c r="B135" s="108" t="s">
        <v>115</v>
      </c>
      <c r="C135" s="129">
        <f t="shared" si="15"/>
        <v>0</v>
      </c>
      <c r="D135" s="82"/>
      <c r="E135" s="138"/>
      <c r="F135" s="138"/>
      <c r="G135" s="138"/>
      <c r="H135" s="138"/>
      <c r="I135" s="139"/>
      <c r="J135" s="100"/>
      <c r="K135" s="235"/>
      <c r="L135" s="183"/>
      <c r="M135" s="124"/>
      <c r="CG135" s="123"/>
      <c r="CH135" s="123"/>
      <c r="CI135" s="123"/>
      <c r="CJ135" s="123"/>
      <c r="CK135" s="123"/>
      <c r="CL135" s="123"/>
      <c r="CM135" s="123"/>
      <c r="CN135" s="123"/>
      <c r="CO135" s="123"/>
    </row>
    <row r="136" spans="1:93" ht="16.149999999999999" customHeight="1" x14ac:dyDescent="0.2">
      <c r="A136" s="327"/>
      <c r="B136" s="108" t="s">
        <v>116</v>
      </c>
      <c r="C136" s="130">
        <f t="shared" si="15"/>
        <v>0</v>
      </c>
      <c r="D136" s="7"/>
      <c r="E136" s="11"/>
      <c r="F136" s="11"/>
      <c r="G136" s="11"/>
      <c r="H136" s="11"/>
      <c r="I136" s="173"/>
      <c r="J136" s="35"/>
      <c r="K136" s="9"/>
      <c r="L136" s="22"/>
      <c r="M136" s="124"/>
      <c r="CG136" s="123"/>
      <c r="CH136" s="123"/>
      <c r="CI136" s="123"/>
      <c r="CJ136" s="123"/>
      <c r="CK136" s="123"/>
      <c r="CL136" s="123"/>
      <c r="CM136" s="123"/>
      <c r="CN136" s="123"/>
      <c r="CO136" s="123"/>
    </row>
    <row r="137" spans="1:93" ht="16.149999999999999" customHeight="1" x14ac:dyDescent="0.2">
      <c r="A137" s="327"/>
      <c r="B137" s="231" t="s">
        <v>117</v>
      </c>
      <c r="C137" s="30">
        <f t="shared" si="15"/>
        <v>0</v>
      </c>
      <c r="D137" s="12"/>
      <c r="E137" s="31"/>
      <c r="F137" s="31"/>
      <c r="G137" s="31"/>
      <c r="H137" s="31"/>
      <c r="I137" s="141"/>
      <c r="J137" s="36"/>
      <c r="K137" s="15"/>
      <c r="L137" s="24"/>
      <c r="M137" s="124"/>
      <c r="CG137" s="123"/>
      <c r="CH137" s="123"/>
      <c r="CI137" s="123"/>
      <c r="CJ137" s="123"/>
      <c r="CK137" s="123"/>
      <c r="CL137" s="123"/>
      <c r="CM137" s="123"/>
      <c r="CN137" s="123"/>
      <c r="CO137" s="123"/>
    </row>
    <row r="138" spans="1:93" ht="16.149999999999999" customHeight="1" x14ac:dyDescent="0.2">
      <c r="A138" s="327" t="s">
        <v>120</v>
      </c>
      <c r="B138" s="109" t="s">
        <v>114</v>
      </c>
      <c r="C138" s="234">
        <f t="shared" si="15"/>
        <v>0</v>
      </c>
      <c r="D138" s="1"/>
      <c r="E138" s="5"/>
      <c r="F138" s="5"/>
      <c r="G138" s="5"/>
      <c r="H138" s="5"/>
      <c r="I138" s="209"/>
      <c r="J138" s="47"/>
      <c r="K138" s="4"/>
      <c r="L138" s="26"/>
      <c r="M138" s="124"/>
      <c r="CG138" s="123"/>
      <c r="CH138" s="123"/>
      <c r="CI138" s="123"/>
      <c r="CJ138" s="123"/>
      <c r="CK138" s="123"/>
      <c r="CL138" s="123"/>
      <c r="CM138" s="123"/>
      <c r="CN138" s="123"/>
      <c r="CO138" s="123"/>
    </row>
    <row r="139" spans="1:93" ht="16.149999999999999" customHeight="1" x14ac:dyDescent="0.2">
      <c r="A139" s="327"/>
      <c r="B139" s="108" t="s">
        <v>115</v>
      </c>
      <c r="C139" s="129">
        <f t="shared" si="15"/>
        <v>0</v>
      </c>
      <c r="D139" s="82"/>
      <c r="E139" s="138"/>
      <c r="F139" s="138"/>
      <c r="G139" s="138"/>
      <c r="H139" s="138"/>
      <c r="I139" s="139"/>
      <c r="J139" s="100"/>
      <c r="K139" s="235"/>
      <c r="L139" s="183"/>
      <c r="M139" s="124"/>
      <c r="CG139" s="123"/>
      <c r="CH139" s="123"/>
      <c r="CI139" s="123"/>
      <c r="CJ139" s="123"/>
      <c r="CK139" s="123"/>
      <c r="CL139" s="123"/>
      <c r="CM139" s="123"/>
      <c r="CN139" s="123"/>
      <c r="CO139" s="123"/>
    </row>
    <row r="140" spans="1:93" ht="16.149999999999999" customHeight="1" x14ac:dyDescent="0.2">
      <c r="A140" s="327"/>
      <c r="B140" s="108" t="s">
        <v>116</v>
      </c>
      <c r="C140" s="130">
        <f t="shared" si="15"/>
        <v>0</v>
      </c>
      <c r="D140" s="7"/>
      <c r="E140" s="11"/>
      <c r="F140" s="11"/>
      <c r="G140" s="11"/>
      <c r="H140" s="11"/>
      <c r="I140" s="173"/>
      <c r="J140" s="35"/>
      <c r="K140" s="9"/>
      <c r="L140" s="22"/>
      <c r="M140" s="124"/>
      <c r="CG140" s="123"/>
      <c r="CH140" s="123"/>
      <c r="CI140" s="123"/>
      <c r="CJ140" s="123"/>
      <c r="CK140" s="123"/>
      <c r="CL140" s="123"/>
      <c r="CM140" s="123"/>
      <c r="CN140" s="123"/>
      <c r="CO140" s="123"/>
    </row>
    <row r="141" spans="1:93" ht="16.149999999999999" customHeight="1" x14ac:dyDescent="0.2">
      <c r="A141" s="327"/>
      <c r="B141" s="231" t="s">
        <v>117</v>
      </c>
      <c r="C141" s="30">
        <f t="shared" si="15"/>
        <v>0</v>
      </c>
      <c r="D141" s="12"/>
      <c r="E141" s="31"/>
      <c r="F141" s="31"/>
      <c r="G141" s="31"/>
      <c r="H141" s="31"/>
      <c r="I141" s="141"/>
      <c r="J141" s="36"/>
      <c r="K141" s="15"/>
      <c r="L141" s="24"/>
      <c r="M141" s="124"/>
      <c r="CG141" s="123"/>
      <c r="CH141" s="123"/>
      <c r="CI141" s="123"/>
      <c r="CJ141" s="123"/>
      <c r="CK141" s="123"/>
      <c r="CL141" s="123"/>
      <c r="CM141" s="123"/>
      <c r="CN141" s="123"/>
      <c r="CO141" s="123"/>
    </row>
    <row r="142" spans="1:93" ht="31.9" customHeight="1" x14ac:dyDescent="0.2">
      <c r="A142" s="225" t="s">
        <v>121</v>
      </c>
      <c r="B142" s="226"/>
      <c r="C142" s="226"/>
      <c r="D142" s="226"/>
      <c r="E142" s="226"/>
      <c r="F142" s="226"/>
      <c r="G142" s="226"/>
      <c r="H142" s="226"/>
      <c r="I142" s="226"/>
      <c r="J142" s="226"/>
      <c r="K142" s="226"/>
      <c r="L142" s="226"/>
      <c r="CG142" s="123"/>
      <c r="CH142" s="123"/>
      <c r="CI142" s="123"/>
      <c r="CJ142" s="123"/>
      <c r="CK142" s="123"/>
      <c r="CL142" s="123"/>
      <c r="CM142" s="123"/>
      <c r="CN142" s="123"/>
      <c r="CO142" s="123"/>
    </row>
    <row r="143" spans="1:93" ht="37.15" customHeight="1" x14ac:dyDescent="0.2">
      <c r="A143" s="83" t="s">
        <v>122</v>
      </c>
      <c r="B143" s="295" t="s">
        <v>123</v>
      </c>
      <c r="C143" s="37" t="s">
        <v>124</v>
      </c>
      <c r="D143" s="38" t="s">
        <v>125</v>
      </c>
      <c r="E143" s="38" t="s">
        <v>126</v>
      </c>
      <c r="F143" s="38" t="s">
        <v>127</v>
      </c>
      <c r="G143" s="38" t="s">
        <v>128</v>
      </c>
      <c r="H143" s="29" t="s">
        <v>129</v>
      </c>
      <c r="I143" s="237"/>
      <c r="J143" s="238"/>
      <c r="K143" s="238"/>
      <c r="L143" s="238"/>
      <c r="CG143" s="123"/>
      <c r="CH143" s="123"/>
      <c r="CI143" s="123"/>
      <c r="CJ143" s="123"/>
      <c r="CK143" s="123"/>
      <c r="CL143" s="123"/>
      <c r="CM143" s="123"/>
      <c r="CN143" s="123"/>
      <c r="CO143" s="123"/>
    </row>
    <row r="144" spans="1:93" ht="16.149999999999999" customHeight="1" x14ac:dyDescent="0.2">
      <c r="A144" s="109" t="s">
        <v>130</v>
      </c>
      <c r="B144" s="234">
        <f>SUM(C144:H144)</f>
        <v>0</v>
      </c>
      <c r="C144" s="1"/>
      <c r="D144" s="239"/>
      <c r="E144" s="239"/>
      <c r="F144" s="239"/>
      <c r="G144" s="239"/>
      <c r="H144" s="240"/>
      <c r="I144" s="241"/>
      <c r="J144" s="226"/>
      <c r="K144" s="120"/>
      <c r="L144" s="120"/>
      <c r="CG144" s="123"/>
      <c r="CH144" s="123"/>
      <c r="CI144" s="123"/>
      <c r="CJ144" s="123"/>
      <c r="CK144" s="123"/>
      <c r="CL144" s="123"/>
      <c r="CM144" s="123"/>
      <c r="CN144" s="123"/>
      <c r="CO144" s="123"/>
    </row>
    <row r="145" spans="1:93" ht="16.149999999999999" customHeight="1" x14ac:dyDescent="0.2">
      <c r="A145" s="108" t="s">
        <v>115</v>
      </c>
      <c r="B145" s="129">
        <f>SUM(C145:H145)</f>
        <v>0</v>
      </c>
      <c r="C145" s="82"/>
      <c r="D145" s="138"/>
      <c r="E145" s="138"/>
      <c r="F145" s="138"/>
      <c r="G145" s="138"/>
      <c r="H145" s="81"/>
      <c r="I145" s="241"/>
      <c r="J145" s="226"/>
      <c r="K145" s="120"/>
      <c r="L145" s="120"/>
      <c r="CG145" s="123"/>
      <c r="CH145" s="123"/>
      <c r="CI145" s="123"/>
      <c r="CJ145" s="123"/>
      <c r="CK145" s="123"/>
      <c r="CL145" s="123"/>
      <c r="CM145" s="123"/>
      <c r="CN145" s="123"/>
      <c r="CO145" s="123"/>
    </row>
    <row r="146" spans="1:93" ht="16.149999999999999" customHeight="1" x14ac:dyDescent="0.2">
      <c r="A146" s="108" t="s">
        <v>116</v>
      </c>
      <c r="B146" s="130">
        <f>SUM(C146:H146)</f>
        <v>0</v>
      </c>
      <c r="C146" s="7"/>
      <c r="D146" s="11"/>
      <c r="E146" s="11"/>
      <c r="F146" s="11"/>
      <c r="G146" s="11"/>
      <c r="H146" s="8"/>
      <c r="I146" s="241"/>
      <c r="J146" s="226"/>
      <c r="K146" s="120"/>
      <c r="L146" s="120"/>
      <c r="CG146" s="123"/>
      <c r="CH146" s="123"/>
      <c r="CI146" s="123"/>
      <c r="CJ146" s="123"/>
      <c r="CK146" s="123"/>
      <c r="CL146" s="123"/>
      <c r="CM146" s="123"/>
      <c r="CN146" s="123"/>
      <c r="CO146" s="123"/>
    </row>
    <row r="147" spans="1:93" ht="16.149999999999999" customHeight="1" x14ac:dyDescent="0.2">
      <c r="A147" s="231" t="s">
        <v>131</v>
      </c>
      <c r="B147" s="30">
        <f>SUM(C147:H147)</f>
        <v>0</v>
      </c>
      <c r="C147" s="12"/>
      <c r="D147" s="31"/>
      <c r="E147" s="31"/>
      <c r="F147" s="31"/>
      <c r="G147" s="31"/>
      <c r="H147" s="14"/>
      <c r="I147" s="241"/>
      <c r="J147" s="226"/>
      <c r="K147" s="120"/>
      <c r="L147" s="120"/>
      <c r="CG147" s="123"/>
      <c r="CH147" s="123"/>
      <c r="CI147" s="123"/>
      <c r="CJ147" s="123"/>
      <c r="CK147" s="123"/>
      <c r="CL147" s="123"/>
      <c r="CM147" s="123"/>
      <c r="CN147" s="123"/>
      <c r="CO147" s="123"/>
    </row>
    <row r="148" spans="1:93" ht="31.9" customHeight="1" x14ac:dyDescent="0.2">
      <c r="A148" s="225" t="s">
        <v>132</v>
      </c>
      <c r="B148" s="226"/>
      <c r="C148" s="226"/>
      <c r="D148" s="226"/>
      <c r="E148" s="226"/>
      <c r="F148" s="226"/>
      <c r="G148" s="226"/>
      <c r="H148" s="226"/>
      <c r="I148" s="226"/>
      <c r="J148" s="226"/>
      <c r="K148" s="226"/>
      <c r="L148" s="226"/>
      <c r="CG148" s="123"/>
      <c r="CH148" s="123"/>
      <c r="CI148" s="123"/>
      <c r="CJ148" s="123"/>
      <c r="CK148" s="123"/>
      <c r="CL148" s="123"/>
      <c r="CM148" s="123"/>
      <c r="CN148" s="123"/>
      <c r="CO148" s="123"/>
    </row>
    <row r="149" spans="1:93" ht="37.15" customHeight="1" x14ac:dyDescent="0.2">
      <c r="A149" s="83" t="s">
        <v>122</v>
      </c>
      <c r="B149" s="295" t="s">
        <v>89</v>
      </c>
      <c r="C149" s="37" t="s">
        <v>133</v>
      </c>
      <c r="D149" s="38" t="s">
        <v>134</v>
      </c>
      <c r="E149" s="38" t="s">
        <v>135</v>
      </c>
      <c r="F149" s="38" t="s">
        <v>136</v>
      </c>
      <c r="G149" s="38" t="s">
        <v>137</v>
      </c>
      <c r="H149" s="29" t="s">
        <v>138</v>
      </c>
      <c r="I149" s="237"/>
      <c r="J149" s="238"/>
      <c r="K149" s="238"/>
      <c r="L149" s="238"/>
      <c r="CG149" s="123"/>
      <c r="CH149" s="123"/>
      <c r="CI149" s="123"/>
      <c r="CJ149" s="123"/>
      <c r="CK149" s="123"/>
      <c r="CL149" s="123"/>
      <c r="CM149" s="123"/>
      <c r="CN149" s="123"/>
      <c r="CO149" s="123"/>
    </row>
    <row r="150" spans="1:93" ht="16.149999999999999" customHeight="1" x14ac:dyDescent="0.2">
      <c r="A150" s="109" t="s">
        <v>130</v>
      </c>
      <c r="B150" s="234">
        <f t="shared" ref="B150:B155" si="16">SUM(C150:H150)</f>
        <v>0</v>
      </c>
      <c r="C150" s="1"/>
      <c r="D150" s="239"/>
      <c r="E150" s="239"/>
      <c r="F150" s="239"/>
      <c r="G150" s="239"/>
      <c r="H150" s="240"/>
      <c r="I150" s="241"/>
      <c r="J150" s="226"/>
      <c r="K150" s="120"/>
      <c r="L150" s="120"/>
      <c r="CG150" s="123"/>
      <c r="CH150" s="123"/>
      <c r="CI150" s="123"/>
      <c r="CJ150" s="123"/>
      <c r="CK150" s="123"/>
      <c r="CL150" s="123"/>
      <c r="CM150" s="123"/>
      <c r="CN150" s="123"/>
      <c r="CO150" s="123"/>
    </row>
    <row r="151" spans="1:93" ht="16.149999999999999" customHeight="1" x14ac:dyDescent="0.2">
      <c r="A151" s="108" t="s">
        <v>115</v>
      </c>
      <c r="B151" s="130">
        <f t="shared" si="16"/>
        <v>0</v>
      </c>
      <c r="C151" s="7"/>
      <c r="D151" s="11"/>
      <c r="E151" s="11"/>
      <c r="F151" s="11"/>
      <c r="G151" s="11"/>
      <c r="H151" s="8"/>
      <c r="I151" s="241"/>
      <c r="J151" s="226"/>
      <c r="K151" s="120"/>
      <c r="L151" s="120"/>
      <c r="CG151" s="123"/>
      <c r="CH151" s="123"/>
      <c r="CI151" s="123"/>
      <c r="CJ151" s="123"/>
      <c r="CK151" s="123"/>
      <c r="CL151" s="123"/>
      <c r="CM151" s="123"/>
      <c r="CN151" s="123"/>
      <c r="CO151" s="123"/>
    </row>
    <row r="152" spans="1:93" ht="16.149999999999999" customHeight="1" x14ac:dyDescent="0.2">
      <c r="A152" s="108" t="s">
        <v>116</v>
      </c>
      <c r="B152" s="130">
        <f t="shared" si="16"/>
        <v>0</v>
      </c>
      <c r="C152" s="7"/>
      <c r="D152" s="11"/>
      <c r="E152" s="11"/>
      <c r="F152" s="11"/>
      <c r="G152" s="11"/>
      <c r="H152" s="8"/>
      <c r="I152" s="241"/>
      <c r="J152" s="226"/>
      <c r="K152" s="120"/>
      <c r="L152" s="120"/>
      <c r="CG152" s="123"/>
      <c r="CH152" s="123"/>
      <c r="CI152" s="123"/>
      <c r="CJ152" s="123"/>
      <c r="CK152" s="123"/>
      <c r="CL152" s="123"/>
      <c r="CM152" s="123"/>
      <c r="CN152" s="123"/>
      <c r="CO152" s="123"/>
    </row>
    <row r="153" spans="1:93" ht="16.149999999999999" customHeight="1" x14ac:dyDescent="0.2">
      <c r="A153" s="98" t="s">
        <v>139</v>
      </c>
      <c r="B153" s="130">
        <f t="shared" si="16"/>
        <v>0</v>
      </c>
      <c r="C153" s="7"/>
      <c r="D153" s="11"/>
      <c r="E153" s="11"/>
      <c r="F153" s="11"/>
      <c r="G153" s="11"/>
      <c r="H153" s="8"/>
      <c r="I153" s="241"/>
      <c r="J153" s="226"/>
      <c r="K153" s="120"/>
      <c r="L153" s="120"/>
      <c r="CG153" s="123"/>
      <c r="CH153" s="123"/>
      <c r="CI153" s="123"/>
      <c r="CJ153" s="123"/>
      <c r="CK153" s="123"/>
      <c r="CL153" s="123"/>
      <c r="CM153" s="123"/>
      <c r="CN153" s="123"/>
      <c r="CO153" s="123"/>
    </row>
    <row r="154" spans="1:93" ht="16.149999999999999" customHeight="1" x14ac:dyDescent="0.2">
      <c r="A154" s="242" t="s">
        <v>140</v>
      </c>
      <c r="B154" s="243">
        <f t="shared" si="16"/>
        <v>0</v>
      </c>
      <c r="C154" s="27"/>
      <c r="D154" s="44"/>
      <c r="E154" s="44"/>
      <c r="F154" s="44"/>
      <c r="G154" s="44"/>
      <c r="H154" s="137"/>
      <c r="I154" s="241"/>
      <c r="J154" s="226"/>
      <c r="K154" s="120"/>
      <c r="L154" s="120"/>
      <c r="CG154" s="123"/>
      <c r="CH154" s="123"/>
      <c r="CI154" s="123"/>
      <c r="CJ154" s="123"/>
      <c r="CK154" s="123"/>
      <c r="CL154" s="123"/>
      <c r="CM154" s="123"/>
      <c r="CN154" s="123"/>
      <c r="CO154" s="123"/>
    </row>
    <row r="155" spans="1:93" ht="16.149999999999999" customHeight="1" x14ac:dyDescent="0.2">
      <c r="A155" s="244" t="s">
        <v>8</v>
      </c>
      <c r="B155" s="30">
        <f t="shared" si="16"/>
        <v>0</v>
      </c>
      <c r="C155" s="12"/>
      <c r="D155" s="31"/>
      <c r="E155" s="31"/>
      <c r="F155" s="31"/>
      <c r="G155" s="31"/>
      <c r="H155" s="14"/>
      <c r="I155" s="241"/>
      <c r="J155" s="226"/>
      <c r="K155" s="120"/>
      <c r="L155" s="120"/>
      <c r="CG155" s="123"/>
      <c r="CH155" s="123"/>
      <c r="CI155" s="123"/>
      <c r="CJ155" s="123"/>
      <c r="CK155" s="123"/>
      <c r="CL155" s="123"/>
      <c r="CM155" s="123"/>
      <c r="CN155" s="123"/>
      <c r="CO155" s="123"/>
    </row>
    <row r="156" spans="1:93" x14ac:dyDescent="0.2">
      <c r="CG156" s="123"/>
      <c r="CH156" s="123"/>
      <c r="CI156" s="123"/>
      <c r="CJ156" s="123"/>
      <c r="CK156" s="123"/>
      <c r="CL156" s="123"/>
      <c r="CM156" s="123"/>
      <c r="CN156" s="123"/>
      <c r="CO156" s="123"/>
    </row>
    <row r="194" spans="1:104" ht="12.75" customHeight="1" x14ac:dyDescent="0.2"/>
    <row r="195" spans="1:104" s="142" customFormat="1" hidden="1" x14ac:dyDescent="0.2">
      <c r="A195" s="142">
        <f>SUM(C14:C95,C100:C111,C126:C141,B144:B147,B150:B155,C114:C121)</f>
        <v>618</v>
      </c>
      <c r="B195" s="142">
        <f>SUM(CG11:CO156)</f>
        <v>0</v>
      </c>
      <c r="BX195" s="143"/>
      <c r="BY195" s="143"/>
      <c r="BZ195" s="143"/>
      <c r="CA195" s="143"/>
      <c r="CB195" s="143"/>
      <c r="CC195" s="143"/>
      <c r="CD195" s="143"/>
      <c r="CE195" s="143"/>
      <c r="CF195" s="143"/>
      <c r="CG195" s="143"/>
      <c r="CH195" s="143"/>
      <c r="CI195" s="143"/>
      <c r="CJ195" s="143"/>
      <c r="CK195" s="143"/>
      <c r="CL195" s="143"/>
      <c r="CM195" s="143"/>
      <c r="CN195" s="143"/>
      <c r="CO195" s="143"/>
      <c r="CP195" s="143"/>
      <c r="CQ195" s="143"/>
      <c r="CR195" s="143"/>
      <c r="CS195" s="143"/>
      <c r="CT195" s="143"/>
      <c r="CU195" s="143"/>
      <c r="CV195" s="143"/>
      <c r="CW195" s="143"/>
      <c r="CX195" s="143"/>
      <c r="CY195" s="143"/>
      <c r="CZ195" s="143"/>
    </row>
  </sheetData>
  <mergeCells count="75">
    <mergeCell ref="Z12:AA12"/>
    <mergeCell ref="AB12:AC12"/>
    <mergeCell ref="AD12:AE12"/>
    <mergeCell ref="AF12:AG12"/>
    <mergeCell ref="A6:T6"/>
    <mergeCell ref="A8:B8"/>
    <mergeCell ref="A10:A13"/>
    <mergeCell ref="B10:B13"/>
    <mergeCell ref="C10:E12"/>
    <mergeCell ref="F10:AM11"/>
    <mergeCell ref="AH12:AI12"/>
    <mergeCell ref="P12:Q12"/>
    <mergeCell ref="R12:S12"/>
    <mergeCell ref="T12:U12"/>
    <mergeCell ref="V12:W12"/>
    <mergeCell ref="X12:Y12"/>
    <mergeCell ref="F12:G12"/>
    <mergeCell ref="H12:I12"/>
    <mergeCell ref="J12:K12"/>
    <mergeCell ref="L12:M12"/>
    <mergeCell ref="N12:O12"/>
    <mergeCell ref="F97:AM97"/>
    <mergeCell ref="AN97:AO98"/>
    <mergeCell ref="AP97:AP99"/>
    <mergeCell ref="AD98:AE98"/>
    <mergeCell ref="AF98:AG98"/>
    <mergeCell ref="AH98:AI98"/>
    <mergeCell ref="AJ98:AK98"/>
    <mergeCell ref="AL98:AM98"/>
    <mergeCell ref="AQ97:AQ99"/>
    <mergeCell ref="A100:A105"/>
    <mergeCell ref="A106:A111"/>
    <mergeCell ref="A113:A121"/>
    <mergeCell ref="F98:G98"/>
    <mergeCell ref="H98:I98"/>
    <mergeCell ref="J98:K98"/>
    <mergeCell ref="L98:M98"/>
    <mergeCell ref="N98:O98"/>
    <mergeCell ref="P98:Q98"/>
    <mergeCell ref="R98:S98"/>
    <mergeCell ref="T98:U98"/>
    <mergeCell ref="V98:W98"/>
    <mergeCell ref="X98:Y98"/>
    <mergeCell ref="Z98:AA98"/>
    <mergeCell ref="AB98:AC98"/>
    <mergeCell ref="AQ10:AQ13"/>
    <mergeCell ref="AR10:AR13"/>
    <mergeCell ref="AS10:AS13"/>
    <mergeCell ref="AJ12:AK12"/>
    <mergeCell ref="AL12:AM12"/>
    <mergeCell ref="AN10:AN13"/>
    <mergeCell ref="AO10:AP12"/>
    <mergeCell ref="A14:A24"/>
    <mergeCell ref="A25:A35"/>
    <mergeCell ref="A124:A125"/>
    <mergeCell ref="B124:B125"/>
    <mergeCell ref="C124:C125"/>
    <mergeCell ref="A97:A99"/>
    <mergeCell ref="A81:A87"/>
    <mergeCell ref="A88:A95"/>
    <mergeCell ref="A36:A46"/>
    <mergeCell ref="A47:A57"/>
    <mergeCell ref="A58:A64"/>
    <mergeCell ref="A65:A68"/>
    <mergeCell ref="A69:A75"/>
    <mergeCell ref="A76:A80"/>
    <mergeCell ref="B97:B99"/>
    <mergeCell ref="C97:E98"/>
    <mergeCell ref="A134:A137"/>
    <mergeCell ref="A138:A141"/>
    <mergeCell ref="D124:J124"/>
    <mergeCell ref="K124:K125"/>
    <mergeCell ref="L124:L125"/>
    <mergeCell ref="A126:A129"/>
    <mergeCell ref="A130:A133"/>
  </mergeCells>
  <dataValidations count="2">
    <dataValidation allowBlank="1" showInputMessage="1" showErrorMessage="1" errorTitle="ERROR" error="Por Favor ingrese solo Números." sqref="AR100:AR111 AT14:AT95 E114:E121" xr:uid="{869897DA-813B-488B-84A5-BC382F4E6987}"/>
    <dataValidation type="whole" allowBlank="1" showInputMessage="1" showErrorMessage="1" errorTitle="Error de ingreso" error="Debe ingresar sólo números enteros positivos." sqref="C150:H155 F100:AQ111 C114:D121 D126:L141 C144:H147 F14:AS95" xr:uid="{F8F4E46C-1C2F-413E-B401-5299071CF6A0}">
      <formula1>0</formula1>
      <formula2>1000000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Z195"/>
  <sheetViews>
    <sheetView workbookViewId="0">
      <selection sqref="A1:XFD1048576"/>
    </sheetView>
  </sheetViews>
  <sheetFormatPr baseColWidth="10" defaultColWidth="11.42578125" defaultRowHeight="12.75" x14ac:dyDescent="0.2"/>
  <cols>
    <col min="1" max="1" width="43.140625" style="121" customWidth="1"/>
    <col min="2" max="2" width="42.28515625" style="121" customWidth="1"/>
    <col min="3" max="3" width="17.28515625" style="121" customWidth="1"/>
    <col min="4" max="4" width="16.140625" style="121" customWidth="1"/>
    <col min="5" max="5" width="14.140625" style="121" customWidth="1"/>
    <col min="6" max="6" width="14.85546875" style="121" customWidth="1"/>
    <col min="7" max="7" width="16" style="121" customWidth="1"/>
    <col min="8" max="8" width="16.42578125" style="121" customWidth="1"/>
    <col min="9" max="9" width="13.28515625" style="121" customWidth="1"/>
    <col min="10" max="10" width="15.42578125" style="121" customWidth="1"/>
    <col min="11" max="11" width="17" style="121" customWidth="1"/>
    <col min="12" max="12" width="13.28515625" style="121" customWidth="1"/>
    <col min="13" max="39" width="11.42578125" style="121"/>
    <col min="40" max="40" width="11" style="121" customWidth="1"/>
    <col min="41" max="41" width="13" style="121" customWidth="1"/>
    <col min="42" max="42" width="13.140625" style="121" customWidth="1"/>
    <col min="43" max="74" width="11.42578125" style="121"/>
    <col min="75" max="75" width="11.7109375" style="121" customWidth="1"/>
    <col min="76" max="77" width="11.7109375" style="124" customWidth="1"/>
    <col min="78" max="78" width="12.140625" style="124" customWidth="1"/>
    <col min="79" max="104" width="12.140625" style="147" hidden="1" customWidth="1"/>
    <col min="105" max="105" width="12.140625" style="121" customWidth="1"/>
    <col min="106" max="16384" width="11.42578125" style="121"/>
  </cols>
  <sheetData>
    <row r="1" spans="1:93" ht="16.149999999999999" customHeight="1" x14ac:dyDescent="0.2">
      <c r="A1" s="146" t="s">
        <v>0</v>
      </c>
    </row>
    <row r="2" spans="1:93" ht="16.149999999999999" customHeight="1" x14ac:dyDescent="0.2">
      <c r="A2" s="85" t="str">
        <f>CONCATENATE("COMUNA: ",[11]NOMBRE!B2," - ","( ",[11]NOMBRE!C2,[11]NOMBRE!D2,[11]NOMBRE!E2,[11]NOMBRE!F2,[11]NOMBRE!G2," )")</f>
        <v>COMUNA: LINARES - ( 07401 )</v>
      </c>
    </row>
    <row r="3" spans="1:93" ht="16.149999999999999" customHeight="1" x14ac:dyDescent="0.2">
      <c r="A3" s="85" t="str">
        <f>CONCATENATE("ESTABLECIMIENTO/ESTRATEGIA: ",[11]NOMBRE!B3," - ","( ",[11]NOMBRE!C3,[11]NOMBRE!D3,[11]NOMBRE!E3,[11]NOMBRE!F3,[11]NOMBRE!G3,[11]NOMBRE!H3," )")</f>
        <v>ESTABLECIMIENTO/ESTRATEGIA: HOSPITAL PRESIDENTE CARLOS IBAÑEZ DEL CAMPO - ( 116108 )</v>
      </c>
    </row>
    <row r="4" spans="1:93" ht="16.149999999999999" customHeight="1" x14ac:dyDescent="0.2">
      <c r="A4" s="85" t="str">
        <f>CONCATENATE("MES: ",[11]NOMBRE!B6," - ","( ",[11]NOMBRE!C6,[11]NOMBRE!D6," )")</f>
        <v>MES: OCTUBRE - ( 10 )</v>
      </c>
    </row>
    <row r="5" spans="1:93" ht="16.149999999999999" customHeight="1" x14ac:dyDescent="0.2">
      <c r="A5" s="85" t="str">
        <f>CONCATENATE("AÑO: ",[11]NOMBRE!B7)</f>
        <v>AÑO: 2018</v>
      </c>
    </row>
    <row r="6" spans="1:93" ht="15" x14ac:dyDescent="0.2">
      <c r="A6" s="358" t="s">
        <v>9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</row>
    <row r="7" spans="1:93" ht="15" x14ac:dyDescent="0.2">
      <c r="A7" s="304"/>
      <c r="B7" s="304"/>
      <c r="C7" s="304"/>
      <c r="D7" s="304"/>
      <c r="E7" s="304"/>
      <c r="F7" s="304"/>
      <c r="G7" s="304"/>
      <c r="H7" s="304"/>
      <c r="I7" s="304"/>
      <c r="J7" s="304"/>
      <c r="K7" s="304"/>
      <c r="L7" s="304"/>
      <c r="M7" s="304"/>
      <c r="N7" s="304"/>
      <c r="O7" s="304"/>
      <c r="P7" s="304"/>
      <c r="Q7" s="304"/>
      <c r="R7" s="304"/>
      <c r="S7" s="304"/>
      <c r="T7" s="304"/>
    </row>
    <row r="8" spans="1:93" ht="31.9" customHeight="1" x14ac:dyDescent="0.2">
      <c r="A8" s="359" t="s">
        <v>10</v>
      </c>
      <c r="B8" s="359"/>
      <c r="C8" s="148"/>
      <c r="D8" s="148"/>
      <c r="E8" s="148"/>
      <c r="F8" s="148"/>
      <c r="G8" s="148"/>
      <c r="H8" s="148"/>
      <c r="I8" s="148"/>
      <c r="J8" s="148"/>
      <c r="K8" s="148"/>
      <c r="L8" s="148"/>
    </row>
    <row r="9" spans="1:93" ht="31.9" customHeight="1" x14ac:dyDescent="0.2">
      <c r="A9" s="149" t="s">
        <v>11</v>
      </c>
      <c r="B9" s="150"/>
      <c r="C9" s="150"/>
      <c r="D9" s="150"/>
      <c r="E9" s="150"/>
      <c r="F9" s="151"/>
      <c r="G9" s="151"/>
      <c r="H9" s="151"/>
      <c r="I9" s="151"/>
      <c r="J9" s="151"/>
      <c r="K9" s="151"/>
      <c r="L9" s="151"/>
    </row>
    <row r="10" spans="1:93" ht="16.149999999999999" customHeight="1" x14ac:dyDescent="0.2">
      <c r="A10" s="360" t="s">
        <v>12</v>
      </c>
      <c r="B10" s="340" t="s">
        <v>13</v>
      </c>
      <c r="C10" s="343" t="s">
        <v>14</v>
      </c>
      <c r="D10" s="344"/>
      <c r="E10" s="337"/>
      <c r="F10" s="363" t="s">
        <v>15</v>
      </c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64"/>
      <c r="AM10" s="365"/>
      <c r="AN10" s="350" t="s">
        <v>16</v>
      </c>
      <c r="AO10" s="353" t="s">
        <v>1</v>
      </c>
      <c r="AP10" s="337"/>
      <c r="AQ10" s="334" t="s">
        <v>2</v>
      </c>
      <c r="AR10" s="334" t="s">
        <v>3</v>
      </c>
      <c r="AS10" s="334" t="s">
        <v>7</v>
      </c>
      <c r="BX10" s="121"/>
    </row>
    <row r="11" spans="1:93" ht="16.149999999999999" customHeight="1" x14ac:dyDescent="0.2">
      <c r="A11" s="360"/>
      <c r="B11" s="341"/>
      <c r="C11" s="361"/>
      <c r="D11" s="362"/>
      <c r="E11" s="338"/>
      <c r="F11" s="366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8"/>
      <c r="AN11" s="351"/>
      <c r="AO11" s="354"/>
      <c r="AP11" s="338"/>
      <c r="AQ11" s="335"/>
      <c r="AR11" s="335"/>
      <c r="AS11" s="335"/>
      <c r="BX11" s="121"/>
      <c r="CG11" s="123"/>
      <c r="CH11" s="123"/>
      <c r="CI11" s="123"/>
      <c r="CJ11" s="123"/>
      <c r="CK11" s="123"/>
      <c r="CL11" s="123"/>
      <c r="CM11" s="123"/>
      <c r="CN11" s="123"/>
      <c r="CO11" s="123"/>
    </row>
    <row r="12" spans="1:93" ht="16.149999999999999" customHeight="1" x14ac:dyDescent="0.2">
      <c r="A12" s="360"/>
      <c r="B12" s="341"/>
      <c r="C12" s="345"/>
      <c r="D12" s="346"/>
      <c r="E12" s="339"/>
      <c r="F12" s="333" t="s">
        <v>17</v>
      </c>
      <c r="G12" s="333"/>
      <c r="H12" s="328" t="s">
        <v>18</v>
      </c>
      <c r="I12" s="347"/>
      <c r="J12" s="328" t="s">
        <v>4</v>
      </c>
      <c r="K12" s="347"/>
      <c r="L12" s="328" t="s">
        <v>19</v>
      </c>
      <c r="M12" s="347"/>
      <c r="N12" s="328" t="s">
        <v>20</v>
      </c>
      <c r="O12" s="347"/>
      <c r="P12" s="328" t="s">
        <v>21</v>
      </c>
      <c r="Q12" s="347"/>
      <c r="R12" s="328" t="s">
        <v>22</v>
      </c>
      <c r="S12" s="347"/>
      <c r="T12" s="328" t="s">
        <v>23</v>
      </c>
      <c r="U12" s="347"/>
      <c r="V12" s="328" t="s">
        <v>24</v>
      </c>
      <c r="W12" s="347"/>
      <c r="X12" s="328" t="s">
        <v>25</v>
      </c>
      <c r="Y12" s="347"/>
      <c r="Z12" s="328" t="s">
        <v>26</v>
      </c>
      <c r="AA12" s="347"/>
      <c r="AB12" s="328" t="s">
        <v>27</v>
      </c>
      <c r="AC12" s="347"/>
      <c r="AD12" s="328" t="s">
        <v>28</v>
      </c>
      <c r="AE12" s="347"/>
      <c r="AF12" s="328" t="s">
        <v>29</v>
      </c>
      <c r="AG12" s="347"/>
      <c r="AH12" s="328" t="s">
        <v>30</v>
      </c>
      <c r="AI12" s="347"/>
      <c r="AJ12" s="328" t="s">
        <v>31</v>
      </c>
      <c r="AK12" s="347"/>
      <c r="AL12" s="348" t="s">
        <v>32</v>
      </c>
      <c r="AM12" s="349"/>
      <c r="AN12" s="351"/>
      <c r="AO12" s="355"/>
      <c r="AP12" s="339"/>
      <c r="AQ12" s="335"/>
      <c r="AR12" s="335"/>
      <c r="AS12" s="335"/>
      <c r="BX12" s="121"/>
      <c r="CG12" s="123"/>
      <c r="CH12" s="123"/>
      <c r="CI12" s="123"/>
      <c r="CJ12" s="123"/>
      <c r="CK12" s="123"/>
      <c r="CL12" s="123"/>
      <c r="CM12" s="123"/>
      <c r="CN12" s="123"/>
      <c r="CO12" s="123"/>
    </row>
    <row r="13" spans="1:93" ht="16.149999999999999" customHeight="1" x14ac:dyDescent="0.2">
      <c r="A13" s="360"/>
      <c r="B13" s="342"/>
      <c r="C13" s="77" t="s">
        <v>33</v>
      </c>
      <c r="D13" s="111" t="s">
        <v>34</v>
      </c>
      <c r="E13" s="307" t="s">
        <v>35</v>
      </c>
      <c r="F13" s="77" t="s">
        <v>34</v>
      </c>
      <c r="G13" s="306" t="s">
        <v>35</v>
      </c>
      <c r="H13" s="77" t="s">
        <v>34</v>
      </c>
      <c r="I13" s="306" t="s">
        <v>35</v>
      </c>
      <c r="J13" s="77" t="s">
        <v>34</v>
      </c>
      <c r="K13" s="306" t="s">
        <v>35</v>
      </c>
      <c r="L13" s="77" t="s">
        <v>34</v>
      </c>
      <c r="M13" s="306" t="s">
        <v>35</v>
      </c>
      <c r="N13" s="77" t="s">
        <v>34</v>
      </c>
      <c r="O13" s="306" t="s">
        <v>35</v>
      </c>
      <c r="P13" s="77" t="s">
        <v>34</v>
      </c>
      <c r="Q13" s="306" t="s">
        <v>35</v>
      </c>
      <c r="R13" s="77" t="s">
        <v>34</v>
      </c>
      <c r="S13" s="306" t="s">
        <v>35</v>
      </c>
      <c r="T13" s="77" t="s">
        <v>34</v>
      </c>
      <c r="U13" s="306" t="s">
        <v>35</v>
      </c>
      <c r="V13" s="77" t="s">
        <v>34</v>
      </c>
      <c r="W13" s="306" t="s">
        <v>35</v>
      </c>
      <c r="X13" s="77" t="s">
        <v>34</v>
      </c>
      <c r="Y13" s="306" t="s">
        <v>35</v>
      </c>
      <c r="Z13" s="77" t="s">
        <v>34</v>
      </c>
      <c r="AA13" s="306" t="s">
        <v>35</v>
      </c>
      <c r="AB13" s="77" t="s">
        <v>34</v>
      </c>
      <c r="AC13" s="306" t="s">
        <v>35</v>
      </c>
      <c r="AD13" s="77" t="s">
        <v>34</v>
      </c>
      <c r="AE13" s="306" t="s">
        <v>35</v>
      </c>
      <c r="AF13" s="77" t="s">
        <v>34</v>
      </c>
      <c r="AG13" s="306" t="s">
        <v>35</v>
      </c>
      <c r="AH13" s="77" t="s">
        <v>34</v>
      </c>
      <c r="AI13" s="306" t="s">
        <v>35</v>
      </c>
      <c r="AJ13" s="77" t="s">
        <v>34</v>
      </c>
      <c r="AK13" s="306" t="s">
        <v>35</v>
      </c>
      <c r="AL13" s="77" t="s">
        <v>34</v>
      </c>
      <c r="AM13" s="92" t="s">
        <v>35</v>
      </c>
      <c r="AN13" s="352"/>
      <c r="AO13" s="77" t="s">
        <v>5</v>
      </c>
      <c r="AP13" s="306" t="s">
        <v>6</v>
      </c>
      <c r="AQ13" s="336"/>
      <c r="AR13" s="336"/>
      <c r="AS13" s="336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X13" s="121"/>
      <c r="CG13" s="123"/>
      <c r="CH13" s="123"/>
      <c r="CI13" s="123"/>
      <c r="CJ13" s="123"/>
      <c r="CK13" s="123"/>
      <c r="CL13" s="123"/>
      <c r="CM13" s="123"/>
      <c r="CN13" s="123"/>
      <c r="CO13" s="123"/>
    </row>
    <row r="14" spans="1:93" ht="16.149999999999999" customHeight="1" x14ac:dyDescent="0.2">
      <c r="A14" s="334" t="s">
        <v>36</v>
      </c>
      <c r="B14" s="152" t="s">
        <v>37</v>
      </c>
      <c r="C14" s="49">
        <f t="shared" ref="C14:C64" si="0">SUM(D14+E14)</f>
        <v>28</v>
      </c>
      <c r="D14" s="50">
        <f t="shared" ref="D14:D39" si="1">SUM(F14+H14+J14+L14+N14+P14+R14+T14+V14+X14+Z14+AB14+AD14+AF14+AH14+AJ14+AL14)</f>
        <v>21</v>
      </c>
      <c r="E14" s="153">
        <f t="shared" ref="E14:E39" si="2">SUM(G14+I14+K14+M14+O14+Q14+S14+U14+W14+Y14+AA14+AC14+AE14+AG14+AI14+AK14+AM14)</f>
        <v>7</v>
      </c>
      <c r="F14" s="78"/>
      <c r="G14" s="154"/>
      <c r="H14" s="78"/>
      <c r="I14" s="154"/>
      <c r="J14" s="78"/>
      <c r="K14" s="79"/>
      <c r="L14" s="78"/>
      <c r="M14" s="79"/>
      <c r="N14" s="78">
        <v>2</v>
      </c>
      <c r="O14" s="79"/>
      <c r="P14" s="78">
        <v>1</v>
      </c>
      <c r="Q14" s="79">
        <v>1</v>
      </c>
      <c r="R14" s="78">
        <v>4</v>
      </c>
      <c r="S14" s="79">
        <v>2</v>
      </c>
      <c r="T14" s="78">
        <v>3</v>
      </c>
      <c r="U14" s="79">
        <v>2</v>
      </c>
      <c r="V14" s="78">
        <v>2</v>
      </c>
      <c r="W14" s="79"/>
      <c r="X14" s="78">
        <v>4</v>
      </c>
      <c r="Y14" s="79"/>
      <c r="Z14" s="78">
        <v>2</v>
      </c>
      <c r="AA14" s="79">
        <v>2</v>
      </c>
      <c r="AB14" s="78">
        <v>1</v>
      </c>
      <c r="AC14" s="79"/>
      <c r="AD14" s="78">
        <v>1</v>
      </c>
      <c r="AE14" s="79"/>
      <c r="AF14" s="78">
        <v>1</v>
      </c>
      <c r="AG14" s="79"/>
      <c r="AH14" s="78"/>
      <c r="AI14" s="79"/>
      <c r="AJ14" s="78"/>
      <c r="AK14" s="79"/>
      <c r="AL14" s="155"/>
      <c r="AM14" s="156"/>
      <c r="AN14" s="56"/>
      <c r="AO14" s="154">
        <v>0</v>
      </c>
      <c r="AP14" s="26">
        <v>0</v>
      </c>
      <c r="AQ14" s="26">
        <v>0</v>
      </c>
      <c r="AR14" s="26">
        <v>2</v>
      </c>
      <c r="AS14" s="157"/>
      <c r="AT14" s="6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122"/>
      <c r="BG14" s="122"/>
      <c r="BX14" s="121"/>
      <c r="CD14" s="147" t="str">
        <f t="shared" ref="CD14:CD77" si="3">IF((J14 + K14 + L14 + M14) &lt;  AS14,"* La columna 14-18 AÑOS no puede ser mayor al total por grupo edad de 10 a 19 años. ","")</f>
        <v/>
      </c>
      <c r="CG14" s="123">
        <v>0</v>
      </c>
      <c r="CH14" s="123">
        <v>0</v>
      </c>
      <c r="CI14" s="123">
        <v>0</v>
      </c>
      <c r="CJ14" s="123">
        <f t="shared" ref="CJ14:CJ77" si="4">IF((J14 + K14 + L14 + M14) &lt;  AS14,1,0)</f>
        <v>0</v>
      </c>
      <c r="CK14" s="123"/>
      <c r="CL14" s="123"/>
      <c r="CM14" s="123"/>
      <c r="CN14" s="123"/>
      <c r="CO14" s="123"/>
    </row>
    <row r="15" spans="1:93" ht="16.149999999999999" customHeight="1" x14ac:dyDescent="0.2">
      <c r="A15" s="335"/>
      <c r="B15" s="39" t="s">
        <v>38</v>
      </c>
      <c r="C15" s="52">
        <f t="shared" si="0"/>
        <v>0</v>
      </c>
      <c r="D15" s="53">
        <f t="shared" si="1"/>
        <v>0</v>
      </c>
      <c r="E15" s="158">
        <f t="shared" si="2"/>
        <v>0</v>
      </c>
      <c r="F15" s="7"/>
      <c r="G15" s="20"/>
      <c r="H15" s="7"/>
      <c r="I15" s="20"/>
      <c r="J15" s="7"/>
      <c r="K15" s="8"/>
      <c r="L15" s="7"/>
      <c r="M15" s="8"/>
      <c r="N15" s="7"/>
      <c r="O15" s="8"/>
      <c r="P15" s="7"/>
      <c r="Q15" s="8"/>
      <c r="R15" s="7"/>
      <c r="S15" s="8"/>
      <c r="T15" s="7"/>
      <c r="U15" s="8"/>
      <c r="V15" s="7"/>
      <c r="W15" s="8"/>
      <c r="X15" s="7"/>
      <c r="Y15" s="8"/>
      <c r="Z15" s="7"/>
      <c r="AA15" s="8"/>
      <c r="AB15" s="7"/>
      <c r="AC15" s="8"/>
      <c r="AD15" s="7"/>
      <c r="AE15" s="8"/>
      <c r="AF15" s="7"/>
      <c r="AG15" s="8"/>
      <c r="AH15" s="7"/>
      <c r="AI15" s="8"/>
      <c r="AJ15" s="7"/>
      <c r="AK15" s="8"/>
      <c r="AL15" s="21"/>
      <c r="AM15" s="35"/>
      <c r="AN15" s="57"/>
      <c r="AO15" s="20"/>
      <c r="AP15" s="22"/>
      <c r="AQ15" s="22"/>
      <c r="AR15" s="22"/>
      <c r="AS15" s="159"/>
      <c r="AT15" s="6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122"/>
      <c r="BG15" s="122"/>
      <c r="BX15" s="121"/>
      <c r="CD15" s="147" t="str">
        <f t="shared" si="3"/>
        <v/>
      </c>
      <c r="CG15" s="123">
        <v>0</v>
      </c>
      <c r="CH15" s="123">
        <v>0</v>
      </c>
      <c r="CI15" s="123">
        <v>0</v>
      </c>
      <c r="CJ15" s="123">
        <f t="shared" si="4"/>
        <v>0</v>
      </c>
      <c r="CK15" s="123"/>
      <c r="CL15" s="123"/>
      <c r="CM15" s="123"/>
      <c r="CN15" s="123"/>
      <c r="CO15" s="123"/>
    </row>
    <row r="16" spans="1:93" ht="16.149999999999999" customHeight="1" x14ac:dyDescent="0.2">
      <c r="A16" s="335"/>
      <c r="B16" s="39" t="s">
        <v>39</v>
      </c>
      <c r="C16" s="52">
        <f t="shared" si="0"/>
        <v>69</v>
      </c>
      <c r="D16" s="53">
        <f t="shared" si="1"/>
        <v>51</v>
      </c>
      <c r="E16" s="158">
        <f t="shared" si="2"/>
        <v>18</v>
      </c>
      <c r="F16" s="7"/>
      <c r="G16" s="20"/>
      <c r="H16" s="7"/>
      <c r="I16" s="20"/>
      <c r="J16" s="7"/>
      <c r="K16" s="8"/>
      <c r="L16" s="7"/>
      <c r="M16" s="8"/>
      <c r="N16" s="7">
        <v>7</v>
      </c>
      <c r="O16" s="8"/>
      <c r="P16" s="7">
        <v>9</v>
      </c>
      <c r="Q16" s="8">
        <v>2</v>
      </c>
      <c r="R16" s="7">
        <v>9</v>
      </c>
      <c r="S16" s="8">
        <v>5</v>
      </c>
      <c r="T16" s="7">
        <v>6</v>
      </c>
      <c r="U16" s="8">
        <v>4</v>
      </c>
      <c r="V16" s="7">
        <v>6</v>
      </c>
      <c r="W16" s="8">
        <v>2</v>
      </c>
      <c r="X16" s="7">
        <v>3</v>
      </c>
      <c r="Y16" s="8">
        <v>2</v>
      </c>
      <c r="Z16" s="7">
        <v>5</v>
      </c>
      <c r="AA16" s="8">
        <v>2</v>
      </c>
      <c r="AB16" s="7">
        <v>1</v>
      </c>
      <c r="AC16" s="8"/>
      <c r="AD16" s="7">
        <v>1</v>
      </c>
      <c r="AE16" s="8">
        <v>1</v>
      </c>
      <c r="AF16" s="7">
        <v>3</v>
      </c>
      <c r="AG16" s="8"/>
      <c r="AH16" s="7"/>
      <c r="AI16" s="8"/>
      <c r="AJ16" s="7">
        <v>1</v>
      </c>
      <c r="AK16" s="8"/>
      <c r="AL16" s="21"/>
      <c r="AM16" s="35"/>
      <c r="AN16" s="57"/>
      <c r="AO16" s="20">
        <v>0</v>
      </c>
      <c r="AP16" s="22">
        <v>1</v>
      </c>
      <c r="AQ16" s="22">
        <v>0</v>
      </c>
      <c r="AR16" s="22">
        <v>4</v>
      </c>
      <c r="AS16" s="159"/>
      <c r="AT16" s="6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122"/>
      <c r="BG16" s="122"/>
      <c r="BX16" s="121"/>
      <c r="CD16" s="147" t="str">
        <f t="shared" si="3"/>
        <v/>
      </c>
      <c r="CG16" s="123">
        <v>0</v>
      </c>
      <c r="CH16" s="123">
        <v>0</v>
      </c>
      <c r="CI16" s="123">
        <v>0</v>
      </c>
      <c r="CJ16" s="123">
        <f t="shared" si="4"/>
        <v>0</v>
      </c>
      <c r="CK16" s="123"/>
      <c r="CL16" s="123"/>
      <c r="CM16" s="123"/>
      <c r="CN16" s="123"/>
      <c r="CO16" s="123"/>
    </row>
    <row r="17" spans="1:93" ht="16.149999999999999" customHeight="1" x14ac:dyDescent="0.2">
      <c r="A17" s="335"/>
      <c r="B17" s="39" t="s">
        <v>40</v>
      </c>
      <c r="C17" s="52">
        <f t="shared" si="0"/>
        <v>0</v>
      </c>
      <c r="D17" s="53">
        <f t="shared" si="1"/>
        <v>0</v>
      </c>
      <c r="E17" s="158">
        <f t="shared" si="2"/>
        <v>0</v>
      </c>
      <c r="F17" s="7"/>
      <c r="G17" s="20"/>
      <c r="H17" s="7"/>
      <c r="I17" s="20"/>
      <c r="J17" s="7"/>
      <c r="K17" s="8"/>
      <c r="L17" s="7"/>
      <c r="M17" s="8"/>
      <c r="N17" s="7"/>
      <c r="O17" s="8"/>
      <c r="P17" s="7"/>
      <c r="Q17" s="8"/>
      <c r="R17" s="7"/>
      <c r="S17" s="8"/>
      <c r="T17" s="7"/>
      <c r="U17" s="8"/>
      <c r="V17" s="7"/>
      <c r="W17" s="8"/>
      <c r="X17" s="7"/>
      <c r="Y17" s="8"/>
      <c r="Z17" s="7"/>
      <c r="AA17" s="8"/>
      <c r="AB17" s="7"/>
      <c r="AC17" s="8"/>
      <c r="AD17" s="7"/>
      <c r="AE17" s="8"/>
      <c r="AF17" s="7"/>
      <c r="AG17" s="8"/>
      <c r="AH17" s="7"/>
      <c r="AI17" s="8"/>
      <c r="AJ17" s="7"/>
      <c r="AK17" s="8"/>
      <c r="AL17" s="21"/>
      <c r="AM17" s="35"/>
      <c r="AN17" s="57"/>
      <c r="AO17" s="20"/>
      <c r="AP17" s="22"/>
      <c r="AQ17" s="22"/>
      <c r="AR17" s="22"/>
      <c r="AS17" s="159"/>
      <c r="AT17" s="6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122"/>
      <c r="BG17" s="122"/>
      <c r="BX17" s="121"/>
      <c r="CD17" s="147" t="str">
        <f t="shared" si="3"/>
        <v/>
      </c>
      <c r="CG17" s="123">
        <v>0</v>
      </c>
      <c r="CH17" s="123">
        <v>0</v>
      </c>
      <c r="CI17" s="123">
        <v>0</v>
      </c>
      <c r="CJ17" s="123">
        <f t="shared" si="4"/>
        <v>0</v>
      </c>
      <c r="CK17" s="123"/>
      <c r="CL17" s="123"/>
      <c r="CM17" s="123"/>
      <c r="CN17" s="123"/>
      <c r="CO17" s="123"/>
    </row>
    <row r="18" spans="1:93" ht="16.149999999999999" customHeight="1" x14ac:dyDescent="0.2">
      <c r="A18" s="335"/>
      <c r="B18" s="39" t="s">
        <v>41</v>
      </c>
      <c r="C18" s="52">
        <f t="shared" si="0"/>
        <v>0</v>
      </c>
      <c r="D18" s="53">
        <f t="shared" si="1"/>
        <v>0</v>
      </c>
      <c r="E18" s="158">
        <f t="shared" si="2"/>
        <v>0</v>
      </c>
      <c r="F18" s="7"/>
      <c r="G18" s="20"/>
      <c r="H18" s="7"/>
      <c r="I18" s="20"/>
      <c r="J18" s="7"/>
      <c r="K18" s="8"/>
      <c r="L18" s="7"/>
      <c r="M18" s="8"/>
      <c r="N18" s="7"/>
      <c r="O18" s="8"/>
      <c r="P18" s="7"/>
      <c r="Q18" s="8"/>
      <c r="R18" s="7"/>
      <c r="S18" s="8"/>
      <c r="T18" s="7"/>
      <c r="U18" s="8"/>
      <c r="V18" s="7"/>
      <c r="W18" s="8"/>
      <c r="X18" s="7"/>
      <c r="Y18" s="8"/>
      <c r="Z18" s="7"/>
      <c r="AA18" s="8"/>
      <c r="AB18" s="7"/>
      <c r="AC18" s="8"/>
      <c r="AD18" s="7"/>
      <c r="AE18" s="8"/>
      <c r="AF18" s="7"/>
      <c r="AG18" s="8"/>
      <c r="AH18" s="7"/>
      <c r="AI18" s="8"/>
      <c r="AJ18" s="7"/>
      <c r="AK18" s="8"/>
      <c r="AL18" s="21"/>
      <c r="AM18" s="35"/>
      <c r="AN18" s="57"/>
      <c r="AO18" s="20"/>
      <c r="AP18" s="22"/>
      <c r="AQ18" s="22"/>
      <c r="AR18" s="22"/>
      <c r="AS18" s="159"/>
      <c r="AT18" s="6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122"/>
      <c r="BG18" s="122"/>
      <c r="BX18" s="121"/>
      <c r="CD18" s="147" t="str">
        <f t="shared" si="3"/>
        <v/>
      </c>
      <c r="CG18" s="123">
        <v>0</v>
      </c>
      <c r="CH18" s="123">
        <v>0</v>
      </c>
      <c r="CI18" s="123">
        <v>0</v>
      </c>
      <c r="CJ18" s="123">
        <f t="shared" si="4"/>
        <v>0</v>
      </c>
      <c r="CK18" s="123"/>
      <c r="CL18" s="123"/>
      <c r="CM18" s="123"/>
      <c r="CN18" s="123"/>
      <c r="CO18" s="123"/>
    </row>
    <row r="19" spans="1:93" ht="16.149999999999999" customHeight="1" x14ac:dyDescent="0.2">
      <c r="A19" s="335"/>
      <c r="B19" s="39" t="s">
        <v>42</v>
      </c>
      <c r="C19" s="52">
        <f t="shared" si="0"/>
        <v>0</v>
      </c>
      <c r="D19" s="53">
        <f t="shared" si="1"/>
        <v>0</v>
      </c>
      <c r="E19" s="158">
        <f t="shared" si="2"/>
        <v>0</v>
      </c>
      <c r="F19" s="7"/>
      <c r="G19" s="20"/>
      <c r="H19" s="7"/>
      <c r="I19" s="20"/>
      <c r="J19" s="7"/>
      <c r="K19" s="8"/>
      <c r="L19" s="7"/>
      <c r="M19" s="8"/>
      <c r="N19" s="7"/>
      <c r="O19" s="8"/>
      <c r="P19" s="7"/>
      <c r="Q19" s="8"/>
      <c r="R19" s="7"/>
      <c r="S19" s="8"/>
      <c r="T19" s="7"/>
      <c r="U19" s="8"/>
      <c r="V19" s="7"/>
      <c r="W19" s="8"/>
      <c r="X19" s="7"/>
      <c r="Y19" s="8"/>
      <c r="Z19" s="7"/>
      <c r="AA19" s="8"/>
      <c r="AB19" s="7"/>
      <c r="AC19" s="8"/>
      <c r="AD19" s="7"/>
      <c r="AE19" s="8"/>
      <c r="AF19" s="7"/>
      <c r="AG19" s="8"/>
      <c r="AH19" s="7"/>
      <c r="AI19" s="8"/>
      <c r="AJ19" s="7"/>
      <c r="AK19" s="8"/>
      <c r="AL19" s="21"/>
      <c r="AM19" s="35"/>
      <c r="AN19" s="57"/>
      <c r="AO19" s="20"/>
      <c r="AP19" s="22"/>
      <c r="AQ19" s="22"/>
      <c r="AR19" s="22"/>
      <c r="AS19" s="159"/>
      <c r="AT19" s="6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122"/>
      <c r="BG19" s="122"/>
      <c r="BX19" s="121"/>
      <c r="CD19" s="147" t="str">
        <f t="shared" si="3"/>
        <v/>
      </c>
      <c r="CG19" s="123">
        <v>0</v>
      </c>
      <c r="CH19" s="123">
        <v>0</v>
      </c>
      <c r="CI19" s="123">
        <v>0</v>
      </c>
      <c r="CJ19" s="123">
        <f t="shared" si="4"/>
        <v>0</v>
      </c>
      <c r="CK19" s="123"/>
      <c r="CL19" s="123"/>
      <c r="CM19" s="123"/>
      <c r="CN19" s="123"/>
      <c r="CO19" s="123"/>
    </row>
    <row r="20" spans="1:93" ht="16.149999999999999" customHeight="1" x14ac:dyDescent="0.2">
      <c r="A20" s="335"/>
      <c r="B20" s="39" t="s">
        <v>43</v>
      </c>
      <c r="C20" s="52">
        <f t="shared" si="0"/>
        <v>0</v>
      </c>
      <c r="D20" s="53">
        <f t="shared" si="1"/>
        <v>0</v>
      </c>
      <c r="E20" s="158">
        <f t="shared" si="2"/>
        <v>0</v>
      </c>
      <c r="F20" s="7"/>
      <c r="G20" s="20"/>
      <c r="H20" s="7"/>
      <c r="I20" s="20"/>
      <c r="J20" s="7"/>
      <c r="K20" s="8"/>
      <c r="L20" s="7"/>
      <c r="M20" s="8"/>
      <c r="N20" s="7"/>
      <c r="O20" s="8"/>
      <c r="P20" s="7"/>
      <c r="Q20" s="8"/>
      <c r="R20" s="7"/>
      <c r="S20" s="8"/>
      <c r="T20" s="7"/>
      <c r="U20" s="8"/>
      <c r="V20" s="7"/>
      <c r="W20" s="8"/>
      <c r="X20" s="7"/>
      <c r="Y20" s="8"/>
      <c r="Z20" s="7"/>
      <c r="AA20" s="8"/>
      <c r="AB20" s="7"/>
      <c r="AC20" s="8"/>
      <c r="AD20" s="7"/>
      <c r="AE20" s="8"/>
      <c r="AF20" s="7"/>
      <c r="AG20" s="8"/>
      <c r="AH20" s="7"/>
      <c r="AI20" s="8"/>
      <c r="AJ20" s="7"/>
      <c r="AK20" s="8"/>
      <c r="AL20" s="21"/>
      <c r="AM20" s="35"/>
      <c r="AN20" s="57"/>
      <c r="AO20" s="20"/>
      <c r="AP20" s="22"/>
      <c r="AQ20" s="22"/>
      <c r="AR20" s="22"/>
      <c r="AS20" s="159"/>
      <c r="AT20" s="6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122"/>
      <c r="BG20" s="122"/>
      <c r="BX20" s="121"/>
      <c r="CD20" s="147" t="str">
        <f t="shared" si="3"/>
        <v/>
      </c>
      <c r="CG20" s="123">
        <v>0</v>
      </c>
      <c r="CH20" s="123">
        <v>0</v>
      </c>
      <c r="CI20" s="123">
        <v>0</v>
      </c>
      <c r="CJ20" s="123">
        <f t="shared" si="4"/>
        <v>0</v>
      </c>
      <c r="CK20" s="123"/>
      <c r="CL20" s="123"/>
      <c r="CM20" s="123"/>
      <c r="CN20" s="123"/>
      <c r="CO20" s="123"/>
    </row>
    <row r="21" spans="1:93" ht="16.149999999999999" customHeight="1" x14ac:dyDescent="0.2">
      <c r="A21" s="335"/>
      <c r="B21" s="127" t="s">
        <v>44</v>
      </c>
      <c r="C21" s="160">
        <f t="shared" si="0"/>
        <v>0</v>
      </c>
      <c r="D21" s="161">
        <f t="shared" si="1"/>
        <v>0</v>
      </c>
      <c r="E21" s="162">
        <f t="shared" si="2"/>
        <v>0</v>
      </c>
      <c r="F21" s="27"/>
      <c r="G21" s="28"/>
      <c r="H21" s="27"/>
      <c r="I21" s="28"/>
      <c r="J21" s="27"/>
      <c r="K21" s="137"/>
      <c r="L21" s="27"/>
      <c r="M21" s="137"/>
      <c r="N21" s="27"/>
      <c r="O21" s="137"/>
      <c r="P21" s="27"/>
      <c r="Q21" s="137"/>
      <c r="R21" s="27"/>
      <c r="S21" s="137"/>
      <c r="T21" s="27"/>
      <c r="U21" s="137"/>
      <c r="V21" s="27"/>
      <c r="W21" s="137"/>
      <c r="X21" s="27"/>
      <c r="Y21" s="137"/>
      <c r="Z21" s="27"/>
      <c r="AA21" s="137"/>
      <c r="AB21" s="27"/>
      <c r="AC21" s="137"/>
      <c r="AD21" s="27"/>
      <c r="AE21" s="137"/>
      <c r="AF21" s="27"/>
      <c r="AG21" s="137"/>
      <c r="AH21" s="27"/>
      <c r="AI21" s="137"/>
      <c r="AJ21" s="27"/>
      <c r="AK21" s="137"/>
      <c r="AL21" s="163"/>
      <c r="AM21" s="164"/>
      <c r="AN21" s="57"/>
      <c r="AO21" s="28"/>
      <c r="AP21" s="22"/>
      <c r="AQ21" s="22"/>
      <c r="AR21" s="22"/>
      <c r="AS21" s="159"/>
      <c r="AT21" s="6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122"/>
      <c r="BG21" s="122"/>
      <c r="BX21" s="121"/>
      <c r="CD21" s="147" t="str">
        <f t="shared" si="3"/>
        <v/>
      </c>
      <c r="CG21" s="123">
        <v>0</v>
      </c>
      <c r="CH21" s="123">
        <v>0</v>
      </c>
      <c r="CI21" s="123">
        <v>0</v>
      </c>
      <c r="CJ21" s="123">
        <f t="shared" si="4"/>
        <v>0</v>
      </c>
      <c r="CK21" s="123"/>
      <c r="CL21" s="123"/>
      <c r="CM21" s="123"/>
      <c r="CN21" s="123"/>
      <c r="CO21" s="123"/>
    </row>
    <row r="22" spans="1:93" ht="16.149999999999999" customHeight="1" x14ac:dyDescent="0.2">
      <c r="A22" s="335"/>
      <c r="B22" s="39" t="s">
        <v>45</v>
      </c>
      <c r="C22" s="52">
        <f t="shared" si="0"/>
        <v>0</v>
      </c>
      <c r="D22" s="53">
        <f t="shared" si="1"/>
        <v>0</v>
      </c>
      <c r="E22" s="158">
        <f t="shared" si="2"/>
        <v>0</v>
      </c>
      <c r="F22" s="7"/>
      <c r="G22" s="20"/>
      <c r="H22" s="7"/>
      <c r="I22" s="20"/>
      <c r="J22" s="7"/>
      <c r="K22" s="8"/>
      <c r="L22" s="7"/>
      <c r="M22" s="8"/>
      <c r="N22" s="7"/>
      <c r="O22" s="8"/>
      <c r="P22" s="7"/>
      <c r="Q22" s="8"/>
      <c r="R22" s="7"/>
      <c r="S22" s="8"/>
      <c r="T22" s="7"/>
      <c r="U22" s="8"/>
      <c r="V22" s="7"/>
      <c r="W22" s="8"/>
      <c r="X22" s="7"/>
      <c r="Y22" s="8"/>
      <c r="Z22" s="7"/>
      <c r="AA22" s="8"/>
      <c r="AB22" s="7"/>
      <c r="AC22" s="8"/>
      <c r="AD22" s="7"/>
      <c r="AE22" s="8"/>
      <c r="AF22" s="7"/>
      <c r="AG22" s="8"/>
      <c r="AH22" s="7"/>
      <c r="AI22" s="8"/>
      <c r="AJ22" s="7"/>
      <c r="AK22" s="8"/>
      <c r="AL22" s="21"/>
      <c r="AM22" s="35"/>
      <c r="AN22" s="57"/>
      <c r="AO22" s="20"/>
      <c r="AP22" s="22"/>
      <c r="AQ22" s="22"/>
      <c r="AR22" s="22"/>
      <c r="AS22" s="159"/>
      <c r="AT22" s="6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122"/>
      <c r="BG22" s="122"/>
      <c r="BX22" s="121"/>
      <c r="CD22" s="147" t="str">
        <f t="shared" si="3"/>
        <v/>
      </c>
      <c r="CG22" s="123">
        <v>0</v>
      </c>
      <c r="CH22" s="123">
        <v>0</v>
      </c>
      <c r="CI22" s="123">
        <v>0</v>
      </c>
      <c r="CJ22" s="123">
        <f t="shared" si="4"/>
        <v>0</v>
      </c>
      <c r="CK22" s="123"/>
      <c r="CL22" s="123"/>
      <c r="CM22" s="123"/>
      <c r="CN22" s="123"/>
      <c r="CO22" s="123"/>
    </row>
    <row r="23" spans="1:93" ht="16.149999999999999" customHeight="1" x14ac:dyDescent="0.2">
      <c r="A23" s="335"/>
      <c r="B23" s="112" t="s">
        <v>46</v>
      </c>
      <c r="C23" s="165">
        <f t="shared" si="0"/>
        <v>0</v>
      </c>
      <c r="D23" s="88">
        <f t="shared" si="1"/>
        <v>0</v>
      </c>
      <c r="E23" s="166">
        <f t="shared" si="2"/>
        <v>0</v>
      </c>
      <c r="F23" s="7"/>
      <c r="G23" s="20"/>
      <c r="H23" s="7"/>
      <c r="I23" s="20"/>
      <c r="J23" s="7"/>
      <c r="K23" s="8"/>
      <c r="L23" s="7"/>
      <c r="M23" s="8"/>
      <c r="N23" s="7"/>
      <c r="O23" s="8"/>
      <c r="P23" s="7"/>
      <c r="Q23" s="8"/>
      <c r="R23" s="7"/>
      <c r="S23" s="8"/>
      <c r="T23" s="7"/>
      <c r="U23" s="8"/>
      <c r="V23" s="7"/>
      <c r="W23" s="8"/>
      <c r="X23" s="7"/>
      <c r="Y23" s="8"/>
      <c r="Z23" s="7"/>
      <c r="AA23" s="8"/>
      <c r="AB23" s="7"/>
      <c r="AC23" s="8"/>
      <c r="AD23" s="7"/>
      <c r="AE23" s="8"/>
      <c r="AF23" s="7"/>
      <c r="AG23" s="8"/>
      <c r="AH23" s="7"/>
      <c r="AI23" s="8"/>
      <c r="AJ23" s="7"/>
      <c r="AK23" s="8"/>
      <c r="AL23" s="55"/>
      <c r="AM23" s="35"/>
      <c r="AN23" s="57"/>
      <c r="AO23" s="20"/>
      <c r="AP23" s="22"/>
      <c r="AQ23" s="22"/>
      <c r="AR23" s="22"/>
      <c r="AS23" s="159"/>
      <c r="AT23" s="6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122"/>
      <c r="BG23" s="122"/>
      <c r="BX23" s="121"/>
      <c r="CD23" s="147" t="str">
        <f t="shared" si="3"/>
        <v/>
      </c>
      <c r="CG23" s="123">
        <v>0</v>
      </c>
      <c r="CH23" s="123">
        <v>0</v>
      </c>
      <c r="CI23" s="123">
        <v>0</v>
      </c>
      <c r="CJ23" s="123">
        <f t="shared" si="4"/>
        <v>0</v>
      </c>
      <c r="CK23" s="123"/>
      <c r="CL23" s="123"/>
      <c r="CM23" s="123"/>
      <c r="CN23" s="123"/>
      <c r="CO23" s="123"/>
    </row>
    <row r="24" spans="1:93" ht="16.149999999999999" customHeight="1" x14ac:dyDescent="0.2">
      <c r="A24" s="336"/>
      <c r="B24" s="167" t="s">
        <v>47</v>
      </c>
      <c r="C24" s="132">
        <f t="shared" si="0"/>
        <v>0</v>
      </c>
      <c r="D24" s="168">
        <f t="shared" si="1"/>
        <v>0</v>
      </c>
      <c r="E24" s="128">
        <f t="shared" si="2"/>
        <v>0</v>
      </c>
      <c r="F24" s="32"/>
      <c r="G24" s="33"/>
      <c r="H24" s="32"/>
      <c r="I24" s="33"/>
      <c r="J24" s="32"/>
      <c r="K24" s="45"/>
      <c r="L24" s="32"/>
      <c r="M24" s="45"/>
      <c r="N24" s="32"/>
      <c r="O24" s="45"/>
      <c r="P24" s="32"/>
      <c r="Q24" s="45"/>
      <c r="R24" s="32"/>
      <c r="S24" s="45"/>
      <c r="T24" s="32"/>
      <c r="U24" s="45"/>
      <c r="V24" s="32"/>
      <c r="W24" s="45"/>
      <c r="X24" s="32"/>
      <c r="Y24" s="45"/>
      <c r="Z24" s="32"/>
      <c r="AA24" s="45"/>
      <c r="AB24" s="32"/>
      <c r="AC24" s="45"/>
      <c r="AD24" s="32"/>
      <c r="AE24" s="45"/>
      <c r="AF24" s="32"/>
      <c r="AG24" s="45"/>
      <c r="AH24" s="32"/>
      <c r="AI24" s="45"/>
      <c r="AJ24" s="32"/>
      <c r="AK24" s="45"/>
      <c r="AL24" s="12"/>
      <c r="AM24" s="97"/>
      <c r="AN24" s="57"/>
      <c r="AO24" s="33"/>
      <c r="AP24" s="24"/>
      <c r="AQ24" s="24"/>
      <c r="AR24" s="24"/>
      <c r="AS24" s="169"/>
      <c r="AT24" s="6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122"/>
      <c r="BG24" s="122"/>
      <c r="BX24" s="121"/>
      <c r="CD24" s="147" t="str">
        <f t="shared" si="3"/>
        <v/>
      </c>
      <c r="CG24" s="123">
        <v>0</v>
      </c>
      <c r="CH24" s="123">
        <v>0</v>
      </c>
      <c r="CI24" s="123">
        <v>0</v>
      </c>
      <c r="CJ24" s="123">
        <f t="shared" si="4"/>
        <v>0</v>
      </c>
      <c r="CK24" s="123"/>
      <c r="CL24" s="123"/>
      <c r="CM24" s="123"/>
      <c r="CN24" s="123"/>
      <c r="CO24" s="123"/>
    </row>
    <row r="25" spans="1:93" ht="16.149999999999999" customHeight="1" x14ac:dyDescent="0.2">
      <c r="A25" s="334" t="s">
        <v>48</v>
      </c>
      <c r="B25" s="152" t="s">
        <v>37</v>
      </c>
      <c r="C25" s="49">
        <f t="shared" si="0"/>
        <v>28</v>
      </c>
      <c r="D25" s="50">
        <f t="shared" si="1"/>
        <v>21</v>
      </c>
      <c r="E25" s="153">
        <f t="shared" si="2"/>
        <v>7</v>
      </c>
      <c r="F25" s="1"/>
      <c r="G25" s="2"/>
      <c r="H25" s="1"/>
      <c r="I25" s="2"/>
      <c r="J25" s="1"/>
      <c r="K25" s="3"/>
      <c r="L25" s="1"/>
      <c r="M25" s="3"/>
      <c r="N25" s="1">
        <v>2</v>
      </c>
      <c r="O25" s="3"/>
      <c r="P25" s="1">
        <v>1</v>
      </c>
      <c r="Q25" s="3">
        <v>1</v>
      </c>
      <c r="R25" s="1">
        <v>4</v>
      </c>
      <c r="S25" s="3">
        <v>2</v>
      </c>
      <c r="T25" s="1">
        <v>3</v>
      </c>
      <c r="U25" s="3">
        <v>2</v>
      </c>
      <c r="V25" s="1">
        <v>2</v>
      </c>
      <c r="W25" s="3"/>
      <c r="X25" s="1">
        <v>4</v>
      </c>
      <c r="Y25" s="3"/>
      <c r="Z25" s="1">
        <v>2</v>
      </c>
      <c r="AA25" s="3">
        <v>2</v>
      </c>
      <c r="AB25" s="1">
        <v>1</v>
      </c>
      <c r="AC25" s="3"/>
      <c r="AD25" s="1">
        <v>1</v>
      </c>
      <c r="AE25" s="3"/>
      <c r="AF25" s="1">
        <v>1</v>
      </c>
      <c r="AG25" s="3"/>
      <c r="AH25" s="1"/>
      <c r="AI25" s="3"/>
      <c r="AJ25" s="1"/>
      <c r="AK25" s="3"/>
      <c r="AL25" s="25"/>
      <c r="AM25" s="47"/>
      <c r="AN25" s="57"/>
      <c r="AO25" s="2">
        <v>0</v>
      </c>
      <c r="AP25" s="26">
        <v>0</v>
      </c>
      <c r="AQ25" s="26">
        <v>0</v>
      </c>
      <c r="AR25" s="26">
        <v>2</v>
      </c>
      <c r="AS25" s="157"/>
      <c r="AT25" s="6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122"/>
      <c r="BG25" s="122"/>
      <c r="BX25" s="121"/>
      <c r="CD25" s="147" t="str">
        <f t="shared" si="3"/>
        <v/>
      </c>
      <c r="CG25" s="123">
        <v>0</v>
      </c>
      <c r="CH25" s="123">
        <v>0</v>
      </c>
      <c r="CI25" s="123">
        <v>0</v>
      </c>
      <c r="CJ25" s="123">
        <f t="shared" si="4"/>
        <v>0</v>
      </c>
      <c r="CK25" s="123"/>
      <c r="CL25" s="123"/>
      <c r="CM25" s="123"/>
      <c r="CN25" s="123"/>
      <c r="CO25" s="123"/>
    </row>
    <row r="26" spans="1:93" ht="16.149999999999999" customHeight="1" x14ac:dyDescent="0.2">
      <c r="A26" s="335"/>
      <c r="B26" s="39" t="s">
        <v>38</v>
      </c>
      <c r="C26" s="52">
        <f t="shared" si="0"/>
        <v>0</v>
      </c>
      <c r="D26" s="53">
        <f t="shared" si="1"/>
        <v>0</v>
      </c>
      <c r="E26" s="158">
        <f t="shared" si="2"/>
        <v>0</v>
      </c>
      <c r="F26" s="7"/>
      <c r="G26" s="20"/>
      <c r="H26" s="7"/>
      <c r="I26" s="20"/>
      <c r="J26" s="7"/>
      <c r="K26" s="8"/>
      <c r="L26" s="7"/>
      <c r="M26" s="8"/>
      <c r="N26" s="7"/>
      <c r="O26" s="8"/>
      <c r="P26" s="7"/>
      <c r="Q26" s="8"/>
      <c r="R26" s="7"/>
      <c r="S26" s="8"/>
      <c r="T26" s="7"/>
      <c r="U26" s="8"/>
      <c r="V26" s="7"/>
      <c r="W26" s="8"/>
      <c r="X26" s="7"/>
      <c r="Y26" s="8"/>
      <c r="Z26" s="7"/>
      <c r="AA26" s="8"/>
      <c r="AB26" s="7"/>
      <c r="AC26" s="8"/>
      <c r="AD26" s="7"/>
      <c r="AE26" s="8"/>
      <c r="AF26" s="7"/>
      <c r="AG26" s="8"/>
      <c r="AH26" s="7"/>
      <c r="AI26" s="8"/>
      <c r="AJ26" s="7"/>
      <c r="AK26" s="8"/>
      <c r="AL26" s="21"/>
      <c r="AM26" s="35"/>
      <c r="AN26" s="57"/>
      <c r="AO26" s="20"/>
      <c r="AP26" s="22"/>
      <c r="AQ26" s="22"/>
      <c r="AR26" s="22"/>
      <c r="AS26" s="159"/>
      <c r="AT26" s="6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122"/>
      <c r="BG26" s="122"/>
      <c r="BX26" s="121"/>
      <c r="CD26" s="147" t="str">
        <f t="shared" si="3"/>
        <v/>
      </c>
      <c r="CG26" s="123">
        <v>0</v>
      </c>
      <c r="CH26" s="123">
        <v>0</v>
      </c>
      <c r="CI26" s="123">
        <v>0</v>
      </c>
      <c r="CJ26" s="123">
        <f t="shared" si="4"/>
        <v>0</v>
      </c>
      <c r="CK26" s="123"/>
      <c r="CL26" s="123"/>
      <c r="CM26" s="123"/>
      <c r="CN26" s="123"/>
      <c r="CO26" s="123"/>
    </row>
    <row r="27" spans="1:93" ht="16.149999999999999" customHeight="1" x14ac:dyDescent="0.2">
      <c r="A27" s="335"/>
      <c r="B27" s="39" t="s">
        <v>39</v>
      </c>
      <c r="C27" s="52">
        <f t="shared" si="0"/>
        <v>69</v>
      </c>
      <c r="D27" s="53">
        <f t="shared" si="1"/>
        <v>51</v>
      </c>
      <c r="E27" s="158">
        <f t="shared" si="2"/>
        <v>18</v>
      </c>
      <c r="F27" s="7"/>
      <c r="G27" s="20"/>
      <c r="H27" s="7"/>
      <c r="I27" s="20"/>
      <c r="J27" s="7"/>
      <c r="K27" s="8"/>
      <c r="L27" s="7"/>
      <c r="M27" s="8"/>
      <c r="N27" s="7">
        <v>7</v>
      </c>
      <c r="O27" s="8"/>
      <c r="P27" s="7">
        <v>9</v>
      </c>
      <c r="Q27" s="8">
        <v>2</v>
      </c>
      <c r="R27" s="7">
        <v>9</v>
      </c>
      <c r="S27" s="8">
        <v>5</v>
      </c>
      <c r="T27" s="7">
        <v>6</v>
      </c>
      <c r="U27" s="8">
        <v>4</v>
      </c>
      <c r="V27" s="7">
        <v>6</v>
      </c>
      <c r="W27" s="8">
        <v>2</v>
      </c>
      <c r="X27" s="7">
        <v>3</v>
      </c>
      <c r="Y27" s="8">
        <v>2</v>
      </c>
      <c r="Z27" s="7">
        <v>5</v>
      </c>
      <c r="AA27" s="8">
        <v>2</v>
      </c>
      <c r="AB27" s="7">
        <v>1</v>
      </c>
      <c r="AC27" s="8"/>
      <c r="AD27" s="7">
        <v>1</v>
      </c>
      <c r="AE27" s="8">
        <v>1</v>
      </c>
      <c r="AF27" s="7">
        <v>3</v>
      </c>
      <c r="AG27" s="8"/>
      <c r="AH27" s="7"/>
      <c r="AI27" s="8"/>
      <c r="AJ27" s="7">
        <v>1</v>
      </c>
      <c r="AK27" s="8"/>
      <c r="AL27" s="21"/>
      <c r="AM27" s="35"/>
      <c r="AN27" s="57"/>
      <c r="AO27" s="20">
        <v>0</v>
      </c>
      <c r="AP27" s="22">
        <v>1</v>
      </c>
      <c r="AQ27" s="22">
        <v>0</v>
      </c>
      <c r="AR27" s="22">
        <v>4</v>
      </c>
      <c r="AS27" s="159"/>
      <c r="AT27" s="6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122"/>
      <c r="BG27" s="122"/>
      <c r="BX27" s="121"/>
      <c r="CD27" s="147" t="str">
        <f t="shared" si="3"/>
        <v/>
      </c>
      <c r="CG27" s="123">
        <v>0</v>
      </c>
      <c r="CH27" s="123">
        <v>0</v>
      </c>
      <c r="CI27" s="123">
        <v>0</v>
      </c>
      <c r="CJ27" s="123">
        <f t="shared" si="4"/>
        <v>0</v>
      </c>
      <c r="CK27" s="123"/>
      <c r="CL27" s="123"/>
      <c r="CM27" s="123"/>
      <c r="CN27" s="123"/>
      <c r="CO27" s="123"/>
    </row>
    <row r="28" spans="1:93" ht="16.149999999999999" customHeight="1" x14ac:dyDescent="0.2">
      <c r="A28" s="335"/>
      <c r="B28" s="39" t="s">
        <v>40</v>
      </c>
      <c r="C28" s="52">
        <f t="shared" si="0"/>
        <v>0</v>
      </c>
      <c r="D28" s="53">
        <f t="shared" si="1"/>
        <v>0</v>
      </c>
      <c r="E28" s="158">
        <f t="shared" si="2"/>
        <v>0</v>
      </c>
      <c r="F28" s="7"/>
      <c r="G28" s="20"/>
      <c r="H28" s="7"/>
      <c r="I28" s="20"/>
      <c r="J28" s="7"/>
      <c r="K28" s="8"/>
      <c r="L28" s="7"/>
      <c r="M28" s="8"/>
      <c r="N28" s="7"/>
      <c r="O28" s="8"/>
      <c r="P28" s="7"/>
      <c r="Q28" s="8"/>
      <c r="R28" s="7"/>
      <c r="S28" s="8"/>
      <c r="T28" s="7"/>
      <c r="U28" s="8"/>
      <c r="V28" s="7"/>
      <c r="W28" s="8"/>
      <c r="X28" s="7"/>
      <c r="Y28" s="8"/>
      <c r="Z28" s="7"/>
      <c r="AA28" s="8"/>
      <c r="AB28" s="7"/>
      <c r="AC28" s="8"/>
      <c r="AD28" s="7"/>
      <c r="AE28" s="8"/>
      <c r="AF28" s="7"/>
      <c r="AG28" s="8"/>
      <c r="AH28" s="7"/>
      <c r="AI28" s="8"/>
      <c r="AJ28" s="7"/>
      <c r="AK28" s="8"/>
      <c r="AL28" s="21"/>
      <c r="AM28" s="35"/>
      <c r="AN28" s="57"/>
      <c r="AO28" s="20"/>
      <c r="AP28" s="22"/>
      <c r="AQ28" s="22"/>
      <c r="AR28" s="22"/>
      <c r="AS28" s="159"/>
      <c r="AT28" s="6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122"/>
      <c r="BG28" s="122"/>
      <c r="BX28" s="121"/>
      <c r="CD28" s="147" t="str">
        <f t="shared" si="3"/>
        <v/>
      </c>
      <c r="CG28" s="123">
        <v>0</v>
      </c>
      <c r="CH28" s="123">
        <v>0</v>
      </c>
      <c r="CI28" s="123">
        <v>0</v>
      </c>
      <c r="CJ28" s="123">
        <f t="shared" si="4"/>
        <v>0</v>
      </c>
      <c r="CK28" s="123"/>
      <c r="CL28" s="123"/>
      <c r="CM28" s="123"/>
      <c r="CN28" s="123"/>
      <c r="CO28" s="123"/>
    </row>
    <row r="29" spans="1:93" ht="16.149999999999999" customHeight="1" x14ac:dyDescent="0.2">
      <c r="A29" s="335"/>
      <c r="B29" s="39" t="s">
        <v>41</v>
      </c>
      <c r="C29" s="52">
        <f t="shared" si="0"/>
        <v>0</v>
      </c>
      <c r="D29" s="53">
        <f t="shared" si="1"/>
        <v>0</v>
      </c>
      <c r="E29" s="158">
        <f t="shared" si="2"/>
        <v>0</v>
      </c>
      <c r="F29" s="7"/>
      <c r="G29" s="20"/>
      <c r="H29" s="7"/>
      <c r="I29" s="20"/>
      <c r="J29" s="7"/>
      <c r="K29" s="8"/>
      <c r="L29" s="7"/>
      <c r="M29" s="8"/>
      <c r="N29" s="7"/>
      <c r="O29" s="8"/>
      <c r="P29" s="7"/>
      <c r="Q29" s="8"/>
      <c r="R29" s="7"/>
      <c r="S29" s="8"/>
      <c r="T29" s="7"/>
      <c r="U29" s="8"/>
      <c r="V29" s="7"/>
      <c r="W29" s="8"/>
      <c r="X29" s="7"/>
      <c r="Y29" s="8"/>
      <c r="Z29" s="7"/>
      <c r="AA29" s="8"/>
      <c r="AB29" s="7"/>
      <c r="AC29" s="8"/>
      <c r="AD29" s="7"/>
      <c r="AE29" s="8"/>
      <c r="AF29" s="7"/>
      <c r="AG29" s="8"/>
      <c r="AH29" s="7"/>
      <c r="AI29" s="8"/>
      <c r="AJ29" s="7"/>
      <c r="AK29" s="8"/>
      <c r="AL29" s="21"/>
      <c r="AM29" s="35"/>
      <c r="AN29" s="57"/>
      <c r="AO29" s="20"/>
      <c r="AP29" s="22"/>
      <c r="AQ29" s="22"/>
      <c r="AR29" s="22"/>
      <c r="AS29" s="159"/>
      <c r="AT29" s="6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122"/>
      <c r="BG29" s="122"/>
      <c r="BX29" s="121"/>
      <c r="CD29" s="147" t="str">
        <f t="shared" si="3"/>
        <v/>
      </c>
      <c r="CG29" s="123">
        <v>0</v>
      </c>
      <c r="CH29" s="123">
        <v>0</v>
      </c>
      <c r="CI29" s="123">
        <v>0</v>
      </c>
      <c r="CJ29" s="123">
        <f t="shared" si="4"/>
        <v>0</v>
      </c>
      <c r="CK29" s="123"/>
      <c r="CL29" s="123"/>
      <c r="CM29" s="123"/>
      <c r="CN29" s="123"/>
      <c r="CO29" s="123"/>
    </row>
    <row r="30" spans="1:93" ht="16.149999999999999" customHeight="1" x14ac:dyDescent="0.2">
      <c r="A30" s="335"/>
      <c r="B30" s="39" t="s">
        <v>42</v>
      </c>
      <c r="C30" s="52">
        <f t="shared" si="0"/>
        <v>0</v>
      </c>
      <c r="D30" s="53">
        <f t="shared" si="1"/>
        <v>0</v>
      </c>
      <c r="E30" s="158">
        <f t="shared" si="2"/>
        <v>0</v>
      </c>
      <c r="F30" s="27"/>
      <c r="G30" s="28"/>
      <c r="H30" s="27"/>
      <c r="I30" s="28"/>
      <c r="J30" s="27"/>
      <c r="K30" s="137"/>
      <c r="L30" s="27"/>
      <c r="M30" s="137"/>
      <c r="N30" s="27"/>
      <c r="O30" s="137"/>
      <c r="P30" s="27"/>
      <c r="Q30" s="137"/>
      <c r="R30" s="27"/>
      <c r="S30" s="137"/>
      <c r="T30" s="27"/>
      <c r="U30" s="137"/>
      <c r="V30" s="27"/>
      <c r="W30" s="137"/>
      <c r="X30" s="27"/>
      <c r="Y30" s="137"/>
      <c r="Z30" s="27"/>
      <c r="AA30" s="137"/>
      <c r="AB30" s="27"/>
      <c r="AC30" s="137"/>
      <c r="AD30" s="27"/>
      <c r="AE30" s="137"/>
      <c r="AF30" s="27"/>
      <c r="AG30" s="137"/>
      <c r="AH30" s="27"/>
      <c r="AI30" s="137"/>
      <c r="AJ30" s="27"/>
      <c r="AK30" s="137"/>
      <c r="AL30" s="163"/>
      <c r="AM30" s="164"/>
      <c r="AN30" s="57"/>
      <c r="AO30" s="28"/>
      <c r="AP30" s="22"/>
      <c r="AQ30" s="22"/>
      <c r="AR30" s="22"/>
      <c r="AS30" s="159"/>
      <c r="AT30" s="6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122"/>
      <c r="BG30" s="122"/>
      <c r="BX30" s="121"/>
      <c r="CD30" s="147" t="str">
        <f t="shared" si="3"/>
        <v/>
      </c>
      <c r="CG30" s="123">
        <v>0</v>
      </c>
      <c r="CH30" s="123">
        <v>0</v>
      </c>
      <c r="CI30" s="123">
        <v>0</v>
      </c>
      <c r="CJ30" s="123">
        <f t="shared" si="4"/>
        <v>0</v>
      </c>
      <c r="CK30" s="123"/>
      <c r="CL30" s="123"/>
      <c r="CM30" s="123"/>
      <c r="CN30" s="123"/>
      <c r="CO30" s="123"/>
    </row>
    <row r="31" spans="1:93" ht="16.149999999999999" customHeight="1" x14ac:dyDescent="0.2">
      <c r="A31" s="335"/>
      <c r="B31" s="39" t="s">
        <v>43</v>
      </c>
      <c r="C31" s="52">
        <f t="shared" si="0"/>
        <v>0</v>
      </c>
      <c r="D31" s="53">
        <f t="shared" si="1"/>
        <v>0</v>
      </c>
      <c r="E31" s="158">
        <f t="shared" si="2"/>
        <v>0</v>
      </c>
      <c r="F31" s="27"/>
      <c r="G31" s="28"/>
      <c r="H31" s="27"/>
      <c r="I31" s="28"/>
      <c r="J31" s="27"/>
      <c r="K31" s="137"/>
      <c r="L31" s="27"/>
      <c r="M31" s="137"/>
      <c r="N31" s="27"/>
      <c r="O31" s="137"/>
      <c r="P31" s="27"/>
      <c r="Q31" s="137"/>
      <c r="R31" s="27"/>
      <c r="S31" s="137"/>
      <c r="T31" s="27"/>
      <c r="U31" s="137"/>
      <c r="V31" s="27"/>
      <c r="W31" s="137"/>
      <c r="X31" s="27"/>
      <c r="Y31" s="137"/>
      <c r="Z31" s="27"/>
      <c r="AA31" s="137"/>
      <c r="AB31" s="27"/>
      <c r="AC31" s="137"/>
      <c r="AD31" s="27"/>
      <c r="AE31" s="137"/>
      <c r="AF31" s="27"/>
      <c r="AG31" s="137"/>
      <c r="AH31" s="27"/>
      <c r="AI31" s="137"/>
      <c r="AJ31" s="27"/>
      <c r="AK31" s="137"/>
      <c r="AL31" s="163"/>
      <c r="AM31" s="164"/>
      <c r="AN31" s="57"/>
      <c r="AO31" s="28"/>
      <c r="AP31" s="22"/>
      <c r="AQ31" s="22"/>
      <c r="AR31" s="22"/>
      <c r="AS31" s="159"/>
      <c r="AT31" s="6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122"/>
      <c r="BG31" s="122"/>
      <c r="BX31" s="121"/>
      <c r="CD31" s="147" t="str">
        <f t="shared" si="3"/>
        <v/>
      </c>
      <c r="CG31" s="123">
        <v>0</v>
      </c>
      <c r="CH31" s="123">
        <v>0</v>
      </c>
      <c r="CI31" s="123">
        <v>0</v>
      </c>
      <c r="CJ31" s="123">
        <f t="shared" si="4"/>
        <v>0</v>
      </c>
      <c r="CK31" s="123"/>
      <c r="CL31" s="123"/>
      <c r="CM31" s="123"/>
      <c r="CN31" s="123"/>
      <c r="CO31" s="123"/>
    </row>
    <row r="32" spans="1:93" ht="16.149999999999999" customHeight="1" x14ac:dyDescent="0.2">
      <c r="A32" s="335"/>
      <c r="B32" s="127" t="s">
        <v>44</v>
      </c>
      <c r="C32" s="160">
        <f t="shared" si="0"/>
        <v>0</v>
      </c>
      <c r="D32" s="161">
        <f t="shared" si="1"/>
        <v>0</v>
      </c>
      <c r="E32" s="162">
        <f t="shared" si="2"/>
        <v>0</v>
      </c>
      <c r="F32" s="27"/>
      <c r="G32" s="28"/>
      <c r="H32" s="27"/>
      <c r="I32" s="28"/>
      <c r="J32" s="27"/>
      <c r="K32" s="137"/>
      <c r="L32" s="27"/>
      <c r="M32" s="137"/>
      <c r="N32" s="27"/>
      <c r="O32" s="137"/>
      <c r="P32" s="27"/>
      <c r="Q32" s="137"/>
      <c r="R32" s="27"/>
      <c r="S32" s="137"/>
      <c r="T32" s="27"/>
      <c r="U32" s="137"/>
      <c r="V32" s="27"/>
      <c r="W32" s="137"/>
      <c r="X32" s="27"/>
      <c r="Y32" s="137"/>
      <c r="Z32" s="27"/>
      <c r="AA32" s="137"/>
      <c r="AB32" s="27"/>
      <c r="AC32" s="137"/>
      <c r="AD32" s="27"/>
      <c r="AE32" s="137"/>
      <c r="AF32" s="27"/>
      <c r="AG32" s="137"/>
      <c r="AH32" s="27"/>
      <c r="AI32" s="137"/>
      <c r="AJ32" s="27"/>
      <c r="AK32" s="137"/>
      <c r="AL32" s="163"/>
      <c r="AM32" s="164"/>
      <c r="AN32" s="57"/>
      <c r="AO32" s="28"/>
      <c r="AP32" s="22"/>
      <c r="AQ32" s="22"/>
      <c r="AR32" s="22"/>
      <c r="AS32" s="159"/>
      <c r="AT32" s="6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122"/>
      <c r="BG32" s="122"/>
      <c r="BX32" s="121"/>
      <c r="CD32" s="147" t="str">
        <f t="shared" si="3"/>
        <v/>
      </c>
      <c r="CG32" s="123">
        <v>0</v>
      </c>
      <c r="CH32" s="123">
        <v>0</v>
      </c>
      <c r="CI32" s="123">
        <v>0</v>
      </c>
      <c r="CJ32" s="123">
        <f t="shared" si="4"/>
        <v>0</v>
      </c>
      <c r="CK32" s="123"/>
      <c r="CL32" s="123"/>
      <c r="CM32" s="123"/>
      <c r="CN32" s="123"/>
      <c r="CO32" s="123"/>
    </row>
    <row r="33" spans="1:93" ht="16.149999999999999" customHeight="1" x14ac:dyDescent="0.2">
      <c r="A33" s="335"/>
      <c r="B33" s="39" t="s">
        <v>45</v>
      </c>
      <c r="C33" s="52">
        <f t="shared" si="0"/>
        <v>0</v>
      </c>
      <c r="D33" s="53">
        <f t="shared" si="1"/>
        <v>0</v>
      </c>
      <c r="E33" s="158">
        <f t="shared" si="2"/>
        <v>0</v>
      </c>
      <c r="F33" s="27"/>
      <c r="G33" s="28"/>
      <c r="H33" s="27"/>
      <c r="I33" s="28"/>
      <c r="J33" s="27"/>
      <c r="K33" s="137"/>
      <c r="L33" s="27"/>
      <c r="M33" s="137"/>
      <c r="N33" s="27"/>
      <c r="O33" s="137"/>
      <c r="P33" s="27"/>
      <c r="Q33" s="137"/>
      <c r="R33" s="27"/>
      <c r="S33" s="137"/>
      <c r="T33" s="27"/>
      <c r="U33" s="137"/>
      <c r="V33" s="27"/>
      <c r="W33" s="137"/>
      <c r="X33" s="27"/>
      <c r="Y33" s="137"/>
      <c r="Z33" s="27"/>
      <c r="AA33" s="137"/>
      <c r="AB33" s="27"/>
      <c r="AC33" s="137"/>
      <c r="AD33" s="27"/>
      <c r="AE33" s="137"/>
      <c r="AF33" s="27"/>
      <c r="AG33" s="137"/>
      <c r="AH33" s="27"/>
      <c r="AI33" s="137"/>
      <c r="AJ33" s="27"/>
      <c r="AK33" s="137"/>
      <c r="AL33" s="163"/>
      <c r="AM33" s="164"/>
      <c r="AN33" s="57"/>
      <c r="AO33" s="28"/>
      <c r="AP33" s="22"/>
      <c r="AQ33" s="22"/>
      <c r="AR33" s="22"/>
      <c r="AS33" s="159"/>
      <c r="AT33" s="6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122"/>
      <c r="BG33" s="122"/>
      <c r="BX33" s="121"/>
      <c r="CD33" s="147" t="str">
        <f t="shared" si="3"/>
        <v/>
      </c>
      <c r="CG33" s="123">
        <v>0</v>
      </c>
      <c r="CH33" s="123">
        <v>0</v>
      </c>
      <c r="CI33" s="123">
        <v>0</v>
      </c>
      <c r="CJ33" s="123">
        <f t="shared" si="4"/>
        <v>0</v>
      </c>
      <c r="CK33" s="123"/>
      <c r="CL33" s="123"/>
      <c r="CM33" s="123"/>
      <c r="CN33" s="123"/>
      <c r="CO33" s="123"/>
    </row>
    <row r="34" spans="1:93" ht="16.149999999999999" customHeight="1" x14ac:dyDescent="0.2">
      <c r="A34" s="335"/>
      <c r="B34" s="112" t="s">
        <v>46</v>
      </c>
      <c r="C34" s="165">
        <f t="shared" si="0"/>
        <v>0</v>
      </c>
      <c r="D34" s="88">
        <f t="shared" si="1"/>
        <v>0</v>
      </c>
      <c r="E34" s="166">
        <f t="shared" si="2"/>
        <v>0</v>
      </c>
      <c r="F34" s="27"/>
      <c r="G34" s="28"/>
      <c r="H34" s="27"/>
      <c r="I34" s="28"/>
      <c r="J34" s="27"/>
      <c r="K34" s="137"/>
      <c r="L34" s="27"/>
      <c r="M34" s="137"/>
      <c r="N34" s="27"/>
      <c r="O34" s="137"/>
      <c r="P34" s="27"/>
      <c r="Q34" s="137"/>
      <c r="R34" s="27"/>
      <c r="S34" s="137"/>
      <c r="T34" s="27"/>
      <c r="U34" s="137"/>
      <c r="V34" s="27"/>
      <c r="W34" s="137"/>
      <c r="X34" s="27"/>
      <c r="Y34" s="137"/>
      <c r="Z34" s="27"/>
      <c r="AA34" s="137"/>
      <c r="AB34" s="27"/>
      <c r="AC34" s="137"/>
      <c r="AD34" s="27"/>
      <c r="AE34" s="137"/>
      <c r="AF34" s="27"/>
      <c r="AG34" s="137"/>
      <c r="AH34" s="27"/>
      <c r="AI34" s="137"/>
      <c r="AJ34" s="27"/>
      <c r="AK34" s="137"/>
      <c r="AL34" s="163"/>
      <c r="AM34" s="164"/>
      <c r="AN34" s="57"/>
      <c r="AO34" s="28"/>
      <c r="AP34" s="22"/>
      <c r="AQ34" s="22"/>
      <c r="AR34" s="22"/>
      <c r="AS34" s="159"/>
      <c r="AT34" s="6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122"/>
      <c r="BG34" s="122"/>
      <c r="BX34" s="121"/>
      <c r="CD34" s="147" t="str">
        <f t="shared" si="3"/>
        <v/>
      </c>
      <c r="CG34" s="123">
        <v>0</v>
      </c>
      <c r="CH34" s="123">
        <v>0</v>
      </c>
      <c r="CI34" s="123">
        <v>0</v>
      </c>
      <c r="CJ34" s="123">
        <f t="shared" si="4"/>
        <v>0</v>
      </c>
      <c r="CK34" s="123"/>
      <c r="CL34" s="123"/>
      <c r="CM34" s="123"/>
      <c r="CN34" s="123"/>
      <c r="CO34" s="123"/>
    </row>
    <row r="35" spans="1:93" ht="16.149999999999999" customHeight="1" x14ac:dyDescent="0.2">
      <c r="A35" s="336"/>
      <c r="B35" s="167" t="s">
        <v>47</v>
      </c>
      <c r="C35" s="132">
        <f>SUM(D35+E35)</f>
        <v>0</v>
      </c>
      <c r="D35" s="168">
        <f t="shared" si="1"/>
        <v>0</v>
      </c>
      <c r="E35" s="128">
        <f>SUM(G35+I35+K35+M35+O35+Q35+S35+U35+W35+Y35+AA35+AC35+AE35+AG35+AI35+AK35+AM35)</f>
        <v>0</v>
      </c>
      <c r="F35" s="12"/>
      <c r="G35" s="13"/>
      <c r="H35" s="12"/>
      <c r="I35" s="13"/>
      <c r="J35" s="12"/>
      <c r="K35" s="14"/>
      <c r="L35" s="12"/>
      <c r="M35" s="14"/>
      <c r="N35" s="12"/>
      <c r="O35" s="14"/>
      <c r="P35" s="12"/>
      <c r="Q35" s="14"/>
      <c r="R35" s="12"/>
      <c r="S35" s="14"/>
      <c r="T35" s="12"/>
      <c r="U35" s="14"/>
      <c r="V35" s="12"/>
      <c r="W35" s="14"/>
      <c r="X35" s="12"/>
      <c r="Y35" s="14"/>
      <c r="Z35" s="12"/>
      <c r="AA35" s="14"/>
      <c r="AB35" s="12"/>
      <c r="AC35" s="14"/>
      <c r="AD35" s="12"/>
      <c r="AE35" s="14"/>
      <c r="AF35" s="12"/>
      <c r="AG35" s="14"/>
      <c r="AH35" s="12"/>
      <c r="AI35" s="14"/>
      <c r="AJ35" s="12"/>
      <c r="AK35" s="14"/>
      <c r="AL35" s="23"/>
      <c r="AM35" s="36"/>
      <c r="AN35" s="57"/>
      <c r="AO35" s="13"/>
      <c r="AP35" s="24"/>
      <c r="AQ35" s="24"/>
      <c r="AR35" s="24"/>
      <c r="AS35" s="169"/>
      <c r="AT35" s="6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122"/>
      <c r="BG35" s="122"/>
      <c r="BX35" s="121"/>
      <c r="CD35" s="147" t="str">
        <f t="shared" si="3"/>
        <v/>
      </c>
      <c r="CG35" s="123">
        <v>0</v>
      </c>
      <c r="CH35" s="123">
        <v>0</v>
      </c>
      <c r="CI35" s="123">
        <v>0</v>
      </c>
      <c r="CJ35" s="123">
        <f t="shared" si="4"/>
        <v>0</v>
      </c>
      <c r="CK35" s="123"/>
      <c r="CL35" s="123"/>
      <c r="CM35" s="123"/>
      <c r="CN35" s="123"/>
      <c r="CO35" s="123"/>
    </row>
    <row r="36" spans="1:93" ht="16.149999999999999" customHeight="1" x14ac:dyDescent="0.2">
      <c r="A36" s="334" t="s">
        <v>49</v>
      </c>
      <c r="B36" s="152" t="s">
        <v>37</v>
      </c>
      <c r="C36" s="49">
        <f t="shared" si="0"/>
        <v>28</v>
      </c>
      <c r="D36" s="50">
        <f t="shared" si="1"/>
        <v>21</v>
      </c>
      <c r="E36" s="153">
        <f t="shared" si="2"/>
        <v>7</v>
      </c>
      <c r="F36" s="84"/>
      <c r="G36" s="170"/>
      <c r="H36" s="78"/>
      <c r="I36" s="154"/>
      <c r="J36" s="78"/>
      <c r="K36" s="79"/>
      <c r="L36" s="78"/>
      <c r="M36" s="79"/>
      <c r="N36" s="78">
        <v>2</v>
      </c>
      <c r="O36" s="79"/>
      <c r="P36" s="78">
        <v>1</v>
      </c>
      <c r="Q36" s="79">
        <v>1</v>
      </c>
      <c r="R36" s="78">
        <v>4</v>
      </c>
      <c r="S36" s="79">
        <v>2</v>
      </c>
      <c r="T36" s="78">
        <v>3</v>
      </c>
      <c r="U36" s="79">
        <v>2</v>
      </c>
      <c r="V36" s="78">
        <v>2</v>
      </c>
      <c r="W36" s="79"/>
      <c r="X36" s="78">
        <v>4</v>
      </c>
      <c r="Y36" s="79"/>
      <c r="Z36" s="78">
        <v>2</v>
      </c>
      <c r="AA36" s="79">
        <v>2</v>
      </c>
      <c r="AB36" s="78">
        <v>1</v>
      </c>
      <c r="AC36" s="79"/>
      <c r="AD36" s="78">
        <v>1</v>
      </c>
      <c r="AE36" s="79"/>
      <c r="AF36" s="78">
        <v>1</v>
      </c>
      <c r="AG36" s="79"/>
      <c r="AH36" s="78"/>
      <c r="AI36" s="79"/>
      <c r="AJ36" s="78"/>
      <c r="AK36" s="79"/>
      <c r="AL36" s="155"/>
      <c r="AM36" s="156"/>
      <c r="AN36" s="57"/>
      <c r="AO36" s="154">
        <v>0</v>
      </c>
      <c r="AP36" s="26">
        <v>0</v>
      </c>
      <c r="AQ36" s="26">
        <v>0</v>
      </c>
      <c r="AR36" s="26">
        <v>2</v>
      </c>
      <c r="AS36" s="157"/>
      <c r="AT36" s="6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122"/>
      <c r="BG36" s="122"/>
      <c r="BX36" s="121"/>
      <c r="CD36" s="147" t="str">
        <f t="shared" si="3"/>
        <v/>
      </c>
      <c r="CG36" s="123">
        <v>0</v>
      </c>
      <c r="CH36" s="123">
        <v>0</v>
      </c>
      <c r="CI36" s="123">
        <v>0</v>
      </c>
      <c r="CJ36" s="123">
        <f t="shared" si="4"/>
        <v>0</v>
      </c>
      <c r="CK36" s="123"/>
      <c r="CL36" s="123"/>
      <c r="CM36" s="123"/>
      <c r="CN36" s="123"/>
      <c r="CO36" s="123"/>
    </row>
    <row r="37" spans="1:93" ht="16.149999999999999" customHeight="1" x14ac:dyDescent="0.2">
      <c r="A37" s="335"/>
      <c r="B37" s="39" t="s">
        <v>38</v>
      </c>
      <c r="C37" s="52">
        <f t="shared" si="0"/>
        <v>0</v>
      </c>
      <c r="D37" s="53">
        <f t="shared" si="1"/>
        <v>0</v>
      </c>
      <c r="E37" s="158">
        <f t="shared" si="2"/>
        <v>0</v>
      </c>
      <c r="F37" s="41"/>
      <c r="G37" s="42"/>
      <c r="H37" s="7"/>
      <c r="I37" s="20"/>
      <c r="J37" s="7"/>
      <c r="K37" s="8"/>
      <c r="L37" s="7"/>
      <c r="M37" s="8"/>
      <c r="N37" s="7"/>
      <c r="O37" s="8"/>
      <c r="P37" s="7"/>
      <c r="Q37" s="8"/>
      <c r="R37" s="7"/>
      <c r="S37" s="8"/>
      <c r="T37" s="7"/>
      <c r="U37" s="8"/>
      <c r="V37" s="7"/>
      <c r="W37" s="8"/>
      <c r="X37" s="7"/>
      <c r="Y37" s="8"/>
      <c r="Z37" s="7"/>
      <c r="AA37" s="8"/>
      <c r="AB37" s="7"/>
      <c r="AC37" s="8"/>
      <c r="AD37" s="7"/>
      <c r="AE37" s="8"/>
      <c r="AF37" s="7"/>
      <c r="AG37" s="8"/>
      <c r="AH37" s="7"/>
      <c r="AI37" s="8"/>
      <c r="AJ37" s="7"/>
      <c r="AK37" s="8"/>
      <c r="AL37" s="21"/>
      <c r="AM37" s="35"/>
      <c r="AN37" s="57"/>
      <c r="AO37" s="20"/>
      <c r="AP37" s="22"/>
      <c r="AQ37" s="22"/>
      <c r="AR37" s="22"/>
      <c r="AS37" s="159"/>
      <c r="AT37" s="6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122"/>
      <c r="BG37" s="122"/>
      <c r="BX37" s="121"/>
      <c r="CD37" s="147" t="str">
        <f t="shared" si="3"/>
        <v/>
      </c>
      <c r="CG37" s="123">
        <v>0</v>
      </c>
      <c r="CH37" s="123">
        <v>0</v>
      </c>
      <c r="CI37" s="123">
        <v>0</v>
      </c>
      <c r="CJ37" s="123">
        <f t="shared" si="4"/>
        <v>0</v>
      </c>
      <c r="CK37" s="123"/>
      <c r="CL37" s="123"/>
      <c r="CM37" s="123"/>
      <c r="CN37" s="123"/>
      <c r="CO37" s="123"/>
    </row>
    <row r="38" spans="1:93" ht="16.149999999999999" customHeight="1" x14ac:dyDescent="0.2">
      <c r="A38" s="335"/>
      <c r="B38" s="39" t="s">
        <v>39</v>
      </c>
      <c r="C38" s="52">
        <f t="shared" si="0"/>
        <v>69</v>
      </c>
      <c r="D38" s="53">
        <f t="shared" si="1"/>
        <v>51</v>
      </c>
      <c r="E38" s="158">
        <f t="shared" si="2"/>
        <v>18</v>
      </c>
      <c r="F38" s="41"/>
      <c r="G38" s="42"/>
      <c r="H38" s="7"/>
      <c r="I38" s="20"/>
      <c r="J38" s="7"/>
      <c r="K38" s="8"/>
      <c r="L38" s="7"/>
      <c r="M38" s="8"/>
      <c r="N38" s="7">
        <v>7</v>
      </c>
      <c r="O38" s="8"/>
      <c r="P38" s="7">
        <v>9</v>
      </c>
      <c r="Q38" s="8">
        <v>2</v>
      </c>
      <c r="R38" s="7">
        <v>9</v>
      </c>
      <c r="S38" s="8">
        <v>5</v>
      </c>
      <c r="T38" s="7">
        <v>6</v>
      </c>
      <c r="U38" s="8">
        <v>4</v>
      </c>
      <c r="V38" s="7">
        <v>6</v>
      </c>
      <c r="W38" s="8">
        <v>2</v>
      </c>
      <c r="X38" s="7">
        <v>3</v>
      </c>
      <c r="Y38" s="8">
        <v>2</v>
      </c>
      <c r="Z38" s="7">
        <v>5</v>
      </c>
      <c r="AA38" s="8">
        <v>2</v>
      </c>
      <c r="AB38" s="7">
        <v>1</v>
      </c>
      <c r="AC38" s="8"/>
      <c r="AD38" s="7">
        <v>1</v>
      </c>
      <c r="AE38" s="8">
        <v>1</v>
      </c>
      <c r="AF38" s="7">
        <v>3</v>
      </c>
      <c r="AG38" s="8"/>
      <c r="AH38" s="7"/>
      <c r="AI38" s="8"/>
      <c r="AJ38" s="7">
        <v>1</v>
      </c>
      <c r="AK38" s="8"/>
      <c r="AL38" s="21"/>
      <c r="AM38" s="35"/>
      <c r="AN38" s="57"/>
      <c r="AO38" s="20">
        <v>0</v>
      </c>
      <c r="AP38" s="22">
        <v>1</v>
      </c>
      <c r="AQ38" s="22">
        <v>0</v>
      </c>
      <c r="AR38" s="22">
        <v>4</v>
      </c>
      <c r="AS38" s="159"/>
      <c r="AT38" s="6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122"/>
      <c r="BG38" s="122"/>
      <c r="BX38" s="121"/>
      <c r="CD38" s="147" t="str">
        <f t="shared" si="3"/>
        <v/>
      </c>
      <c r="CG38" s="123">
        <v>0</v>
      </c>
      <c r="CH38" s="123">
        <v>0</v>
      </c>
      <c r="CI38" s="123">
        <v>0</v>
      </c>
      <c r="CJ38" s="123">
        <f t="shared" si="4"/>
        <v>0</v>
      </c>
      <c r="CK38" s="123"/>
      <c r="CL38" s="123"/>
      <c r="CM38" s="123"/>
      <c r="CN38" s="123"/>
      <c r="CO38" s="123"/>
    </row>
    <row r="39" spans="1:93" ht="16.149999999999999" customHeight="1" x14ac:dyDescent="0.2">
      <c r="A39" s="335"/>
      <c r="B39" s="39" t="s">
        <v>40</v>
      </c>
      <c r="C39" s="52">
        <f t="shared" si="0"/>
        <v>0</v>
      </c>
      <c r="D39" s="53">
        <f t="shared" si="1"/>
        <v>0</v>
      </c>
      <c r="E39" s="158">
        <f t="shared" si="2"/>
        <v>0</v>
      </c>
      <c r="F39" s="41"/>
      <c r="G39" s="42"/>
      <c r="H39" s="7"/>
      <c r="I39" s="20"/>
      <c r="J39" s="7"/>
      <c r="K39" s="8"/>
      <c r="L39" s="7"/>
      <c r="M39" s="8"/>
      <c r="N39" s="7"/>
      <c r="O39" s="8"/>
      <c r="P39" s="7"/>
      <c r="Q39" s="8"/>
      <c r="R39" s="7"/>
      <c r="S39" s="8"/>
      <c r="T39" s="7"/>
      <c r="U39" s="8"/>
      <c r="V39" s="7"/>
      <c r="W39" s="8"/>
      <c r="X39" s="7"/>
      <c r="Y39" s="8"/>
      <c r="Z39" s="7"/>
      <c r="AA39" s="8"/>
      <c r="AB39" s="7"/>
      <c r="AC39" s="8"/>
      <c r="AD39" s="7"/>
      <c r="AE39" s="8"/>
      <c r="AF39" s="7"/>
      <c r="AG39" s="8"/>
      <c r="AH39" s="7"/>
      <c r="AI39" s="8"/>
      <c r="AJ39" s="7"/>
      <c r="AK39" s="8"/>
      <c r="AL39" s="21"/>
      <c r="AM39" s="35"/>
      <c r="AN39" s="57"/>
      <c r="AO39" s="20"/>
      <c r="AP39" s="22"/>
      <c r="AQ39" s="22"/>
      <c r="AR39" s="22"/>
      <c r="AS39" s="159"/>
      <c r="AT39" s="6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122"/>
      <c r="BG39" s="122"/>
      <c r="BX39" s="121"/>
      <c r="CD39" s="147" t="str">
        <f t="shared" si="3"/>
        <v/>
      </c>
      <c r="CG39" s="123">
        <v>0</v>
      </c>
      <c r="CH39" s="123">
        <v>0</v>
      </c>
      <c r="CI39" s="123">
        <v>0</v>
      </c>
      <c r="CJ39" s="123">
        <f t="shared" si="4"/>
        <v>0</v>
      </c>
      <c r="CK39" s="123"/>
      <c r="CL39" s="123"/>
      <c r="CM39" s="123"/>
      <c r="CN39" s="123"/>
      <c r="CO39" s="123"/>
    </row>
    <row r="40" spans="1:93" ht="16.149999999999999" customHeight="1" x14ac:dyDescent="0.2">
      <c r="A40" s="335"/>
      <c r="B40" s="39" t="s">
        <v>41</v>
      </c>
      <c r="C40" s="52">
        <f t="shared" si="0"/>
        <v>0</v>
      </c>
      <c r="D40" s="53">
        <f t="shared" ref="D40:E55" si="5">SUM(F40+H40+J40+L40+N40+P40+R40+T40+V40+X40+Z40+AB40+AD40+AF40+AH40+AJ40+AL40)</f>
        <v>0</v>
      </c>
      <c r="E40" s="158">
        <f t="shared" si="5"/>
        <v>0</v>
      </c>
      <c r="F40" s="41"/>
      <c r="G40" s="42"/>
      <c r="H40" s="7"/>
      <c r="I40" s="20"/>
      <c r="J40" s="7"/>
      <c r="K40" s="8"/>
      <c r="L40" s="7"/>
      <c r="M40" s="8"/>
      <c r="N40" s="7"/>
      <c r="O40" s="8"/>
      <c r="P40" s="7"/>
      <c r="Q40" s="8"/>
      <c r="R40" s="7"/>
      <c r="S40" s="8"/>
      <c r="T40" s="7"/>
      <c r="U40" s="8"/>
      <c r="V40" s="7"/>
      <c r="W40" s="8"/>
      <c r="X40" s="7"/>
      <c r="Y40" s="8"/>
      <c r="Z40" s="7"/>
      <c r="AA40" s="8"/>
      <c r="AB40" s="7"/>
      <c r="AC40" s="8"/>
      <c r="AD40" s="7"/>
      <c r="AE40" s="8"/>
      <c r="AF40" s="7"/>
      <c r="AG40" s="8"/>
      <c r="AH40" s="7"/>
      <c r="AI40" s="8"/>
      <c r="AJ40" s="7"/>
      <c r="AK40" s="8"/>
      <c r="AL40" s="21"/>
      <c r="AM40" s="35"/>
      <c r="AN40" s="57"/>
      <c r="AO40" s="20"/>
      <c r="AP40" s="22"/>
      <c r="AQ40" s="22"/>
      <c r="AR40" s="22"/>
      <c r="AS40" s="159"/>
      <c r="AT40" s="6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122"/>
      <c r="BG40" s="122"/>
      <c r="BX40" s="121"/>
      <c r="CD40" s="147" t="str">
        <f t="shared" si="3"/>
        <v/>
      </c>
      <c r="CG40" s="123">
        <v>0</v>
      </c>
      <c r="CH40" s="123">
        <v>0</v>
      </c>
      <c r="CI40" s="123">
        <v>0</v>
      </c>
      <c r="CJ40" s="123">
        <f t="shared" si="4"/>
        <v>0</v>
      </c>
      <c r="CK40" s="123"/>
      <c r="CL40" s="123"/>
      <c r="CM40" s="123"/>
      <c r="CN40" s="123"/>
      <c r="CO40" s="123"/>
    </row>
    <row r="41" spans="1:93" ht="16.149999999999999" customHeight="1" x14ac:dyDescent="0.2">
      <c r="A41" s="335"/>
      <c r="B41" s="39" t="s">
        <v>42</v>
      </c>
      <c r="C41" s="52">
        <f t="shared" si="0"/>
        <v>0</v>
      </c>
      <c r="D41" s="53">
        <f t="shared" si="5"/>
        <v>0</v>
      </c>
      <c r="E41" s="158">
        <f t="shared" si="5"/>
        <v>0</v>
      </c>
      <c r="F41" s="41"/>
      <c r="G41" s="42"/>
      <c r="H41" s="7"/>
      <c r="I41" s="20"/>
      <c r="J41" s="7"/>
      <c r="K41" s="8"/>
      <c r="L41" s="7"/>
      <c r="M41" s="8"/>
      <c r="N41" s="7"/>
      <c r="O41" s="8"/>
      <c r="P41" s="7"/>
      <c r="Q41" s="8"/>
      <c r="R41" s="7"/>
      <c r="S41" s="8"/>
      <c r="T41" s="7"/>
      <c r="U41" s="8"/>
      <c r="V41" s="7"/>
      <c r="W41" s="8"/>
      <c r="X41" s="7"/>
      <c r="Y41" s="8"/>
      <c r="Z41" s="7"/>
      <c r="AA41" s="8"/>
      <c r="AB41" s="7"/>
      <c r="AC41" s="8"/>
      <c r="AD41" s="7"/>
      <c r="AE41" s="8"/>
      <c r="AF41" s="7"/>
      <c r="AG41" s="8"/>
      <c r="AH41" s="7"/>
      <c r="AI41" s="8"/>
      <c r="AJ41" s="7"/>
      <c r="AK41" s="8"/>
      <c r="AL41" s="21"/>
      <c r="AM41" s="35"/>
      <c r="AN41" s="57"/>
      <c r="AO41" s="20"/>
      <c r="AP41" s="22"/>
      <c r="AQ41" s="22"/>
      <c r="AR41" s="22"/>
      <c r="AS41" s="159"/>
      <c r="AT41" s="6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122"/>
      <c r="BG41" s="122"/>
      <c r="BX41" s="121"/>
      <c r="CD41" s="147" t="str">
        <f t="shared" si="3"/>
        <v/>
      </c>
      <c r="CG41" s="123">
        <v>0</v>
      </c>
      <c r="CH41" s="123">
        <v>0</v>
      </c>
      <c r="CI41" s="123">
        <v>0</v>
      </c>
      <c r="CJ41" s="123">
        <f t="shared" si="4"/>
        <v>0</v>
      </c>
      <c r="CK41" s="123"/>
      <c r="CL41" s="123"/>
      <c r="CM41" s="123"/>
      <c r="CN41" s="123"/>
      <c r="CO41" s="123"/>
    </row>
    <row r="42" spans="1:93" ht="16.149999999999999" customHeight="1" x14ac:dyDescent="0.2">
      <c r="A42" s="335"/>
      <c r="B42" s="39" t="s">
        <v>43</v>
      </c>
      <c r="C42" s="52">
        <f t="shared" si="0"/>
        <v>0</v>
      </c>
      <c r="D42" s="53">
        <f t="shared" si="5"/>
        <v>0</v>
      </c>
      <c r="E42" s="158">
        <f t="shared" si="5"/>
        <v>0</v>
      </c>
      <c r="F42" s="41"/>
      <c r="G42" s="42"/>
      <c r="H42" s="7"/>
      <c r="I42" s="20"/>
      <c r="J42" s="7"/>
      <c r="K42" s="8"/>
      <c r="L42" s="7"/>
      <c r="M42" s="8"/>
      <c r="N42" s="7"/>
      <c r="O42" s="8"/>
      <c r="P42" s="7"/>
      <c r="Q42" s="8"/>
      <c r="R42" s="7"/>
      <c r="S42" s="8"/>
      <c r="T42" s="7"/>
      <c r="U42" s="8"/>
      <c r="V42" s="7"/>
      <c r="W42" s="8"/>
      <c r="X42" s="7"/>
      <c r="Y42" s="8"/>
      <c r="Z42" s="7"/>
      <c r="AA42" s="8"/>
      <c r="AB42" s="7"/>
      <c r="AC42" s="8"/>
      <c r="AD42" s="7"/>
      <c r="AE42" s="8"/>
      <c r="AF42" s="7"/>
      <c r="AG42" s="8"/>
      <c r="AH42" s="7"/>
      <c r="AI42" s="8"/>
      <c r="AJ42" s="7"/>
      <c r="AK42" s="8"/>
      <c r="AL42" s="21"/>
      <c r="AM42" s="35"/>
      <c r="AN42" s="57"/>
      <c r="AO42" s="20"/>
      <c r="AP42" s="22"/>
      <c r="AQ42" s="22"/>
      <c r="AR42" s="22"/>
      <c r="AS42" s="159"/>
      <c r="AT42" s="6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122"/>
      <c r="BG42" s="122"/>
      <c r="BX42" s="121"/>
      <c r="CD42" s="147" t="str">
        <f t="shared" si="3"/>
        <v/>
      </c>
      <c r="CG42" s="123">
        <v>0</v>
      </c>
      <c r="CH42" s="123">
        <v>0</v>
      </c>
      <c r="CI42" s="123">
        <v>0</v>
      </c>
      <c r="CJ42" s="123">
        <f t="shared" si="4"/>
        <v>0</v>
      </c>
      <c r="CK42" s="123"/>
      <c r="CL42" s="123"/>
      <c r="CM42" s="123"/>
      <c r="CN42" s="123"/>
      <c r="CO42" s="123"/>
    </row>
    <row r="43" spans="1:93" ht="16.149999999999999" customHeight="1" x14ac:dyDescent="0.2">
      <c r="A43" s="335"/>
      <c r="B43" s="127" t="s">
        <v>44</v>
      </c>
      <c r="C43" s="160">
        <f t="shared" si="0"/>
        <v>0</v>
      </c>
      <c r="D43" s="161">
        <f t="shared" si="5"/>
        <v>0</v>
      </c>
      <c r="E43" s="162">
        <f t="shared" si="5"/>
        <v>0</v>
      </c>
      <c r="F43" s="41"/>
      <c r="G43" s="42"/>
      <c r="H43" s="27"/>
      <c r="I43" s="28"/>
      <c r="J43" s="27"/>
      <c r="K43" s="137"/>
      <c r="L43" s="27"/>
      <c r="M43" s="137"/>
      <c r="N43" s="27"/>
      <c r="O43" s="137"/>
      <c r="P43" s="27"/>
      <c r="Q43" s="137"/>
      <c r="R43" s="27"/>
      <c r="S43" s="137"/>
      <c r="T43" s="27"/>
      <c r="U43" s="137"/>
      <c r="V43" s="27"/>
      <c r="W43" s="137"/>
      <c r="X43" s="27"/>
      <c r="Y43" s="137"/>
      <c r="Z43" s="27"/>
      <c r="AA43" s="137"/>
      <c r="AB43" s="27"/>
      <c r="AC43" s="137"/>
      <c r="AD43" s="27"/>
      <c r="AE43" s="137"/>
      <c r="AF43" s="27"/>
      <c r="AG43" s="137"/>
      <c r="AH43" s="27"/>
      <c r="AI43" s="137"/>
      <c r="AJ43" s="27"/>
      <c r="AK43" s="137"/>
      <c r="AL43" s="163"/>
      <c r="AM43" s="164"/>
      <c r="AN43" s="57"/>
      <c r="AO43" s="28"/>
      <c r="AP43" s="22"/>
      <c r="AQ43" s="22"/>
      <c r="AR43" s="22"/>
      <c r="AS43" s="159"/>
      <c r="AT43" s="6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122"/>
      <c r="BG43" s="122"/>
      <c r="BX43" s="121"/>
      <c r="CD43" s="147" t="str">
        <f t="shared" si="3"/>
        <v/>
      </c>
      <c r="CG43" s="123">
        <v>0</v>
      </c>
      <c r="CH43" s="123">
        <v>0</v>
      </c>
      <c r="CI43" s="123">
        <v>0</v>
      </c>
      <c r="CJ43" s="123">
        <f t="shared" si="4"/>
        <v>0</v>
      </c>
      <c r="CK43" s="123"/>
      <c r="CL43" s="123"/>
      <c r="CM43" s="123"/>
      <c r="CN43" s="123"/>
      <c r="CO43" s="123"/>
    </row>
    <row r="44" spans="1:93" ht="16.149999999999999" customHeight="1" x14ac:dyDescent="0.2">
      <c r="A44" s="335"/>
      <c r="B44" s="39" t="s">
        <v>45</v>
      </c>
      <c r="C44" s="52">
        <f t="shared" si="0"/>
        <v>0</v>
      </c>
      <c r="D44" s="53">
        <f t="shared" si="5"/>
        <v>0</v>
      </c>
      <c r="E44" s="158">
        <f t="shared" si="5"/>
        <v>0</v>
      </c>
      <c r="F44" s="41"/>
      <c r="G44" s="42"/>
      <c r="H44" s="7"/>
      <c r="I44" s="20"/>
      <c r="J44" s="7"/>
      <c r="K44" s="8"/>
      <c r="L44" s="7"/>
      <c r="M44" s="8"/>
      <c r="N44" s="7"/>
      <c r="O44" s="8"/>
      <c r="P44" s="7"/>
      <c r="Q44" s="8"/>
      <c r="R44" s="7"/>
      <c r="S44" s="8"/>
      <c r="T44" s="7"/>
      <c r="U44" s="8"/>
      <c r="V44" s="7"/>
      <c r="W44" s="8"/>
      <c r="X44" s="7"/>
      <c r="Y44" s="8"/>
      <c r="Z44" s="7"/>
      <c r="AA44" s="8"/>
      <c r="AB44" s="7"/>
      <c r="AC44" s="8"/>
      <c r="AD44" s="7"/>
      <c r="AE44" s="8"/>
      <c r="AF44" s="7"/>
      <c r="AG44" s="8"/>
      <c r="AH44" s="7"/>
      <c r="AI44" s="8"/>
      <c r="AJ44" s="7"/>
      <c r="AK44" s="8"/>
      <c r="AL44" s="21"/>
      <c r="AM44" s="35"/>
      <c r="AN44" s="57"/>
      <c r="AO44" s="20"/>
      <c r="AP44" s="22"/>
      <c r="AQ44" s="22"/>
      <c r="AR44" s="22"/>
      <c r="AS44" s="159"/>
      <c r="AT44" s="6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122"/>
      <c r="BG44" s="122"/>
      <c r="BX44" s="121"/>
      <c r="CD44" s="147" t="str">
        <f t="shared" si="3"/>
        <v/>
      </c>
      <c r="CG44" s="123">
        <v>0</v>
      </c>
      <c r="CH44" s="123">
        <v>0</v>
      </c>
      <c r="CI44" s="123">
        <v>0</v>
      </c>
      <c r="CJ44" s="123">
        <f t="shared" si="4"/>
        <v>0</v>
      </c>
      <c r="CK44" s="123"/>
      <c r="CL44" s="123"/>
      <c r="CM44" s="123"/>
      <c r="CN44" s="123"/>
      <c r="CO44" s="123"/>
    </row>
    <row r="45" spans="1:93" ht="16.149999999999999" customHeight="1" x14ac:dyDescent="0.2">
      <c r="A45" s="335"/>
      <c r="B45" s="112" t="s">
        <v>46</v>
      </c>
      <c r="C45" s="165">
        <f t="shared" si="0"/>
        <v>0</v>
      </c>
      <c r="D45" s="171">
        <f t="shared" si="5"/>
        <v>0</v>
      </c>
      <c r="E45" s="166">
        <f t="shared" si="5"/>
        <v>0</v>
      </c>
      <c r="F45" s="41"/>
      <c r="G45" s="80"/>
      <c r="H45" s="17"/>
      <c r="I45" s="18"/>
      <c r="J45" s="17"/>
      <c r="K45" s="19"/>
      <c r="L45" s="17"/>
      <c r="M45" s="19"/>
      <c r="N45" s="17"/>
      <c r="O45" s="19"/>
      <c r="P45" s="17"/>
      <c r="Q45" s="19"/>
      <c r="R45" s="7"/>
      <c r="S45" s="8"/>
      <c r="T45" s="7"/>
      <c r="U45" s="8"/>
      <c r="V45" s="7"/>
      <c r="W45" s="8"/>
      <c r="X45" s="7"/>
      <c r="Y45" s="8"/>
      <c r="Z45" s="7"/>
      <c r="AA45" s="8"/>
      <c r="AB45" s="7"/>
      <c r="AC45" s="8"/>
      <c r="AD45" s="7"/>
      <c r="AE45" s="8"/>
      <c r="AF45" s="7"/>
      <c r="AG45" s="8"/>
      <c r="AH45" s="7"/>
      <c r="AI45" s="8"/>
      <c r="AJ45" s="7"/>
      <c r="AK45" s="8"/>
      <c r="AL45" s="21"/>
      <c r="AM45" s="35"/>
      <c r="AN45" s="57"/>
      <c r="AO45" s="20"/>
      <c r="AP45" s="22"/>
      <c r="AQ45" s="22"/>
      <c r="AR45" s="22"/>
      <c r="AS45" s="159"/>
      <c r="AT45" s="6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122"/>
      <c r="BG45" s="122"/>
      <c r="BX45" s="121"/>
      <c r="CD45" s="147" t="str">
        <f t="shared" si="3"/>
        <v/>
      </c>
      <c r="CG45" s="123">
        <v>0</v>
      </c>
      <c r="CH45" s="123">
        <v>0</v>
      </c>
      <c r="CI45" s="123">
        <v>0</v>
      </c>
      <c r="CJ45" s="123">
        <f t="shared" si="4"/>
        <v>0</v>
      </c>
      <c r="CK45" s="123"/>
      <c r="CL45" s="123"/>
      <c r="CM45" s="123"/>
      <c r="CN45" s="123"/>
      <c r="CO45" s="123"/>
    </row>
    <row r="46" spans="1:93" ht="16.149999999999999" customHeight="1" x14ac:dyDescent="0.2">
      <c r="A46" s="336"/>
      <c r="B46" s="167" t="s">
        <v>47</v>
      </c>
      <c r="C46" s="132">
        <f t="shared" si="0"/>
        <v>0</v>
      </c>
      <c r="D46" s="168">
        <f t="shared" si="5"/>
        <v>0</v>
      </c>
      <c r="E46" s="128">
        <f t="shared" si="5"/>
        <v>0</v>
      </c>
      <c r="F46" s="64"/>
      <c r="G46" s="68"/>
      <c r="H46" s="32"/>
      <c r="I46" s="33"/>
      <c r="J46" s="32"/>
      <c r="K46" s="45"/>
      <c r="L46" s="32"/>
      <c r="M46" s="45"/>
      <c r="N46" s="32"/>
      <c r="O46" s="45"/>
      <c r="P46" s="32"/>
      <c r="Q46" s="45"/>
      <c r="R46" s="32"/>
      <c r="S46" s="45"/>
      <c r="T46" s="32"/>
      <c r="U46" s="45"/>
      <c r="V46" s="32"/>
      <c r="W46" s="45"/>
      <c r="X46" s="32"/>
      <c r="Y46" s="45"/>
      <c r="Z46" s="32"/>
      <c r="AA46" s="45"/>
      <c r="AB46" s="32"/>
      <c r="AC46" s="45"/>
      <c r="AD46" s="32"/>
      <c r="AE46" s="45"/>
      <c r="AF46" s="32"/>
      <c r="AG46" s="45"/>
      <c r="AH46" s="32"/>
      <c r="AI46" s="45"/>
      <c r="AJ46" s="32"/>
      <c r="AK46" s="45"/>
      <c r="AL46" s="71"/>
      <c r="AM46" s="97"/>
      <c r="AN46" s="57"/>
      <c r="AO46" s="33"/>
      <c r="AP46" s="24"/>
      <c r="AQ46" s="24"/>
      <c r="AR46" s="24"/>
      <c r="AS46" s="169"/>
      <c r="AT46" s="6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122"/>
      <c r="BG46" s="122"/>
      <c r="BX46" s="121"/>
      <c r="CD46" s="147" t="str">
        <f t="shared" si="3"/>
        <v/>
      </c>
      <c r="CG46" s="123">
        <v>0</v>
      </c>
      <c r="CH46" s="123">
        <v>0</v>
      </c>
      <c r="CI46" s="123">
        <v>0</v>
      </c>
      <c r="CJ46" s="123">
        <f t="shared" si="4"/>
        <v>0</v>
      </c>
      <c r="CK46" s="123"/>
      <c r="CL46" s="123"/>
      <c r="CM46" s="123"/>
      <c r="CN46" s="123"/>
      <c r="CO46" s="123"/>
    </row>
    <row r="47" spans="1:93" ht="16.149999999999999" customHeight="1" x14ac:dyDescent="0.2">
      <c r="A47" s="334" t="s">
        <v>50</v>
      </c>
      <c r="B47" s="152" t="s">
        <v>37</v>
      </c>
      <c r="C47" s="49">
        <f t="shared" si="0"/>
        <v>28</v>
      </c>
      <c r="D47" s="50">
        <f t="shared" si="5"/>
        <v>21</v>
      </c>
      <c r="E47" s="153">
        <f t="shared" si="5"/>
        <v>7</v>
      </c>
      <c r="F47" s="84"/>
      <c r="G47" s="170"/>
      <c r="H47" s="78"/>
      <c r="I47" s="154"/>
      <c r="J47" s="78"/>
      <c r="K47" s="79"/>
      <c r="L47" s="78"/>
      <c r="M47" s="79"/>
      <c r="N47" s="78">
        <v>2</v>
      </c>
      <c r="O47" s="79"/>
      <c r="P47" s="78">
        <v>1</v>
      </c>
      <c r="Q47" s="79">
        <v>1</v>
      </c>
      <c r="R47" s="78">
        <v>4</v>
      </c>
      <c r="S47" s="79">
        <v>2</v>
      </c>
      <c r="T47" s="78">
        <v>3</v>
      </c>
      <c r="U47" s="79">
        <v>2</v>
      </c>
      <c r="V47" s="78">
        <v>2</v>
      </c>
      <c r="W47" s="79"/>
      <c r="X47" s="78">
        <v>4</v>
      </c>
      <c r="Y47" s="79"/>
      <c r="Z47" s="78">
        <v>2</v>
      </c>
      <c r="AA47" s="79">
        <v>2</v>
      </c>
      <c r="AB47" s="78">
        <v>1</v>
      </c>
      <c r="AC47" s="79"/>
      <c r="AD47" s="78">
        <v>1</v>
      </c>
      <c r="AE47" s="79"/>
      <c r="AF47" s="78">
        <v>1</v>
      </c>
      <c r="AG47" s="79"/>
      <c r="AH47" s="78"/>
      <c r="AI47" s="79"/>
      <c r="AJ47" s="78"/>
      <c r="AK47" s="79"/>
      <c r="AL47" s="155"/>
      <c r="AM47" s="156"/>
      <c r="AN47" s="57"/>
      <c r="AO47" s="154">
        <v>0</v>
      </c>
      <c r="AP47" s="26">
        <v>0</v>
      </c>
      <c r="AQ47" s="48">
        <v>0</v>
      </c>
      <c r="AR47" s="48">
        <v>2</v>
      </c>
      <c r="AS47" s="172"/>
      <c r="AT47" s="6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122"/>
      <c r="BG47" s="122"/>
      <c r="BX47" s="121"/>
      <c r="CD47" s="147" t="str">
        <f t="shared" si="3"/>
        <v/>
      </c>
      <c r="CG47" s="123">
        <v>0</v>
      </c>
      <c r="CH47" s="123">
        <v>0</v>
      </c>
      <c r="CI47" s="123">
        <v>0</v>
      </c>
      <c r="CJ47" s="123">
        <f t="shared" si="4"/>
        <v>0</v>
      </c>
      <c r="CK47" s="123"/>
      <c r="CL47" s="123"/>
      <c r="CM47" s="123"/>
      <c r="CN47" s="123"/>
      <c r="CO47" s="123"/>
    </row>
    <row r="48" spans="1:93" ht="16.149999999999999" customHeight="1" x14ac:dyDescent="0.2">
      <c r="A48" s="335"/>
      <c r="B48" s="39" t="s">
        <v>38</v>
      </c>
      <c r="C48" s="52">
        <f t="shared" si="0"/>
        <v>0</v>
      </c>
      <c r="D48" s="53">
        <f t="shared" si="5"/>
        <v>0</v>
      </c>
      <c r="E48" s="158">
        <f t="shared" si="5"/>
        <v>0</v>
      </c>
      <c r="F48" s="41"/>
      <c r="G48" s="42"/>
      <c r="H48" s="7"/>
      <c r="I48" s="20"/>
      <c r="J48" s="7"/>
      <c r="K48" s="8"/>
      <c r="L48" s="7"/>
      <c r="M48" s="8"/>
      <c r="N48" s="7"/>
      <c r="O48" s="8"/>
      <c r="P48" s="7"/>
      <c r="Q48" s="8"/>
      <c r="R48" s="7"/>
      <c r="S48" s="8"/>
      <c r="T48" s="7"/>
      <c r="U48" s="8"/>
      <c r="V48" s="7"/>
      <c r="W48" s="8"/>
      <c r="X48" s="7"/>
      <c r="Y48" s="8"/>
      <c r="Z48" s="7"/>
      <c r="AA48" s="8"/>
      <c r="AB48" s="7"/>
      <c r="AC48" s="8"/>
      <c r="AD48" s="7"/>
      <c r="AE48" s="8"/>
      <c r="AF48" s="7"/>
      <c r="AG48" s="8"/>
      <c r="AH48" s="7"/>
      <c r="AI48" s="8"/>
      <c r="AJ48" s="7"/>
      <c r="AK48" s="8"/>
      <c r="AL48" s="21"/>
      <c r="AM48" s="35"/>
      <c r="AN48" s="57"/>
      <c r="AO48" s="20"/>
      <c r="AP48" s="22"/>
      <c r="AQ48" s="22"/>
      <c r="AR48" s="22"/>
      <c r="AS48" s="159"/>
      <c r="AT48" s="6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122"/>
      <c r="BG48" s="122"/>
      <c r="BX48" s="121"/>
      <c r="CD48" s="147" t="str">
        <f t="shared" si="3"/>
        <v/>
      </c>
      <c r="CG48" s="123">
        <v>0</v>
      </c>
      <c r="CH48" s="123">
        <v>0</v>
      </c>
      <c r="CI48" s="123">
        <v>0</v>
      </c>
      <c r="CJ48" s="123">
        <f t="shared" si="4"/>
        <v>0</v>
      </c>
      <c r="CK48" s="123"/>
      <c r="CL48" s="123"/>
      <c r="CM48" s="123"/>
      <c r="CN48" s="123"/>
      <c r="CO48" s="123"/>
    </row>
    <row r="49" spans="1:93" ht="16.149999999999999" customHeight="1" x14ac:dyDescent="0.2">
      <c r="A49" s="335"/>
      <c r="B49" s="39" t="s">
        <v>39</v>
      </c>
      <c r="C49" s="52">
        <f t="shared" si="0"/>
        <v>69</v>
      </c>
      <c r="D49" s="53">
        <f t="shared" si="5"/>
        <v>51</v>
      </c>
      <c r="E49" s="158">
        <f t="shared" si="5"/>
        <v>18</v>
      </c>
      <c r="F49" s="41"/>
      <c r="G49" s="42"/>
      <c r="H49" s="7"/>
      <c r="I49" s="20"/>
      <c r="J49" s="7"/>
      <c r="K49" s="8"/>
      <c r="L49" s="7"/>
      <c r="M49" s="8"/>
      <c r="N49" s="7">
        <v>7</v>
      </c>
      <c r="O49" s="8"/>
      <c r="P49" s="7">
        <v>9</v>
      </c>
      <c r="Q49" s="8">
        <v>2</v>
      </c>
      <c r="R49" s="7">
        <v>9</v>
      </c>
      <c r="S49" s="8">
        <v>5</v>
      </c>
      <c r="T49" s="7">
        <v>6</v>
      </c>
      <c r="U49" s="8">
        <v>4</v>
      </c>
      <c r="V49" s="7">
        <v>6</v>
      </c>
      <c r="W49" s="8">
        <v>2</v>
      </c>
      <c r="X49" s="7">
        <v>3</v>
      </c>
      <c r="Y49" s="8">
        <v>2</v>
      </c>
      <c r="Z49" s="7">
        <v>5</v>
      </c>
      <c r="AA49" s="8">
        <v>2</v>
      </c>
      <c r="AB49" s="7">
        <v>1</v>
      </c>
      <c r="AC49" s="8"/>
      <c r="AD49" s="7">
        <v>1</v>
      </c>
      <c r="AE49" s="8">
        <v>1</v>
      </c>
      <c r="AF49" s="7">
        <v>3</v>
      </c>
      <c r="AG49" s="8"/>
      <c r="AH49" s="7"/>
      <c r="AI49" s="8"/>
      <c r="AJ49" s="7">
        <v>1</v>
      </c>
      <c r="AK49" s="8"/>
      <c r="AL49" s="21"/>
      <c r="AM49" s="35"/>
      <c r="AN49" s="57"/>
      <c r="AO49" s="20">
        <v>0</v>
      </c>
      <c r="AP49" s="22">
        <v>1</v>
      </c>
      <c r="AQ49" s="22">
        <v>0</v>
      </c>
      <c r="AR49" s="22">
        <v>4</v>
      </c>
      <c r="AS49" s="159"/>
      <c r="AT49" s="6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122"/>
      <c r="BG49" s="122"/>
      <c r="BX49" s="121"/>
      <c r="CD49" s="147" t="str">
        <f t="shared" si="3"/>
        <v/>
      </c>
      <c r="CG49" s="123">
        <v>0</v>
      </c>
      <c r="CH49" s="123">
        <v>0</v>
      </c>
      <c r="CI49" s="123">
        <v>0</v>
      </c>
      <c r="CJ49" s="123">
        <f t="shared" si="4"/>
        <v>0</v>
      </c>
      <c r="CK49" s="123"/>
      <c r="CL49" s="123"/>
      <c r="CM49" s="123"/>
      <c r="CN49" s="123"/>
      <c r="CO49" s="123"/>
    </row>
    <row r="50" spans="1:93" ht="16.149999999999999" customHeight="1" x14ac:dyDescent="0.2">
      <c r="A50" s="335"/>
      <c r="B50" s="39" t="s">
        <v>40</v>
      </c>
      <c r="C50" s="52">
        <f t="shared" si="0"/>
        <v>0</v>
      </c>
      <c r="D50" s="53">
        <f t="shared" si="5"/>
        <v>0</v>
      </c>
      <c r="E50" s="158">
        <f t="shared" si="5"/>
        <v>0</v>
      </c>
      <c r="F50" s="41"/>
      <c r="G50" s="42"/>
      <c r="H50" s="7"/>
      <c r="I50" s="20"/>
      <c r="J50" s="7"/>
      <c r="K50" s="8"/>
      <c r="L50" s="7"/>
      <c r="M50" s="8"/>
      <c r="N50" s="7"/>
      <c r="O50" s="8"/>
      <c r="P50" s="7"/>
      <c r="Q50" s="8"/>
      <c r="R50" s="7"/>
      <c r="S50" s="8"/>
      <c r="T50" s="7"/>
      <c r="U50" s="8"/>
      <c r="V50" s="7"/>
      <c r="W50" s="8"/>
      <c r="X50" s="7"/>
      <c r="Y50" s="8"/>
      <c r="Z50" s="7"/>
      <c r="AA50" s="8"/>
      <c r="AB50" s="7"/>
      <c r="AC50" s="8"/>
      <c r="AD50" s="7"/>
      <c r="AE50" s="8"/>
      <c r="AF50" s="7"/>
      <c r="AG50" s="8"/>
      <c r="AH50" s="7"/>
      <c r="AI50" s="8"/>
      <c r="AJ50" s="7"/>
      <c r="AK50" s="8"/>
      <c r="AL50" s="21"/>
      <c r="AM50" s="35"/>
      <c r="AN50" s="57"/>
      <c r="AO50" s="20"/>
      <c r="AP50" s="22"/>
      <c r="AQ50" s="22"/>
      <c r="AR50" s="22"/>
      <c r="AS50" s="159"/>
      <c r="AT50" s="6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122"/>
      <c r="BG50" s="122"/>
      <c r="BX50" s="121"/>
      <c r="CD50" s="147" t="str">
        <f t="shared" si="3"/>
        <v/>
      </c>
      <c r="CG50" s="123">
        <v>0</v>
      </c>
      <c r="CH50" s="123">
        <v>0</v>
      </c>
      <c r="CI50" s="123">
        <v>0</v>
      </c>
      <c r="CJ50" s="123">
        <f t="shared" si="4"/>
        <v>0</v>
      </c>
      <c r="CK50" s="123"/>
      <c r="CL50" s="123"/>
      <c r="CM50" s="123"/>
      <c r="CN50" s="123"/>
      <c r="CO50" s="123"/>
    </row>
    <row r="51" spans="1:93" ht="16.149999999999999" customHeight="1" x14ac:dyDescent="0.2">
      <c r="A51" s="335"/>
      <c r="B51" s="39" t="s">
        <v>41</v>
      </c>
      <c r="C51" s="52">
        <f t="shared" si="0"/>
        <v>0</v>
      </c>
      <c r="D51" s="53">
        <f t="shared" si="5"/>
        <v>0</v>
      </c>
      <c r="E51" s="158">
        <f t="shared" si="5"/>
        <v>0</v>
      </c>
      <c r="F51" s="41"/>
      <c r="G51" s="42"/>
      <c r="H51" s="7"/>
      <c r="I51" s="20"/>
      <c r="J51" s="7"/>
      <c r="K51" s="8"/>
      <c r="L51" s="7"/>
      <c r="M51" s="8"/>
      <c r="N51" s="7"/>
      <c r="O51" s="8"/>
      <c r="P51" s="7"/>
      <c r="Q51" s="8"/>
      <c r="R51" s="7"/>
      <c r="S51" s="8"/>
      <c r="T51" s="7"/>
      <c r="U51" s="8"/>
      <c r="V51" s="7"/>
      <c r="W51" s="8"/>
      <c r="X51" s="7"/>
      <c r="Y51" s="8"/>
      <c r="Z51" s="7"/>
      <c r="AA51" s="8"/>
      <c r="AB51" s="7"/>
      <c r="AC51" s="8"/>
      <c r="AD51" s="7"/>
      <c r="AE51" s="8"/>
      <c r="AF51" s="7"/>
      <c r="AG51" s="8"/>
      <c r="AH51" s="7"/>
      <c r="AI51" s="8"/>
      <c r="AJ51" s="7"/>
      <c r="AK51" s="8"/>
      <c r="AL51" s="21"/>
      <c r="AM51" s="35"/>
      <c r="AN51" s="57"/>
      <c r="AO51" s="20"/>
      <c r="AP51" s="22"/>
      <c r="AQ51" s="22"/>
      <c r="AR51" s="22"/>
      <c r="AS51" s="159"/>
      <c r="AT51" s="6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122"/>
      <c r="BG51" s="122"/>
      <c r="BX51" s="121"/>
      <c r="CD51" s="147" t="str">
        <f t="shared" si="3"/>
        <v/>
      </c>
      <c r="CG51" s="123">
        <v>0</v>
      </c>
      <c r="CH51" s="123">
        <v>0</v>
      </c>
      <c r="CI51" s="123">
        <v>0</v>
      </c>
      <c r="CJ51" s="123">
        <f t="shared" si="4"/>
        <v>0</v>
      </c>
      <c r="CK51" s="123"/>
      <c r="CL51" s="123"/>
      <c r="CM51" s="123"/>
      <c r="CN51" s="123"/>
      <c r="CO51" s="123"/>
    </row>
    <row r="52" spans="1:93" ht="16.149999999999999" customHeight="1" x14ac:dyDescent="0.2">
      <c r="A52" s="335"/>
      <c r="B52" s="39" t="s">
        <v>42</v>
      </c>
      <c r="C52" s="52">
        <f t="shared" si="0"/>
        <v>0</v>
      </c>
      <c r="D52" s="53">
        <f t="shared" si="5"/>
        <v>0</v>
      </c>
      <c r="E52" s="158">
        <f t="shared" si="5"/>
        <v>0</v>
      </c>
      <c r="F52" s="41"/>
      <c r="G52" s="42"/>
      <c r="H52" s="7"/>
      <c r="I52" s="20"/>
      <c r="J52" s="7"/>
      <c r="K52" s="8"/>
      <c r="L52" s="7"/>
      <c r="M52" s="8"/>
      <c r="N52" s="7"/>
      <c r="O52" s="8"/>
      <c r="P52" s="7"/>
      <c r="Q52" s="8"/>
      <c r="R52" s="7"/>
      <c r="S52" s="8"/>
      <c r="T52" s="7"/>
      <c r="U52" s="8"/>
      <c r="V52" s="7"/>
      <c r="W52" s="8"/>
      <c r="X52" s="7"/>
      <c r="Y52" s="8"/>
      <c r="Z52" s="7"/>
      <c r="AA52" s="8"/>
      <c r="AB52" s="7"/>
      <c r="AC52" s="8"/>
      <c r="AD52" s="7"/>
      <c r="AE52" s="8"/>
      <c r="AF52" s="7"/>
      <c r="AG52" s="8"/>
      <c r="AH52" s="7"/>
      <c r="AI52" s="8"/>
      <c r="AJ52" s="7"/>
      <c r="AK52" s="8"/>
      <c r="AL52" s="21"/>
      <c r="AM52" s="35"/>
      <c r="AN52" s="57"/>
      <c r="AO52" s="20"/>
      <c r="AP52" s="22"/>
      <c r="AQ52" s="22"/>
      <c r="AR52" s="22"/>
      <c r="AS52" s="159"/>
      <c r="AT52" s="6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122"/>
      <c r="BG52" s="122"/>
      <c r="BX52" s="121"/>
      <c r="CD52" s="147" t="str">
        <f t="shared" si="3"/>
        <v/>
      </c>
      <c r="CG52" s="123">
        <v>0</v>
      </c>
      <c r="CH52" s="123">
        <v>0</v>
      </c>
      <c r="CI52" s="123">
        <v>0</v>
      </c>
      <c r="CJ52" s="123">
        <f t="shared" si="4"/>
        <v>0</v>
      </c>
      <c r="CK52" s="123"/>
      <c r="CL52" s="123"/>
      <c r="CM52" s="123"/>
      <c r="CN52" s="123"/>
      <c r="CO52" s="123"/>
    </row>
    <row r="53" spans="1:93" ht="16.149999999999999" customHeight="1" x14ac:dyDescent="0.2">
      <c r="A53" s="335"/>
      <c r="B53" s="39" t="s">
        <v>43</v>
      </c>
      <c r="C53" s="52">
        <f t="shared" si="0"/>
        <v>0</v>
      </c>
      <c r="D53" s="53">
        <f t="shared" si="5"/>
        <v>0</v>
      </c>
      <c r="E53" s="158">
        <f t="shared" si="5"/>
        <v>0</v>
      </c>
      <c r="F53" s="41"/>
      <c r="G53" s="42"/>
      <c r="H53" s="7"/>
      <c r="I53" s="20"/>
      <c r="J53" s="7"/>
      <c r="K53" s="8"/>
      <c r="L53" s="7"/>
      <c r="M53" s="8"/>
      <c r="N53" s="7"/>
      <c r="O53" s="8"/>
      <c r="P53" s="7"/>
      <c r="Q53" s="8"/>
      <c r="R53" s="7"/>
      <c r="S53" s="8"/>
      <c r="T53" s="7"/>
      <c r="U53" s="8"/>
      <c r="V53" s="7"/>
      <c r="W53" s="8"/>
      <c r="X53" s="7"/>
      <c r="Y53" s="8"/>
      <c r="Z53" s="7"/>
      <c r="AA53" s="8"/>
      <c r="AB53" s="7"/>
      <c r="AC53" s="8"/>
      <c r="AD53" s="7"/>
      <c r="AE53" s="8"/>
      <c r="AF53" s="7"/>
      <c r="AG53" s="8"/>
      <c r="AH53" s="7"/>
      <c r="AI53" s="8"/>
      <c r="AJ53" s="7"/>
      <c r="AK53" s="8"/>
      <c r="AL53" s="21"/>
      <c r="AM53" s="35"/>
      <c r="AN53" s="57"/>
      <c r="AO53" s="20"/>
      <c r="AP53" s="22"/>
      <c r="AQ53" s="22"/>
      <c r="AR53" s="22"/>
      <c r="AS53" s="159"/>
      <c r="AT53" s="6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122"/>
      <c r="BG53" s="122"/>
      <c r="BX53" s="121"/>
      <c r="CD53" s="147" t="str">
        <f t="shared" si="3"/>
        <v/>
      </c>
      <c r="CG53" s="123">
        <v>0</v>
      </c>
      <c r="CH53" s="123">
        <v>0</v>
      </c>
      <c r="CI53" s="123">
        <v>0</v>
      </c>
      <c r="CJ53" s="123">
        <f t="shared" si="4"/>
        <v>0</v>
      </c>
      <c r="CK53" s="123"/>
      <c r="CL53" s="123"/>
      <c r="CM53" s="123"/>
      <c r="CN53" s="123"/>
      <c r="CO53" s="123"/>
    </row>
    <row r="54" spans="1:93" ht="16.149999999999999" customHeight="1" x14ac:dyDescent="0.2">
      <c r="A54" s="335"/>
      <c r="B54" s="127" t="s">
        <v>44</v>
      </c>
      <c r="C54" s="160">
        <f t="shared" si="0"/>
        <v>0</v>
      </c>
      <c r="D54" s="161">
        <f t="shared" si="5"/>
        <v>0</v>
      </c>
      <c r="E54" s="162">
        <f t="shared" si="5"/>
        <v>0</v>
      </c>
      <c r="F54" s="41"/>
      <c r="G54" s="42"/>
      <c r="H54" s="27"/>
      <c r="I54" s="28"/>
      <c r="J54" s="27"/>
      <c r="K54" s="137"/>
      <c r="L54" s="27"/>
      <c r="M54" s="137"/>
      <c r="N54" s="27"/>
      <c r="O54" s="137"/>
      <c r="P54" s="27"/>
      <c r="Q54" s="137"/>
      <c r="R54" s="27"/>
      <c r="S54" s="137"/>
      <c r="T54" s="27"/>
      <c r="U54" s="137"/>
      <c r="V54" s="27"/>
      <c r="W54" s="137"/>
      <c r="X54" s="27"/>
      <c r="Y54" s="137"/>
      <c r="Z54" s="27"/>
      <c r="AA54" s="137"/>
      <c r="AB54" s="27"/>
      <c r="AC54" s="137"/>
      <c r="AD54" s="27"/>
      <c r="AE54" s="137"/>
      <c r="AF54" s="27"/>
      <c r="AG54" s="137"/>
      <c r="AH54" s="27"/>
      <c r="AI54" s="137"/>
      <c r="AJ54" s="27"/>
      <c r="AK54" s="137"/>
      <c r="AL54" s="163"/>
      <c r="AM54" s="164"/>
      <c r="AN54" s="57"/>
      <c r="AO54" s="28"/>
      <c r="AP54" s="22"/>
      <c r="AQ54" s="22"/>
      <c r="AR54" s="22"/>
      <c r="AS54" s="159"/>
      <c r="AT54" s="6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122"/>
      <c r="BG54" s="122"/>
      <c r="BX54" s="121"/>
      <c r="CD54" s="147" t="str">
        <f t="shared" si="3"/>
        <v/>
      </c>
      <c r="CG54" s="123">
        <v>0</v>
      </c>
      <c r="CH54" s="123">
        <v>0</v>
      </c>
      <c r="CI54" s="123">
        <v>0</v>
      </c>
      <c r="CJ54" s="123">
        <f t="shared" si="4"/>
        <v>0</v>
      </c>
      <c r="CK54" s="123"/>
      <c r="CL54" s="123"/>
      <c r="CM54" s="123"/>
      <c r="CN54" s="123"/>
      <c r="CO54" s="123"/>
    </row>
    <row r="55" spans="1:93" ht="16.149999999999999" customHeight="1" x14ac:dyDescent="0.2">
      <c r="A55" s="335"/>
      <c r="B55" s="39" t="s">
        <v>45</v>
      </c>
      <c r="C55" s="52">
        <f t="shared" si="0"/>
        <v>0</v>
      </c>
      <c r="D55" s="53">
        <f t="shared" si="5"/>
        <v>0</v>
      </c>
      <c r="E55" s="158">
        <f t="shared" si="5"/>
        <v>0</v>
      </c>
      <c r="F55" s="41"/>
      <c r="G55" s="42"/>
      <c r="H55" s="7"/>
      <c r="I55" s="20"/>
      <c r="J55" s="7"/>
      <c r="K55" s="8"/>
      <c r="L55" s="7"/>
      <c r="M55" s="8"/>
      <c r="N55" s="7"/>
      <c r="O55" s="8"/>
      <c r="P55" s="7"/>
      <c r="Q55" s="8"/>
      <c r="R55" s="7"/>
      <c r="S55" s="8"/>
      <c r="T55" s="7"/>
      <c r="U55" s="8"/>
      <c r="V55" s="7"/>
      <c r="W55" s="8"/>
      <c r="X55" s="7"/>
      <c r="Y55" s="8"/>
      <c r="Z55" s="7"/>
      <c r="AA55" s="8"/>
      <c r="AB55" s="7"/>
      <c r="AC55" s="8"/>
      <c r="AD55" s="7"/>
      <c r="AE55" s="8"/>
      <c r="AF55" s="7"/>
      <c r="AG55" s="8"/>
      <c r="AH55" s="7"/>
      <c r="AI55" s="8"/>
      <c r="AJ55" s="7"/>
      <c r="AK55" s="8"/>
      <c r="AL55" s="21"/>
      <c r="AM55" s="35"/>
      <c r="AN55" s="57"/>
      <c r="AO55" s="20"/>
      <c r="AP55" s="22"/>
      <c r="AQ55" s="22"/>
      <c r="AR55" s="22"/>
      <c r="AS55" s="159"/>
      <c r="AT55" s="6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122"/>
      <c r="BG55" s="122"/>
      <c r="BX55" s="121"/>
      <c r="CD55" s="147" t="str">
        <f t="shared" si="3"/>
        <v/>
      </c>
      <c r="CG55" s="123">
        <v>0</v>
      </c>
      <c r="CH55" s="123">
        <v>0</v>
      </c>
      <c r="CI55" s="123">
        <v>0</v>
      </c>
      <c r="CJ55" s="123">
        <f t="shared" si="4"/>
        <v>0</v>
      </c>
      <c r="CK55" s="123"/>
      <c r="CL55" s="123"/>
      <c r="CM55" s="123"/>
      <c r="CN55" s="123"/>
      <c r="CO55" s="123"/>
    </row>
    <row r="56" spans="1:93" ht="16.149999999999999" customHeight="1" x14ac:dyDescent="0.2">
      <c r="A56" s="335"/>
      <c r="B56" s="112" t="s">
        <v>46</v>
      </c>
      <c r="C56" s="165">
        <f t="shared" si="0"/>
        <v>0</v>
      </c>
      <c r="D56" s="171">
        <f t="shared" ref="D56:E74" si="6">SUM(F56+H56+J56+L56+N56+P56+R56+T56+V56+X56+Z56+AB56+AD56+AF56+AH56+AJ56+AL56)</f>
        <v>0</v>
      </c>
      <c r="E56" s="166">
        <f t="shared" si="6"/>
        <v>0</v>
      </c>
      <c r="F56" s="41"/>
      <c r="G56" s="95"/>
      <c r="H56" s="7"/>
      <c r="I56" s="20"/>
      <c r="J56" s="7"/>
      <c r="K56" s="8"/>
      <c r="L56" s="7"/>
      <c r="M56" s="8"/>
      <c r="N56" s="7"/>
      <c r="O56" s="8"/>
      <c r="P56" s="7"/>
      <c r="Q56" s="8"/>
      <c r="R56" s="7"/>
      <c r="S56" s="8"/>
      <c r="T56" s="7"/>
      <c r="U56" s="8"/>
      <c r="V56" s="7"/>
      <c r="W56" s="8"/>
      <c r="X56" s="7"/>
      <c r="Y56" s="8"/>
      <c r="Z56" s="7"/>
      <c r="AA56" s="8"/>
      <c r="AB56" s="7"/>
      <c r="AC56" s="8"/>
      <c r="AD56" s="7"/>
      <c r="AE56" s="8"/>
      <c r="AF56" s="7"/>
      <c r="AG56" s="173"/>
      <c r="AH56" s="7"/>
      <c r="AI56" s="8"/>
      <c r="AJ56" s="7"/>
      <c r="AK56" s="8"/>
      <c r="AL56" s="21"/>
      <c r="AM56" s="35"/>
      <c r="AN56" s="57"/>
      <c r="AO56" s="20"/>
      <c r="AP56" s="22"/>
      <c r="AQ56" s="22"/>
      <c r="AR56" s="22"/>
      <c r="AS56" s="159"/>
      <c r="AT56" s="6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122"/>
      <c r="BG56" s="122"/>
      <c r="BX56" s="121"/>
      <c r="CD56" s="147" t="str">
        <f t="shared" si="3"/>
        <v/>
      </c>
      <c r="CG56" s="123">
        <v>0</v>
      </c>
      <c r="CH56" s="123">
        <v>0</v>
      </c>
      <c r="CI56" s="123">
        <v>0</v>
      </c>
      <c r="CJ56" s="123">
        <f t="shared" si="4"/>
        <v>0</v>
      </c>
      <c r="CK56" s="123"/>
      <c r="CL56" s="123"/>
      <c r="CM56" s="123"/>
      <c r="CN56" s="123"/>
      <c r="CO56" s="123"/>
    </row>
    <row r="57" spans="1:93" ht="16.149999999999999" customHeight="1" x14ac:dyDescent="0.2">
      <c r="A57" s="336"/>
      <c r="B57" s="167" t="s">
        <v>47</v>
      </c>
      <c r="C57" s="132">
        <f t="shared" si="0"/>
        <v>0</v>
      </c>
      <c r="D57" s="168">
        <f t="shared" si="6"/>
        <v>0</v>
      </c>
      <c r="E57" s="128">
        <f t="shared" si="6"/>
        <v>0</v>
      </c>
      <c r="F57" s="64"/>
      <c r="G57" s="68"/>
      <c r="H57" s="32"/>
      <c r="I57" s="33"/>
      <c r="J57" s="32"/>
      <c r="K57" s="45"/>
      <c r="L57" s="32"/>
      <c r="M57" s="45"/>
      <c r="N57" s="32"/>
      <c r="O57" s="45"/>
      <c r="P57" s="32"/>
      <c r="Q57" s="45"/>
      <c r="R57" s="32"/>
      <c r="S57" s="45"/>
      <c r="T57" s="32"/>
      <c r="U57" s="45"/>
      <c r="V57" s="32"/>
      <c r="W57" s="45"/>
      <c r="X57" s="32"/>
      <c r="Y57" s="45"/>
      <c r="Z57" s="32"/>
      <c r="AA57" s="45"/>
      <c r="AB57" s="32"/>
      <c r="AC57" s="45"/>
      <c r="AD57" s="32"/>
      <c r="AE57" s="45"/>
      <c r="AF57" s="32"/>
      <c r="AG57" s="45"/>
      <c r="AH57" s="32"/>
      <c r="AI57" s="45"/>
      <c r="AJ57" s="32"/>
      <c r="AK57" s="45"/>
      <c r="AL57" s="71"/>
      <c r="AM57" s="97"/>
      <c r="AN57" s="57"/>
      <c r="AO57" s="33"/>
      <c r="AP57" s="24"/>
      <c r="AQ57" s="24"/>
      <c r="AR57" s="24"/>
      <c r="AS57" s="159"/>
      <c r="AT57" s="6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122"/>
      <c r="BG57" s="122"/>
      <c r="BX57" s="121"/>
      <c r="CD57" s="147" t="str">
        <f t="shared" si="3"/>
        <v/>
      </c>
      <c r="CG57" s="123">
        <v>0</v>
      </c>
      <c r="CH57" s="123">
        <v>0</v>
      </c>
      <c r="CI57" s="123">
        <v>0</v>
      </c>
      <c r="CJ57" s="123">
        <f t="shared" si="4"/>
        <v>0</v>
      </c>
      <c r="CK57" s="123"/>
      <c r="CL57" s="123"/>
      <c r="CM57" s="123"/>
      <c r="CN57" s="123"/>
      <c r="CO57" s="123"/>
    </row>
    <row r="58" spans="1:93" ht="16.149999999999999" customHeight="1" x14ac:dyDescent="0.2">
      <c r="A58" s="334" t="s">
        <v>51</v>
      </c>
      <c r="B58" s="152" t="s">
        <v>37</v>
      </c>
      <c r="C58" s="49">
        <f t="shared" si="0"/>
        <v>28</v>
      </c>
      <c r="D58" s="50">
        <f t="shared" si="6"/>
        <v>21</v>
      </c>
      <c r="E58" s="153">
        <f t="shared" si="6"/>
        <v>7</v>
      </c>
      <c r="F58" s="84"/>
      <c r="G58" s="170"/>
      <c r="H58" s="84"/>
      <c r="I58" s="170"/>
      <c r="J58" s="78"/>
      <c r="K58" s="79"/>
      <c r="L58" s="78"/>
      <c r="M58" s="79"/>
      <c r="N58" s="78">
        <v>2</v>
      </c>
      <c r="O58" s="79"/>
      <c r="P58" s="78">
        <v>1</v>
      </c>
      <c r="Q58" s="79">
        <v>1</v>
      </c>
      <c r="R58" s="78">
        <v>4</v>
      </c>
      <c r="S58" s="79">
        <v>2</v>
      </c>
      <c r="T58" s="78">
        <v>3</v>
      </c>
      <c r="U58" s="79">
        <v>2</v>
      </c>
      <c r="V58" s="78">
        <v>2</v>
      </c>
      <c r="W58" s="79"/>
      <c r="X58" s="78">
        <v>4</v>
      </c>
      <c r="Y58" s="79"/>
      <c r="Z58" s="78">
        <v>2</v>
      </c>
      <c r="AA58" s="79">
        <v>2</v>
      </c>
      <c r="AB58" s="78">
        <v>1</v>
      </c>
      <c r="AC58" s="79"/>
      <c r="AD58" s="78">
        <v>1</v>
      </c>
      <c r="AE58" s="79"/>
      <c r="AF58" s="78">
        <v>1</v>
      </c>
      <c r="AG58" s="79"/>
      <c r="AH58" s="78"/>
      <c r="AI58" s="79"/>
      <c r="AJ58" s="78"/>
      <c r="AK58" s="79"/>
      <c r="AL58" s="155"/>
      <c r="AM58" s="156"/>
      <c r="AN58" s="57"/>
      <c r="AO58" s="154">
        <v>0</v>
      </c>
      <c r="AP58" s="174">
        <v>0</v>
      </c>
      <c r="AQ58" s="174">
        <v>0</v>
      </c>
      <c r="AR58" s="174">
        <v>2</v>
      </c>
      <c r="AS58" s="174"/>
      <c r="AT58" s="6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122"/>
      <c r="BG58" s="122"/>
      <c r="BX58" s="121"/>
      <c r="CD58" s="147" t="str">
        <f t="shared" si="3"/>
        <v/>
      </c>
      <c r="CG58" s="123">
        <v>0</v>
      </c>
      <c r="CH58" s="123">
        <v>0</v>
      </c>
      <c r="CI58" s="123">
        <v>0</v>
      </c>
      <c r="CJ58" s="123">
        <f t="shared" si="4"/>
        <v>0</v>
      </c>
      <c r="CK58" s="123"/>
      <c r="CL58" s="123"/>
      <c r="CM58" s="123"/>
      <c r="CN58" s="123"/>
      <c r="CO58" s="123"/>
    </row>
    <row r="59" spans="1:93" ht="16.149999999999999" customHeight="1" x14ac:dyDescent="0.2">
      <c r="A59" s="335"/>
      <c r="B59" s="39" t="s">
        <v>38</v>
      </c>
      <c r="C59" s="52">
        <f t="shared" si="0"/>
        <v>0</v>
      </c>
      <c r="D59" s="53">
        <f t="shared" si="6"/>
        <v>0</v>
      </c>
      <c r="E59" s="158">
        <f t="shared" si="6"/>
        <v>0</v>
      </c>
      <c r="F59" s="41"/>
      <c r="G59" s="42"/>
      <c r="H59" s="41"/>
      <c r="I59" s="42"/>
      <c r="J59" s="7"/>
      <c r="K59" s="8"/>
      <c r="L59" s="7"/>
      <c r="M59" s="8"/>
      <c r="N59" s="7"/>
      <c r="O59" s="8"/>
      <c r="P59" s="7"/>
      <c r="Q59" s="8"/>
      <c r="R59" s="7"/>
      <c r="S59" s="8"/>
      <c r="T59" s="7"/>
      <c r="U59" s="8"/>
      <c r="V59" s="7"/>
      <c r="W59" s="8"/>
      <c r="X59" s="7"/>
      <c r="Y59" s="8"/>
      <c r="Z59" s="7"/>
      <c r="AA59" s="8"/>
      <c r="AB59" s="7"/>
      <c r="AC59" s="8"/>
      <c r="AD59" s="7"/>
      <c r="AE59" s="8"/>
      <c r="AF59" s="7"/>
      <c r="AG59" s="8"/>
      <c r="AH59" s="7"/>
      <c r="AI59" s="8"/>
      <c r="AJ59" s="7"/>
      <c r="AK59" s="8"/>
      <c r="AL59" s="21"/>
      <c r="AM59" s="35"/>
      <c r="AN59" s="57"/>
      <c r="AO59" s="20"/>
      <c r="AP59" s="22"/>
      <c r="AQ59" s="22"/>
      <c r="AR59" s="22"/>
      <c r="AS59" s="22"/>
      <c r="AT59" s="6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122"/>
      <c r="BG59" s="122"/>
      <c r="BX59" s="121"/>
      <c r="CD59" s="147" t="str">
        <f t="shared" si="3"/>
        <v/>
      </c>
      <c r="CG59" s="123">
        <v>0</v>
      </c>
      <c r="CH59" s="123">
        <v>0</v>
      </c>
      <c r="CI59" s="123">
        <v>0</v>
      </c>
      <c r="CJ59" s="123">
        <f t="shared" si="4"/>
        <v>0</v>
      </c>
      <c r="CK59" s="123"/>
      <c r="CL59" s="123"/>
      <c r="CM59" s="123"/>
      <c r="CN59" s="123"/>
      <c r="CO59" s="123"/>
    </row>
    <row r="60" spans="1:93" ht="16.149999999999999" customHeight="1" x14ac:dyDescent="0.2">
      <c r="A60" s="335"/>
      <c r="B60" s="39" t="s">
        <v>39</v>
      </c>
      <c r="C60" s="52">
        <f t="shared" si="0"/>
        <v>69</v>
      </c>
      <c r="D60" s="53">
        <f t="shared" si="6"/>
        <v>51</v>
      </c>
      <c r="E60" s="158">
        <f t="shared" si="6"/>
        <v>18</v>
      </c>
      <c r="F60" s="41"/>
      <c r="G60" s="42"/>
      <c r="H60" s="41"/>
      <c r="I60" s="42"/>
      <c r="J60" s="7"/>
      <c r="K60" s="8"/>
      <c r="L60" s="7"/>
      <c r="M60" s="8"/>
      <c r="N60" s="7">
        <v>7</v>
      </c>
      <c r="O60" s="8"/>
      <c r="P60" s="7">
        <v>9</v>
      </c>
      <c r="Q60" s="8">
        <v>2</v>
      </c>
      <c r="R60" s="7">
        <v>9</v>
      </c>
      <c r="S60" s="8">
        <v>5</v>
      </c>
      <c r="T60" s="7">
        <v>6</v>
      </c>
      <c r="U60" s="8">
        <v>4</v>
      </c>
      <c r="V60" s="7">
        <v>6</v>
      </c>
      <c r="W60" s="8">
        <v>2</v>
      </c>
      <c r="X60" s="7">
        <v>3</v>
      </c>
      <c r="Y60" s="8">
        <v>2</v>
      </c>
      <c r="Z60" s="7">
        <v>5</v>
      </c>
      <c r="AA60" s="8">
        <v>2</v>
      </c>
      <c r="AB60" s="7">
        <v>1</v>
      </c>
      <c r="AC60" s="8"/>
      <c r="AD60" s="7">
        <v>1</v>
      </c>
      <c r="AE60" s="8">
        <v>1</v>
      </c>
      <c r="AF60" s="7">
        <v>3</v>
      </c>
      <c r="AG60" s="8"/>
      <c r="AH60" s="7"/>
      <c r="AI60" s="8"/>
      <c r="AJ60" s="7">
        <v>1</v>
      </c>
      <c r="AK60" s="8"/>
      <c r="AL60" s="21"/>
      <c r="AM60" s="35"/>
      <c r="AN60" s="57"/>
      <c r="AO60" s="20">
        <v>0</v>
      </c>
      <c r="AP60" s="22">
        <v>1</v>
      </c>
      <c r="AQ60" s="22">
        <v>0</v>
      </c>
      <c r="AR60" s="22">
        <v>4</v>
      </c>
      <c r="AS60" s="22"/>
      <c r="AT60" s="6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122"/>
      <c r="BG60" s="122"/>
      <c r="BX60" s="121"/>
      <c r="CD60" s="147" t="str">
        <f t="shared" si="3"/>
        <v/>
      </c>
      <c r="CG60" s="123">
        <v>0</v>
      </c>
      <c r="CH60" s="123">
        <v>0</v>
      </c>
      <c r="CI60" s="123">
        <v>0</v>
      </c>
      <c r="CJ60" s="123">
        <f t="shared" si="4"/>
        <v>0</v>
      </c>
      <c r="CK60" s="123"/>
      <c r="CL60" s="123"/>
      <c r="CM60" s="123"/>
      <c r="CN60" s="123"/>
      <c r="CO60" s="123"/>
    </row>
    <row r="61" spans="1:93" ht="16.149999999999999" customHeight="1" x14ac:dyDescent="0.2">
      <c r="A61" s="335"/>
      <c r="B61" s="39" t="s">
        <v>41</v>
      </c>
      <c r="C61" s="52">
        <f t="shared" si="0"/>
        <v>0</v>
      </c>
      <c r="D61" s="53">
        <f t="shared" si="6"/>
        <v>0</v>
      </c>
      <c r="E61" s="158">
        <f t="shared" si="6"/>
        <v>0</v>
      </c>
      <c r="F61" s="41"/>
      <c r="G61" s="42"/>
      <c r="H61" s="41"/>
      <c r="I61" s="42"/>
      <c r="J61" s="7"/>
      <c r="K61" s="8"/>
      <c r="L61" s="7"/>
      <c r="M61" s="8"/>
      <c r="N61" s="7"/>
      <c r="O61" s="8"/>
      <c r="P61" s="7"/>
      <c r="Q61" s="8"/>
      <c r="R61" s="7"/>
      <c r="S61" s="8"/>
      <c r="T61" s="7"/>
      <c r="U61" s="8"/>
      <c r="V61" s="7"/>
      <c r="W61" s="8"/>
      <c r="X61" s="7"/>
      <c r="Y61" s="8"/>
      <c r="Z61" s="7"/>
      <c r="AA61" s="8"/>
      <c r="AB61" s="7"/>
      <c r="AC61" s="8"/>
      <c r="AD61" s="7"/>
      <c r="AE61" s="8"/>
      <c r="AF61" s="7"/>
      <c r="AG61" s="8"/>
      <c r="AH61" s="7"/>
      <c r="AI61" s="8"/>
      <c r="AJ61" s="7"/>
      <c r="AK61" s="8"/>
      <c r="AL61" s="21"/>
      <c r="AM61" s="35"/>
      <c r="AN61" s="57"/>
      <c r="AO61" s="20"/>
      <c r="AP61" s="22"/>
      <c r="AQ61" s="22"/>
      <c r="AR61" s="22"/>
      <c r="AS61" s="22"/>
      <c r="AT61" s="6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122"/>
      <c r="BG61" s="122"/>
      <c r="BX61" s="121"/>
      <c r="CD61" s="147" t="str">
        <f t="shared" si="3"/>
        <v/>
      </c>
      <c r="CG61" s="123">
        <v>0</v>
      </c>
      <c r="CH61" s="123">
        <v>0</v>
      </c>
      <c r="CI61" s="123">
        <v>0</v>
      </c>
      <c r="CJ61" s="123">
        <f t="shared" si="4"/>
        <v>0</v>
      </c>
      <c r="CK61" s="123"/>
      <c r="CL61" s="123"/>
      <c r="CM61" s="123"/>
      <c r="CN61" s="123"/>
      <c r="CO61" s="123"/>
    </row>
    <row r="62" spans="1:93" ht="16.149999999999999" customHeight="1" x14ac:dyDescent="0.2">
      <c r="A62" s="335"/>
      <c r="B62" s="39" t="s">
        <v>42</v>
      </c>
      <c r="C62" s="52">
        <f t="shared" si="0"/>
        <v>0</v>
      </c>
      <c r="D62" s="53">
        <f t="shared" si="6"/>
        <v>0</v>
      </c>
      <c r="E62" s="158">
        <f t="shared" si="6"/>
        <v>0</v>
      </c>
      <c r="F62" s="41"/>
      <c r="G62" s="42"/>
      <c r="H62" s="41"/>
      <c r="I62" s="42"/>
      <c r="J62" s="7"/>
      <c r="K62" s="8"/>
      <c r="L62" s="7"/>
      <c r="M62" s="8"/>
      <c r="N62" s="7"/>
      <c r="O62" s="8"/>
      <c r="P62" s="7"/>
      <c r="Q62" s="8"/>
      <c r="R62" s="7"/>
      <c r="S62" s="8"/>
      <c r="T62" s="7"/>
      <c r="U62" s="8"/>
      <c r="V62" s="7"/>
      <c r="W62" s="8"/>
      <c r="X62" s="7"/>
      <c r="Y62" s="8"/>
      <c r="Z62" s="7"/>
      <c r="AA62" s="8"/>
      <c r="AB62" s="7"/>
      <c r="AC62" s="8"/>
      <c r="AD62" s="7"/>
      <c r="AE62" s="8"/>
      <c r="AF62" s="7"/>
      <c r="AG62" s="8"/>
      <c r="AH62" s="7"/>
      <c r="AI62" s="8"/>
      <c r="AJ62" s="7"/>
      <c r="AK62" s="8"/>
      <c r="AL62" s="21"/>
      <c r="AM62" s="35"/>
      <c r="AN62" s="57"/>
      <c r="AO62" s="20"/>
      <c r="AP62" s="22"/>
      <c r="AQ62" s="22"/>
      <c r="AR62" s="22"/>
      <c r="AS62" s="22"/>
      <c r="AT62" s="6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122"/>
      <c r="BG62" s="122"/>
      <c r="BX62" s="121"/>
      <c r="CD62" s="147" t="str">
        <f t="shared" si="3"/>
        <v/>
      </c>
      <c r="CG62" s="123">
        <v>0</v>
      </c>
      <c r="CH62" s="123">
        <v>0</v>
      </c>
      <c r="CI62" s="123">
        <v>0</v>
      </c>
      <c r="CJ62" s="123">
        <f t="shared" si="4"/>
        <v>0</v>
      </c>
      <c r="CK62" s="123"/>
      <c r="CL62" s="123"/>
      <c r="CM62" s="123"/>
      <c r="CN62" s="123"/>
      <c r="CO62" s="123"/>
    </row>
    <row r="63" spans="1:93" ht="16.149999999999999" customHeight="1" x14ac:dyDescent="0.2">
      <c r="A63" s="335"/>
      <c r="B63" s="175" t="s">
        <v>46</v>
      </c>
      <c r="C63" s="87">
        <f t="shared" si="0"/>
        <v>0</v>
      </c>
      <c r="D63" s="171">
        <f t="shared" si="6"/>
        <v>0</v>
      </c>
      <c r="E63" s="166">
        <f t="shared" si="6"/>
        <v>0</v>
      </c>
      <c r="F63" s="41"/>
      <c r="G63" s="42"/>
      <c r="H63" s="41"/>
      <c r="I63" s="42"/>
      <c r="J63" s="27"/>
      <c r="K63" s="137"/>
      <c r="L63" s="27"/>
      <c r="M63" s="137"/>
      <c r="N63" s="27"/>
      <c r="O63" s="137"/>
      <c r="P63" s="27"/>
      <c r="Q63" s="137"/>
      <c r="R63" s="27"/>
      <c r="S63" s="137"/>
      <c r="T63" s="27"/>
      <c r="U63" s="137"/>
      <c r="V63" s="27"/>
      <c r="W63" s="137"/>
      <c r="X63" s="27"/>
      <c r="Y63" s="137"/>
      <c r="Z63" s="27"/>
      <c r="AA63" s="137"/>
      <c r="AB63" s="27"/>
      <c r="AC63" s="137"/>
      <c r="AD63" s="27"/>
      <c r="AE63" s="137"/>
      <c r="AF63" s="27"/>
      <c r="AG63" s="137"/>
      <c r="AH63" s="27"/>
      <c r="AI63" s="137"/>
      <c r="AJ63" s="27"/>
      <c r="AK63" s="137"/>
      <c r="AL63" s="163"/>
      <c r="AM63" s="164"/>
      <c r="AN63" s="57"/>
      <c r="AO63" s="28"/>
      <c r="AP63" s="62"/>
      <c r="AQ63" s="62"/>
      <c r="AR63" s="62"/>
      <c r="AS63" s="62"/>
      <c r="AT63" s="6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122"/>
      <c r="BG63" s="122"/>
      <c r="BX63" s="121"/>
      <c r="CD63" s="147" t="str">
        <f t="shared" si="3"/>
        <v/>
      </c>
      <c r="CG63" s="123">
        <v>0</v>
      </c>
      <c r="CH63" s="123">
        <v>0</v>
      </c>
      <c r="CI63" s="123">
        <v>0</v>
      </c>
      <c r="CJ63" s="123">
        <f t="shared" si="4"/>
        <v>0</v>
      </c>
      <c r="CK63" s="123"/>
      <c r="CL63" s="123"/>
      <c r="CM63" s="123"/>
      <c r="CN63" s="123"/>
      <c r="CO63" s="123"/>
    </row>
    <row r="64" spans="1:93" ht="16.149999999999999" customHeight="1" x14ac:dyDescent="0.2">
      <c r="A64" s="335"/>
      <c r="B64" s="167" t="s">
        <v>45</v>
      </c>
      <c r="C64" s="132">
        <f t="shared" si="0"/>
        <v>0</v>
      </c>
      <c r="D64" s="168">
        <f t="shared" si="6"/>
        <v>0</v>
      </c>
      <c r="E64" s="128">
        <f t="shared" si="6"/>
        <v>0</v>
      </c>
      <c r="F64" s="64"/>
      <c r="G64" s="65"/>
      <c r="H64" s="64"/>
      <c r="I64" s="65"/>
      <c r="J64" s="12"/>
      <c r="K64" s="14"/>
      <c r="L64" s="12"/>
      <c r="M64" s="14"/>
      <c r="N64" s="12"/>
      <c r="O64" s="14"/>
      <c r="P64" s="12"/>
      <c r="Q64" s="14"/>
      <c r="R64" s="12"/>
      <c r="S64" s="14"/>
      <c r="T64" s="12"/>
      <c r="U64" s="14"/>
      <c r="V64" s="12"/>
      <c r="W64" s="14"/>
      <c r="X64" s="12"/>
      <c r="Y64" s="14"/>
      <c r="Z64" s="12"/>
      <c r="AA64" s="14"/>
      <c r="AB64" s="12"/>
      <c r="AC64" s="14"/>
      <c r="AD64" s="12"/>
      <c r="AE64" s="14"/>
      <c r="AF64" s="12"/>
      <c r="AG64" s="14"/>
      <c r="AH64" s="12"/>
      <c r="AI64" s="14"/>
      <c r="AJ64" s="12"/>
      <c r="AK64" s="14"/>
      <c r="AL64" s="23"/>
      <c r="AM64" s="36"/>
      <c r="AN64" s="57"/>
      <c r="AO64" s="13"/>
      <c r="AP64" s="24"/>
      <c r="AQ64" s="24"/>
      <c r="AR64" s="24"/>
      <c r="AS64" s="24"/>
      <c r="AT64" s="6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122"/>
      <c r="BG64" s="122"/>
      <c r="BX64" s="121"/>
      <c r="CD64" s="147" t="str">
        <f t="shared" si="3"/>
        <v/>
      </c>
      <c r="CG64" s="123">
        <v>0</v>
      </c>
      <c r="CH64" s="123">
        <v>0</v>
      </c>
      <c r="CI64" s="123">
        <v>0</v>
      </c>
      <c r="CJ64" s="123">
        <f t="shared" si="4"/>
        <v>0</v>
      </c>
      <c r="CK64" s="123"/>
      <c r="CL64" s="123"/>
      <c r="CM64" s="123"/>
      <c r="CN64" s="123"/>
      <c r="CO64" s="123"/>
    </row>
    <row r="65" spans="1:93" ht="16.149999999999999" customHeight="1" x14ac:dyDescent="0.2">
      <c r="A65" s="334" t="s">
        <v>52</v>
      </c>
      <c r="B65" s="152" t="s">
        <v>37</v>
      </c>
      <c r="C65" s="49">
        <f t="shared" ref="C65:C95" si="7">SUM(D65+E65)</f>
        <v>0</v>
      </c>
      <c r="D65" s="50">
        <f t="shared" ref="D65:D95" si="8">SUM(F65+H65+J65+L65+N65+P65+R65+T65+V65+X65+Z65+AB65+AD65+AF65+AH65+AJ65+AL65)</f>
        <v>0</v>
      </c>
      <c r="E65" s="153">
        <f t="shared" si="6"/>
        <v>0</v>
      </c>
      <c r="F65" s="84"/>
      <c r="G65" s="170"/>
      <c r="H65" s="84"/>
      <c r="I65" s="170"/>
      <c r="J65" s="78"/>
      <c r="K65" s="79"/>
      <c r="L65" s="78"/>
      <c r="M65" s="79"/>
      <c r="N65" s="78"/>
      <c r="O65" s="79"/>
      <c r="P65" s="78"/>
      <c r="Q65" s="79"/>
      <c r="R65" s="78"/>
      <c r="S65" s="79"/>
      <c r="T65" s="78"/>
      <c r="U65" s="79"/>
      <c r="V65" s="78"/>
      <c r="W65" s="79"/>
      <c r="X65" s="78"/>
      <c r="Y65" s="79"/>
      <c r="Z65" s="78"/>
      <c r="AA65" s="79"/>
      <c r="AB65" s="7"/>
      <c r="AC65" s="8"/>
      <c r="AD65" s="176"/>
      <c r="AE65" s="177"/>
      <c r="AF65" s="67"/>
      <c r="AG65" s="72"/>
      <c r="AH65" s="67"/>
      <c r="AI65" s="72"/>
      <c r="AJ65" s="67"/>
      <c r="AK65" s="72"/>
      <c r="AL65" s="178"/>
      <c r="AM65" s="179"/>
      <c r="AN65" s="57"/>
      <c r="AO65" s="2"/>
      <c r="AP65" s="26"/>
      <c r="AQ65" s="26"/>
      <c r="AR65" s="26"/>
      <c r="AS65" s="26"/>
      <c r="AT65" s="6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122"/>
      <c r="BG65" s="122"/>
      <c r="BX65" s="121"/>
      <c r="CD65" s="147" t="str">
        <f t="shared" si="3"/>
        <v/>
      </c>
      <c r="CG65" s="123">
        <v>0</v>
      </c>
      <c r="CH65" s="123">
        <v>0</v>
      </c>
      <c r="CI65" s="123">
        <v>0</v>
      </c>
      <c r="CJ65" s="123">
        <f t="shared" si="4"/>
        <v>0</v>
      </c>
      <c r="CK65" s="123"/>
      <c r="CL65" s="123"/>
      <c r="CM65" s="123"/>
      <c r="CN65" s="123"/>
      <c r="CO65" s="123"/>
    </row>
    <row r="66" spans="1:93" ht="16.149999999999999" customHeight="1" x14ac:dyDescent="0.2">
      <c r="A66" s="335"/>
      <c r="B66" s="39" t="s">
        <v>39</v>
      </c>
      <c r="C66" s="52">
        <f t="shared" si="7"/>
        <v>0</v>
      </c>
      <c r="D66" s="53">
        <f t="shared" si="8"/>
        <v>0</v>
      </c>
      <c r="E66" s="158">
        <f t="shared" si="6"/>
        <v>0</v>
      </c>
      <c r="F66" s="41"/>
      <c r="G66" s="42"/>
      <c r="H66" s="41"/>
      <c r="I66" s="42"/>
      <c r="J66" s="7"/>
      <c r="K66" s="8"/>
      <c r="L66" s="7"/>
      <c r="M66" s="8"/>
      <c r="N66" s="7"/>
      <c r="O66" s="8"/>
      <c r="P66" s="7"/>
      <c r="Q66" s="8"/>
      <c r="R66" s="7"/>
      <c r="S66" s="8"/>
      <c r="T66" s="7"/>
      <c r="U66" s="8"/>
      <c r="V66" s="7"/>
      <c r="W66" s="8"/>
      <c r="X66" s="7"/>
      <c r="Y66" s="8"/>
      <c r="Z66" s="7"/>
      <c r="AA66" s="8"/>
      <c r="AB66" s="7"/>
      <c r="AC66" s="8"/>
      <c r="AD66" s="176"/>
      <c r="AE66" s="177"/>
      <c r="AF66" s="40"/>
      <c r="AG66" s="75"/>
      <c r="AH66" s="40"/>
      <c r="AI66" s="75"/>
      <c r="AJ66" s="40"/>
      <c r="AK66" s="75"/>
      <c r="AL66" s="74"/>
      <c r="AM66" s="96"/>
      <c r="AN66" s="57"/>
      <c r="AO66" s="20"/>
      <c r="AP66" s="22"/>
      <c r="AQ66" s="22"/>
      <c r="AR66" s="22"/>
      <c r="AS66" s="22"/>
      <c r="AT66" s="6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122"/>
      <c r="BG66" s="122"/>
      <c r="BX66" s="121"/>
      <c r="CD66" s="147" t="str">
        <f t="shared" si="3"/>
        <v/>
      </c>
      <c r="CG66" s="123">
        <v>0</v>
      </c>
      <c r="CH66" s="123">
        <v>0</v>
      </c>
      <c r="CI66" s="123">
        <v>0</v>
      </c>
      <c r="CJ66" s="123">
        <f t="shared" si="4"/>
        <v>0</v>
      </c>
      <c r="CK66" s="123"/>
      <c r="CL66" s="123"/>
      <c r="CM66" s="123"/>
      <c r="CN66" s="123"/>
      <c r="CO66" s="123"/>
    </row>
    <row r="67" spans="1:93" ht="16.149999999999999" customHeight="1" x14ac:dyDescent="0.2">
      <c r="A67" s="335"/>
      <c r="B67" s="112" t="s">
        <v>46</v>
      </c>
      <c r="C67" s="165">
        <f t="shared" si="7"/>
        <v>0</v>
      </c>
      <c r="D67" s="171">
        <f t="shared" si="8"/>
        <v>0</v>
      </c>
      <c r="E67" s="166">
        <f t="shared" si="6"/>
        <v>0</v>
      </c>
      <c r="F67" s="41"/>
      <c r="G67" s="42"/>
      <c r="H67" s="41"/>
      <c r="I67" s="42"/>
      <c r="J67" s="27"/>
      <c r="K67" s="137"/>
      <c r="L67" s="27"/>
      <c r="M67" s="137"/>
      <c r="N67" s="27"/>
      <c r="O67" s="137"/>
      <c r="P67" s="27"/>
      <c r="Q67" s="137"/>
      <c r="R67" s="27"/>
      <c r="S67" s="137"/>
      <c r="T67" s="27"/>
      <c r="U67" s="137"/>
      <c r="V67" s="27"/>
      <c r="W67" s="137"/>
      <c r="X67" s="27"/>
      <c r="Y67" s="137"/>
      <c r="Z67" s="27"/>
      <c r="AA67" s="137"/>
      <c r="AB67" s="7"/>
      <c r="AC67" s="8"/>
      <c r="AD67" s="176"/>
      <c r="AE67" s="177"/>
      <c r="AF67" s="41"/>
      <c r="AG67" s="99"/>
      <c r="AH67" s="41"/>
      <c r="AI67" s="99"/>
      <c r="AJ67" s="41"/>
      <c r="AK67" s="99"/>
      <c r="AL67" s="180"/>
      <c r="AM67" s="181"/>
      <c r="AN67" s="57"/>
      <c r="AO67" s="28"/>
      <c r="AP67" s="62"/>
      <c r="AQ67" s="62"/>
      <c r="AR67" s="62"/>
      <c r="AS67" s="62"/>
      <c r="AT67" s="6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122"/>
      <c r="BG67" s="122"/>
      <c r="BX67" s="121"/>
      <c r="CD67" s="147" t="str">
        <f t="shared" si="3"/>
        <v/>
      </c>
      <c r="CG67" s="123">
        <v>0</v>
      </c>
      <c r="CH67" s="123">
        <v>0</v>
      </c>
      <c r="CI67" s="123">
        <v>0</v>
      </c>
      <c r="CJ67" s="123">
        <f t="shared" si="4"/>
        <v>0</v>
      </c>
      <c r="CK67" s="123"/>
      <c r="CL67" s="123"/>
      <c r="CM67" s="123"/>
      <c r="CN67" s="123"/>
      <c r="CO67" s="123"/>
    </row>
    <row r="68" spans="1:93" ht="16.149999999999999" customHeight="1" x14ac:dyDescent="0.2">
      <c r="A68" s="336"/>
      <c r="B68" s="167" t="s">
        <v>45</v>
      </c>
      <c r="C68" s="132">
        <f t="shared" si="7"/>
        <v>0</v>
      </c>
      <c r="D68" s="168">
        <f t="shared" si="8"/>
        <v>0</v>
      </c>
      <c r="E68" s="128">
        <f t="shared" si="6"/>
        <v>0</v>
      </c>
      <c r="F68" s="64"/>
      <c r="G68" s="65"/>
      <c r="H68" s="64"/>
      <c r="I68" s="65"/>
      <c r="J68" s="12"/>
      <c r="K68" s="14"/>
      <c r="L68" s="12"/>
      <c r="M68" s="14"/>
      <c r="N68" s="12"/>
      <c r="O68" s="14"/>
      <c r="P68" s="12"/>
      <c r="Q68" s="14"/>
      <c r="R68" s="12"/>
      <c r="S68" s="14"/>
      <c r="T68" s="12"/>
      <c r="U68" s="14"/>
      <c r="V68" s="12"/>
      <c r="W68" s="14"/>
      <c r="X68" s="12"/>
      <c r="Y68" s="14"/>
      <c r="Z68" s="12"/>
      <c r="AA68" s="14"/>
      <c r="AB68" s="7"/>
      <c r="AC68" s="8"/>
      <c r="AD68" s="176"/>
      <c r="AE68" s="177"/>
      <c r="AF68" s="64"/>
      <c r="AG68" s="73"/>
      <c r="AH68" s="64"/>
      <c r="AI68" s="73"/>
      <c r="AJ68" s="64"/>
      <c r="AK68" s="73"/>
      <c r="AL68" s="182"/>
      <c r="AM68" s="76"/>
      <c r="AN68" s="57"/>
      <c r="AO68" s="13"/>
      <c r="AP68" s="24"/>
      <c r="AQ68" s="24"/>
      <c r="AR68" s="24"/>
      <c r="AS68" s="24"/>
      <c r="AT68" s="6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122"/>
      <c r="BG68" s="122"/>
      <c r="BX68" s="121"/>
      <c r="CD68" s="147" t="str">
        <f t="shared" si="3"/>
        <v/>
      </c>
      <c r="CG68" s="123">
        <v>0</v>
      </c>
      <c r="CH68" s="123">
        <v>0</v>
      </c>
      <c r="CI68" s="123">
        <v>0</v>
      </c>
      <c r="CJ68" s="123">
        <f t="shared" si="4"/>
        <v>0</v>
      </c>
      <c r="CK68" s="123"/>
      <c r="CL68" s="123"/>
      <c r="CM68" s="123"/>
      <c r="CN68" s="123"/>
      <c r="CO68" s="123"/>
    </row>
    <row r="69" spans="1:93" ht="16.149999999999999" customHeight="1" x14ac:dyDescent="0.2">
      <c r="A69" s="334" t="s">
        <v>53</v>
      </c>
      <c r="B69" s="152" t="s">
        <v>37</v>
      </c>
      <c r="C69" s="49">
        <f t="shared" si="7"/>
        <v>0</v>
      </c>
      <c r="D69" s="50">
        <f t="shared" si="8"/>
        <v>0</v>
      </c>
      <c r="E69" s="153">
        <f t="shared" si="6"/>
        <v>0</v>
      </c>
      <c r="F69" s="84"/>
      <c r="G69" s="170"/>
      <c r="H69" s="84"/>
      <c r="I69" s="170"/>
      <c r="J69" s="78"/>
      <c r="K69" s="79"/>
      <c r="L69" s="78"/>
      <c r="M69" s="79"/>
      <c r="N69" s="78"/>
      <c r="O69" s="79"/>
      <c r="P69" s="78"/>
      <c r="Q69" s="79"/>
      <c r="R69" s="78"/>
      <c r="S69" s="79"/>
      <c r="T69" s="78"/>
      <c r="U69" s="79"/>
      <c r="V69" s="78"/>
      <c r="W69" s="79"/>
      <c r="X69" s="78"/>
      <c r="Y69" s="79"/>
      <c r="Z69" s="78"/>
      <c r="AA69" s="79"/>
      <c r="AB69" s="78"/>
      <c r="AC69" s="79"/>
      <c r="AD69" s="78"/>
      <c r="AE69" s="79"/>
      <c r="AF69" s="78"/>
      <c r="AG69" s="79"/>
      <c r="AH69" s="78"/>
      <c r="AI69" s="79"/>
      <c r="AJ69" s="78"/>
      <c r="AK69" s="79"/>
      <c r="AL69" s="155"/>
      <c r="AM69" s="156"/>
      <c r="AN69" s="57"/>
      <c r="AO69" s="2"/>
      <c r="AP69" s="26"/>
      <c r="AQ69" s="26"/>
      <c r="AR69" s="26"/>
      <c r="AS69" s="26"/>
      <c r="AT69" s="6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122"/>
      <c r="BG69" s="122"/>
      <c r="BX69" s="121"/>
      <c r="CD69" s="147" t="str">
        <f t="shared" si="3"/>
        <v/>
      </c>
      <c r="CG69" s="123">
        <v>0</v>
      </c>
      <c r="CH69" s="123">
        <v>0</v>
      </c>
      <c r="CI69" s="123">
        <v>0</v>
      </c>
      <c r="CJ69" s="123">
        <f t="shared" si="4"/>
        <v>0</v>
      </c>
      <c r="CK69" s="123"/>
      <c r="CL69" s="123"/>
      <c r="CM69" s="123"/>
      <c r="CN69" s="123"/>
      <c r="CO69" s="123"/>
    </row>
    <row r="70" spans="1:93" ht="16.149999999999999" customHeight="1" x14ac:dyDescent="0.2">
      <c r="A70" s="335"/>
      <c r="B70" s="39" t="s">
        <v>38</v>
      </c>
      <c r="C70" s="52">
        <f t="shared" si="7"/>
        <v>0</v>
      </c>
      <c r="D70" s="53">
        <f t="shared" si="8"/>
        <v>0</v>
      </c>
      <c r="E70" s="158">
        <f t="shared" si="6"/>
        <v>0</v>
      </c>
      <c r="F70" s="41"/>
      <c r="G70" s="42"/>
      <c r="H70" s="41"/>
      <c r="I70" s="42"/>
      <c r="J70" s="7"/>
      <c r="K70" s="8"/>
      <c r="L70" s="7"/>
      <c r="M70" s="8"/>
      <c r="N70" s="7"/>
      <c r="O70" s="8"/>
      <c r="P70" s="7"/>
      <c r="Q70" s="8"/>
      <c r="R70" s="7"/>
      <c r="S70" s="8"/>
      <c r="T70" s="7"/>
      <c r="U70" s="8"/>
      <c r="V70" s="7"/>
      <c r="W70" s="8"/>
      <c r="X70" s="7"/>
      <c r="Y70" s="8"/>
      <c r="Z70" s="7"/>
      <c r="AA70" s="8"/>
      <c r="AB70" s="7"/>
      <c r="AC70" s="8"/>
      <c r="AD70" s="7"/>
      <c r="AE70" s="8"/>
      <c r="AF70" s="7"/>
      <c r="AG70" s="8"/>
      <c r="AH70" s="7"/>
      <c r="AI70" s="8"/>
      <c r="AJ70" s="7"/>
      <c r="AK70" s="8"/>
      <c r="AL70" s="21"/>
      <c r="AM70" s="35"/>
      <c r="AN70" s="57"/>
      <c r="AO70" s="66"/>
      <c r="AP70" s="183"/>
      <c r="AQ70" s="183"/>
      <c r="AR70" s="183"/>
      <c r="AS70" s="183"/>
      <c r="AT70" s="6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122"/>
      <c r="BG70" s="122"/>
      <c r="BX70" s="121"/>
      <c r="CD70" s="147" t="str">
        <f t="shared" si="3"/>
        <v/>
      </c>
      <c r="CG70" s="123">
        <v>0</v>
      </c>
      <c r="CH70" s="123">
        <v>0</v>
      </c>
      <c r="CI70" s="123">
        <v>0</v>
      </c>
      <c r="CJ70" s="123">
        <f t="shared" si="4"/>
        <v>0</v>
      </c>
      <c r="CK70" s="123"/>
      <c r="CL70" s="123"/>
      <c r="CM70" s="123"/>
      <c r="CN70" s="123"/>
      <c r="CO70" s="123"/>
    </row>
    <row r="71" spans="1:93" ht="16.149999999999999" customHeight="1" x14ac:dyDescent="0.2">
      <c r="A71" s="335"/>
      <c r="B71" s="39" t="s">
        <v>39</v>
      </c>
      <c r="C71" s="52">
        <f t="shared" si="7"/>
        <v>22</v>
      </c>
      <c r="D71" s="53">
        <f t="shared" si="8"/>
        <v>0</v>
      </c>
      <c r="E71" s="158">
        <f t="shared" si="6"/>
        <v>22</v>
      </c>
      <c r="F71" s="41"/>
      <c r="G71" s="42"/>
      <c r="H71" s="41"/>
      <c r="I71" s="42"/>
      <c r="J71" s="7"/>
      <c r="K71" s="8"/>
      <c r="L71" s="7"/>
      <c r="M71" s="8"/>
      <c r="N71" s="7"/>
      <c r="O71" s="8">
        <v>1</v>
      </c>
      <c r="P71" s="7"/>
      <c r="Q71" s="8">
        <v>2</v>
      </c>
      <c r="R71" s="7"/>
      <c r="S71" s="8">
        <v>8</v>
      </c>
      <c r="T71" s="7"/>
      <c r="U71" s="8">
        <v>8</v>
      </c>
      <c r="V71" s="7"/>
      <c r="W71" s="8">
        <v>2</v>
      </c>
      <c r="X71" s="7"/>
      <c r="Y71" s="8"/>
      <c r="Z71" s="7"/>
      <c r="AA71" s="8"/>
      <c r="AB71" s="7"/>
      <c r="AC71" s="8"/>
      <c r="AD71" s="7"/>
      <c r="AE71" s="8">
        <v>1</v>
      </c>
      <c r="AF71" s="7"/>
      <c r="AG71" s="8"/>
      <c r="AH71" s="7"/>
      <c r="AI71" s="8"/>
      <c r="AJ71" s="7"/>
      <c r="AK71" s="8"/>
      <c r="AL71" s="21"/>
      <c r="AM71" s="35"/>
      <c r="AN71" s="57"/>
      <c r="AO71" s="20">
        <v>0</v>
      </c>
      <c r="AP71" s="22">
        <v>0</v>
      </c>
      <c r="AQ71" s="22">
        <v>0</v>
      </c>
      <c r="AR71" s="22">
        <v>0</v>
      </c>
      <c r="AS71" s="22"/>
      <c r="AT71" s="6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122"/>
      <c r="BG71" s="122"/>
      <c r="BX71" s="121"/>
      <c r="CD71" s="147" t="str">
        <f t="shared" si="3"/>
        <v/>
      </c>
      <c r="CG71" s="123">
        <v>0</v>
      </c>
      <c r="CH71" s="123">
        <v>0</v>
      </c>
      <c r="CI71" s="123">
        <v>0</v>
      </c>
      <c r="CJ71" s="123">
        <f t="shared" si="4"/>
        <v>0</v>
      </c>
      <c r="CK71" s="123"/>
      <c r="CL71" s="123"/>
      <c r="CM71" s="123"/>
      <c r="CN71" s="123"/>
      <c r="CO71" s="123"/>
    </row>
    <row r="72" spans="1:93" ht="16.149999999999999" customHeight="1" x14ac:dyDescent="0.2">
      <c r="A72" s="335"/>
      <c r="B72" s="39" t="s">
        <v>41</v>
      </c>
      <c r="C72" s="52">
        <f t="shared" si="7"/>
        <v>0</v>
      </c>
      <c r="D72" s="53">
        <f t="shared" si="8"/>
        <v>0</v>
      </c>
      <c r="E72" s="158">
        <f t="shared" si="6"/>
        <v>0</v>
      </c>
      <c r="F72" s="41"/>
      <c r="G72" s="42"/>
      <c r="H72" s="41"/>
      <c r="I72" s="42"/>
      <c r="J72" s="7"/>
      <c r="K72" s="8"/>
      <c r="L72" s="7"/>
      <c r="M72" s="8"/>
      <c r="N72" s="7"/>
      <c r="O72" s="8"/>
      <c r="P72" s="7"/>
      <c r="Q72" s="8"/>
      <c r="R72" s="7"/>
      <c r="S72" s="8"/>
      <c r="T72" s="7"/>
      <c r="U72" s="8"/>
      <c r="V72" s="7"/>
      <c r="W72" s="8"/>
      <c r="X72" s="7"/>
      <c r="Y72" s="8"/>
      <c r="Z72" s="7"/>
      <c r="AA72" s="8"/>
      <c r="AB72" s="7"/>
      <c r="AC72" s="8"/>
      <c r="AD72" s="7"/>
      <c r="AE72" s="8"/>
      <c r="AF72" s="7"/>
      <c r="AG72" s="8"/>
      <c r="AH72" s="7"/>
      <c r="AI72" s="8"/>
      <c r="AJ72" s="7"/>
      <c r="AK72" s="8"/>
      <c r="AL72" s="21"/>
      <c r="AM72" s="35"/>
      <c r="AN72" s="57"/>
      <c r="AO72" s="20"/>
      <c r="AP72" s="22"/>
      <c r="AQ72" s="22"/>
      <c r="AR72" s="22"/>
      <c r="AS72" s="22"/>
      <c r="AT72" s="6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122"/>
      <c r="BG72" s="122"/>
      <c r="BX72" s="121"/>
      <c r="CD72" s="147" t="str">
        <f t="shared" si="3"/>
        <v/>
      </c>
      <c r="CG72" s="123">
        <v>0</v>
      </c>
      <c r="CH72" s="123">
        <v>0</v>
      </c>
      <c r="CI72" s="123">
        <v>0</v>
      </c>
      <c r="CJ72" s="123">
        <f t="shared" si="4"/>
        <v>0</v>
      </c>
      <c r="CK72" s="123"/>
      <c r="CL72" s="123"/>
      <c r="CM72" s="123"/>
      <c r="CN72" s="123"/>
      <c r="CO72" s="123"/>
    </row>
    <row r="73" spans="1:93" ht="16.149999999999999" customHeight="1" x14ac:dyDescent="0.2">
      <c r="A73" s="335"/>
      <c r="B73" s="39" t="s">
        <v>42</v>
      </c>
      <c r="C73" s="52">
        <f t="shared" si="7"/>
        <v>0</v>
      </c>
      <c r="D73" s="53">
        <f t="shared" si="8"/>
        <v>0</v>
      </c>
      <c r="E73" s="158">
        <f t="shared" si="6"/>
        <v>0</v>
      </c>
      <c r="F73" s="41"/>
      <c r="G73" s="42"/>
      <c r="H73" s="41"/>
      <c r="I73" s="42"/>
      <c r="J73" s="7"/>
      <c r="K73" s="8"/>
      <c r="L73" s="7"/>
      <c r="M73" s="8"/>
      <c r="N73" s="7"/>
      <c r="O73" s="8"/>
      <c r="P73" s="7"/>
      <c r="Q73" s="8"/>
      <c r="R73" s="7"/>
      <c r="S73" s="8"/>
      <c r="T73" s="7"/>
      <c r="U73" s="8"/>
      <c r="V73" s="7"/>
      <c r="W73" s="8"/>
      <c r="X73" s="7"/>
      <c r="Y73" s="8"/>
      <c r="Z73" s="7"/>
      <c r="AA73" s="8"/>
      <c r="AB73" s="7"/>
      <c r="AC73" s="8"/>
      <c r="AD73" s="7"/>
      <c r="AE73" s="8"/>
      <c r="AF73" s="7"/>
      <c r="AG73" s="8"/>
      <c r="AH73" s="7"/>
      <c r="AI73" s="8"/>
      <c r="AJ73" s="7"/>
      <c r="AK73" s="8"/>
      <c r="AL73" s="21"/>
      <c r="AM73" s="35"/>
      <c r="AN73" s="57"/>
      <c r="AO73" s="20"/>
      <c r="AP73" s="22"/>
      <c r="AQ73" s="22"/>
      <c r="AR73" s="22"/>
      <c r="AS73" s="22"/>
      <c r="AT73" s="6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122"/>
      <c r="BG73" s="122"/>
      <c r="BX73" s="121"/>
      <c r="CD73" s="147" t="str">
        <f t="shared" si="3"/>
        <v/>
      </c>
      <c r="CG73" s="123">
        <v>0</v>
      </c>
      <c r="CH73" s="123">
        <v>0</v>
      </c>
      <c r="CI73" s="123">
        <v>0</v>
      </c>
      <c r="CJ73" s="123">
        <f t="shared" si="4"/>
        <v>0</v>
      </c>
      <c r="CK73" s="123"/>
      <c r="CL73" s="123"/>
      <c r="CM73" s="123"/>
      <c r="CN73" s="123"/>
      <c r="CO73" s="123"/>
    </row>
    <row r="74" spans="1:93" ht="16.149999999999999" customHeight="1" x14ac:dyDescent="0.2">
      <c r="A74" s="335"/>
      <c r="B74" s="175" t="s">
        <v>46</v>
      </c>
      <c r="C74" s="87">
        <f t="shared" si="7"/>
        <v>0</v>
      </c>
      <c r="D74" s="171">
        <f t="shared" si="8"/>
        <v>0</v>
      </c>
      <c r="E74" s="166">
        <f t="shared" si="6"/>
        <v>0</v>
      </c>
      <c r="F74" s="41"/>
      <c r="G74" s="42"/>
      <c r="H74" s="41"/>
      <c r="I74" s="42"/>
      <c r="J74" s="27"/>
      <c r="K74" s="137"/>
      <c r="L74" s="27"/>
      <c r="M74" s="137"/>
      <c r="N74" s="27"/>
      <c r="O74" s="137"/>
      <c r="P74" s="27"/>
      <c r="Q74" s="137"/>
      <c r="R74" s="27"/>
      <c r="S74" s="137"/>
      <c r="T74" s="27"/>
      <c r="U74" s="137"/>
      <c r="V74" s="27"/>
      <c r="W74" s="137"/>
      <c r="X74" s="27"/>
      <c r="Y74" s="137"/>
      <c r="Z74" s="27"/>
      <c r="AA74" s="137"/>
      <c r="AB74" s="27"/>
      <c r="AC74" s="137"/>
      <c r="AD74" s="27"/>
      <c r="AE74" s="137"/>
      <c r="AF74" s="27"/>
      <c r="AG74" s="137"/>
      <c r="AH74" s="27"/>
      <c r="AI74" s="137"/>
      <c r="AJ74" s="27"/>
      <c r="AK74" s="137"/>
      <c r="AL74" s="163"/>
      <c r="AM74" s="164"/>
      <c r="AN74" s="57"/>
      <c r="AO74" s="28"/>
      <c r="AP74" s="62"/>
      <c r="AQ74" s="62"/>
      <c r="AR74" s="62"/>
      <c r="AS74" s="62"/>
      <c r="AT74" s="6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122"/>
      <c r="BG74" s="122"/>
      <c r="BX74" s="121"/>
      <c r="CD74" s="147" t="str">
        <f t="shared" si="3"/>
        <v/>
      </c>
      <c r="CG74" s="123">
        <v>0</v>
      </c>
      <c r="CH74" s="123">
        <v>0</v>
      </c>
      <c r="CI74" s="123">
        <v>0</v>
      </c>
      <c r="CJ74" s="123">
        <f t="shared" si="4"/>
        <v>0</v>
      </c>
      <c r="CK74" s="123"/>
      <c r="CL74" s="123"/>
      <c r="CM74" s="123"/>
      <c r="CN74" s="123"/>
      <c r="CO74" s="123"/>
    </row>
    <row r="75" spans="1:93" ht="16.149999999999999" customHeight="1" x14ac:dyDescent="0.2">
      <c r="A75" s="336"/>
      <c r="B75" s="167" t="s">
        <v>45</v>
      </c>
      <c r="C75" s="132">
        <f t="shared" si="7"/>
        <v>0</v>
      </c>
      <c r="D75" s="168">
        <f t="shared" si="8"/>
        <v>0</v>
      </c>
      <c r="E75" s="128">
        <f t="shared" ref="E75:E95" si="9">SUM(G75+I75+K75+M75+O75+Q75+S75+U75+W75+Y75+AA75+AC75+AE75+AG75+AI75+AK75+AM75)</f>
        <v>0</v>
      </c>
      <c r="F75" s="64"/>
      <c r="G75" s="65"/>
      <c r="H75" s="64"/>
      <c r="I75" s="65"/>
      <c r="J75" s="12"/>
      <c r="K75" s="14"/>
      <c r="L75" s="12"/>
      <c r="M75" s="14"/>
      <c r="N75" s="12"/>
      <c r="O75" s="14"/>
      <c r="P75" s="12"/>
      <c r="Q75" s="14"/>
      <c r="R75" s="12"/>
      <c r="S75" s="14"/>
      <c r="T75" s="12"/>
      <c r="U75" s="14"/>
      <c r="V75" s="12"/>
      <c r="W75" s="14"/>
      <c r="X75" s="12"/>
      <c r="Y75" s="14"/>
      <c r="Z75" s="12"/>
      <c r="AA75" s="14"/>
      <c r="AB75" s="12"/>
      <c r="AC75" s="14"/>
      <c r="AD75" s="12"/>
      <c r="AE75" s="14"/>
      <c r="AF75" s="12"/>
      <c r="AG75" s="14"/>
      <c r="AH75" s="12"/>
      <c r="AI75" s="14"/>
      <c r="AJ75" s="12"/>
      <c r="AK75" s="14"/>
      <c r="AL75" s="23"/>
      <c r="AM75" s="36"/>
      <c r="AN75" s="57"/>
      <c r="AO75" s="13"/>
      <c r="AP75" s="24"/>
      <c r="AQ75" s="24"/>
      <c r="AR75" s="24"/>
      <c r="AS75" s="24"/>
      <c r="AT75" s="6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122"/>
      <c r="BG75" s="122"/>
      <c r="BX75" s="121"/>
      <c r="CD75" s="147" t="str">
        <f t="shared" si="3"/>
        <v/>
      </c>
      <c r="CG75" s="123">
        <v>0</v>
      </c>
      <c r="CH75" s="123">
        <v>0</v>
      </c>
      <c r="CI75" s="123">
        <v>0</v>
      </c>
      <c r="CJ75" s="123">
        <f t="shared" si="4"/>
        <v>0</v>
      </c>
      <c r="CK75" s="123"/>
      <c r="CL75" s="123"/>
      <c r="CM75" s="123"/>
      <c r="CN75" s="123"/>
      <c r="CO75" s="123"/>
    </row>
    <row r="76" spans="1:93" ht="16.149999999999999" customHeight="1" x14ac:dyDescent="0.2">
      <c r="A76" s="334" t="s">
        <v>54</v>
      </c>
      <c r="B76" s="152" t="s">
        <v>55</v>
      </c>
      <c r="C76" s="49">
        <f t="shared" si="7"/>
        <v>0</v>
      </c>
      <c r="D76" s="50">
        <f t="shared" si="8"/>
        <v>0</v>
      </c>
      <c r="E76" s="153">
        <f t="shared" si="9"/>
        <v>0</v>
      </c>
      <c r="F76" s="84"/>
      <c r="G76" s="170"/>
      <c r="H76" s="84"/>
      <c r="I76" s="170"/>
      <c r="J76" s="78"/>
      <c r="K76" s="79"/>
      <c r="L76" s="78"/>
      <c r="M76" s="79"/>
      <c r="N76" s="78"/>
      <c r="O76" s="79"/>
      <c r="P76" s="78"/>
      <c r="Q76" s="79"/>
      <c r="R76" s="78"/>
      <c r="S76" s="79"/>
      <c r="T76" s="78"/>
      <c r="U76" s="79"/>
      <c r="V76" s="78"/>
      <c r="W76" s="79"/>
      <c r="X76" s="78"/>
      <c r="Y76" s="79"/>
      <c r="Z76" s="78"/>
      <c r="AA76" s="79"/>
      <c r="AB76" s="27"/>
      <c r="AC76" s="137"/>
      <c r="AD76" s="184"/>
      <c r="AE76" s="185"/>
      <c r="AF76" s="67"/>
      <c r="AG76" s="72"/>
      <c r="AH76" s="67"/>
      <c r="AI76" s="72"/>
      <c r="AJ76" s="67"/>
      <c r="AK76" s="72"/>
      <c r="AL76" s="178"/>
      <c r="AM76" s="179"/>
      <c r="AN76" s="57"/>
      <c r="AO76" s="2"/>
      <c r="AP76" s="26"/>
      <c r="AQ76" s="26"/>
      <c r="AR76" s="26"/>
      <c r="AS76" s="26"/>
      <c r="AT76" s="6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122"/>
      <c r="BG76" s="122"/>
      <c r="BX76" s="121"/>
      <c r="CD76" s="147" t="str">
        <f t="shared" si="3"/>
        <v/>
      </c>
      <c r="CG76" s="123">
        <v>0</v>
      </c>
      <c r="CH76" s="123">
        <v>0</v>
      </c>
      <c r="CI76" s="123">
        <v>0</v>
      </c>
      <c r="CJ76" s="123">
        <f t="shared" si="4"/>
        <v>0</v>
      </c>
      <c r="CK76" s="123"/>
      <c r="CL76" s="123"/>
      <c r="CM76" s="123"/>
      <c r="CN76" s="123"/>
      <c r="CO76" s="123"/>
    </row>
    <row r="77" spans="1:93" ht="16.149999999999999" customHeight="1" x14ac:dyDescent="0.2">
      <c r="A77" s="335"/>
      <c r="B77" s="186" t="s">
        <v>56</v>
      </c>
      <c r="C77" s="59">
        <f t="shared" si="7"/>
        <v>5</v>
      </c>
      <c r="D77" s="60">
        <f t="shared" si="8"/>
        <v>0</v>
      </c>
      <c r="E77" s="166">
        <f t="shared" si="9"/>
        <v>5</v>
      </c>
      <c r="F77" s="41"/>
      <c r="G77" s="42"/>
      <c r="H77" s="41"/>
      <c r="I77" s="42"/>
      <c r="J77" s="7"/>
      <c r="K77" s="8"/>
      <c r="L77" s="7"/>
      <c r="M77" s="8">
        <v>2</v>
      </c>
      <c r="N77" s="7"/>
      <c r="O77" s="8">
        <v>1</v>
      </c>
      <c r="P77" s="7"/>
      <c r="Q77" s="8">
        <v>1</v>
      </c>
      <c r="R77" s="7"/>
      <c r="S77" s="8"/>
      <c r="T77" s="7"/>
      <c r="U77" s="8">
        <v>1</v>
      </c>
      <c r="V77" s="7"/>
      <c r="W77" s="8"/>
      <c r="X77" s="7"/>
      <c r="Y77" s="8"/>
      <c r="Z77" s="7"/>
      <c r="AA77" s="8"/>
      <c r="AB77" s="27"/>
      <c r="AC77" s="137"/>
      <c r="AD77" s="184"/>
      <c r="AE77" s="185"/>
      <c r="AF77" s="40"/>
      <c r="AG77" s="75"/>
      <c r="AH77" s="40"/>
      <c r="AI77" s="75"/>
      <c r="AJ77" s="40"/>
      <c r="AK77" s="75"/>
      <c r="AL77" s="74"/>
      <c r="AM77" s="96"/>
      <c r="AN77" s="57"/>
      <c r="AO77" s="20">
        <v>0</v>
      </c>
      <c r="AP77" s="22">
        <v>0</v>
      </c>
      <c r="AQ77" s="22">
        <v>0</v>
      </c>
      <c r="AR77" s="22">
        <v>0</v>
      </c>
      <c r="AS77" s="22"/>
      <c r="AT77" s="6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122"/>
      <c r="BG77" s="122"/>
      <c r="BX77" s="121"/>
      <c r="CD77" s="147" t="str">
        <f t="shared" si="3"/>
        <v/>
      </c>
      <c r="CG77" s="123">
        <v>0</v>
      </c>
      <c r="CH77" s="123">
        <v>0</v>
      </c>
      <c r="CI77" s="123">
        <v>0</v>
      </c>
      <c r="CJ77" s="123">
        <f t="shared" si="4"/>
        <v>0</v>
      </c>
      <c r="CK77" s="123"/>
      <c r="CL77" s="123"/>
      <c r="CM77" s="123"/>
      <c r="CN77" s="123"/>
      <c r="CO77" s="123"/>
    </row>
    <row r="78" spans="1:93" ht="16.149999999999999" customHeight="1" x14ac:dyDescent="0.2">
      <c r="A78" s="335"/>
      <c r="B78" s="186" t="s">
        <v>57</v>
      </c>
      <c r="C78" s="59">
        <f t="shared" si="7"/>
        <v>0</v>
      </c>
      <c r="D78" s="60">
        <f t="shared" si="8"/>
        <v>0</v>
      </c>
      <c r="E78" s="166">
        <f t="shared" si="9"/>
        <v>0</v>
      </c>
      <c r="F78" s="40"/>
      <c r="G78" s="43"/>
      <c r="H78" s="40"/>
      <c r="I78" s="43"/>
      <c r="J78" s="7"/>
      <c r="K78" s="8"/>
      <c r="L78" s="7"/>
      <c r="M78" s="8"/>
      <c r="N78" s="7"/>
      <c r="O78" s="8"/>
      <c r="P78" s="7"/>
      <c r="Q78" s="8"/>
      <c r="R78" s="7"/>
      <c r="S78" s="8"/>
      <c r="T78" s="7"/>
      <c r="U78" s="8"/>
      <c r="V78" s="7"/>
      <c r="W78" s="8"/>
      <c r="X78" s="7"/>
      <c r="Y78" s="8"/>
      <c r="Z78" s="7"/>
      <c r="AA78" s="8"/>
      <c r="AB78" s="27"/>
      <c r="AC78" s="137"/>
      <c r="AD78" s="184"/>
      <c r="AE78" s="185"/>
      <c r="AF78" s="40"/>
      <c r="AG78" s="75"/>
      <c r="AH78" s="40"/>
      <c r="AI78" s="75"/>
      <c r="AJ78" s="40"/>
      <c r="AK78" s="75"/>
      <c r="AL78" s="74"/>
      <c r="AM78" s="96"/>
      <c r="AN78" s="57"/>
      <c r="AO78" s="28"/>
      <c r="AP78" s="62"/>
      <c r="AQ78" s="62"/>
      <c r="AR78" s="62"/>
      <c r="AS78" s="62"/>
      <c r="AT78" s="6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122"/>
      <c r="BG78" s="122"/>
      <c r="BX78" s="121"/>
      <c r="CD78" s="147" t="str">
        <f t="shared" ref="CD78:CD95" si="10">IF((J78 + K78 + L78 + M78) &lt;  AS78,"* La columna 14-18 AÑOS no puede ser mayor al total por grupo edad de 10 a 19 años. ","")</f>
        <v/>
      </c>
      <c r="CG78" s="123">
        <v>0</v>
      </c>
      <c r="CH78" s="123">
        <v>0</v>
      </c>
      <c r="CI78" s="123">
        <v>0</v>
      </c>
      <c r="CJ78" s="123">
        <f t="shared" ref="CJ78:CJ95" si="11">IF((J78 + K78 + L78 + M78) &lt;  AS78,1,0)</f>
        <v>0</v>
      </c>
      <c r="CK78" s="123"/>
      <c r="CL78" s="123"/>
      <c r="CM78" s="123"/>
      <c r="CN78" s="123"/>
      <c r="CO78" s="123"/>
    </row>
    <row r="79" spans="1:93" ht="16.149999999999999" customHeight="1" x14ac:dyDescent="0.2">
      <c r="A79" s="335"/>
      <c r="B79" s="186" t="s">
        <v>58</v>
      </c>
      <c r="C79" s="52">
        <f t="shared" si="7"/>
        <v>5</v>
      </c>
      <c r="D79" s="53">
        <f t="shared" si="8"/>
        <v>0</v>
      </c>
      <c r="E79" s="166">
        <f t="shared" si="9"/>
        <v>5</v>
      </c>
      <c r="F79" s="41"/>
      <c r="G79" s="42"/>
      <c r="H79" s="41"/>
      <c r="I79" s="42"/>
      <c r="J79" s="27"/>
      <c r="K79" s="137"/>
      <c r="L79" s="27"/>
      <c r="M79" s="137">
        <v>2</v>
      </c>
      <c r="N79" s="27"/>
      <c r="O79" s="137">
        <v>1</v>
      </c>
      <c r="P79" s="27"/>
      <c r="Q79" s="137">
        <v>1</v>
      </c>
      <c r="R79" s="27"/>
      <c r="S79" s="137"/>
      <c r="T79" s="27"/>
      <c r="U79" s="137">
        <v>1</v>
      </c>
      <c r="V79" s="27"/>
      <c r="W79" s="137"/>
      <c r="X79" s="27"/>
      <c r="Y79" s="137"/>
      <c r="Z79" s="27"/>
      <c r="AA79" s="137"/>
      <c r="AB79" s="27"/>
      <c r="AC79" s="137"/>
      <c r="AD79" s="184"/>
      <c r="AE79" s="185"/>
      <c r="AF79" s="40"/>
      <c r="AG79" s="75"/>
      <c r="AH79" s="40"/>
      <c r="AI79" s="75"/>
      <c r="AJ79" s="40"/>
      <c r="AK79" s="75"/>
      <c r="AL79" s="74"/>
      <c r="AM79" s="96"/>
      <c r="AN79" s="57"/>
      <c r="AO79" s="28">
        <v>0</v>
      </c>
      <c r="AP79" s="62">
        <v>0</v>
      </c>
      <c r="AQ79" s="62">
        <v>0</v>
      </c>
      <c r="AR79" s="62">
        <v>0</v>
      </c>
      <c r="AS79" s="62"/>
      <c r="AT79" s="6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122"/>
      <c r="BG79" s="122"/>
      <c r="BX79" s="121"/>
      <c r="CD79" s="147" t="str">
        <f t="shared" si="10"/>
        <v/>
      </c>
      <c r="CG79" s="123">
        <v>0</v>
      </c>
      <c r="CH79" s="123">
        <v>0</v>
      </c>
      <c r="CI79" s="123">
        <v>0</v>
      </c>
      <c r="CJ79" s="123">
        <f t="shared" si="11"/>
        <v>0</v>
      </c>
      <c r="CK79" s="123"/>
      <c r="CL79" s="123"/>
      <c r="CM79" s="123"/>
      <c r="CN79" s="123"/>
      <c r="CO79" s="123"/>
    </row>
    <row r="80" spans="1:93" ht="16.149999999999999" customHeight="1" x14ac:dyDescent="0.2">
      <c r="A80" s="335"/>
      <c r="B80" s="112" t="s">
        <v>46</v>
      </c>
      <c r="C80" s="90">
        <f t="shared" si="7"/>
        <v>0</v>
      </c>
      <c r="D80" s="91">
        <f t="shared" si="8"/>
        <v>0</v>
      </c>
      <c r="E80" s="128">
        <f t="shared" si="9"/>
        <v>0</v>
      </c>
      <c r="F80" s="64"/>
      <c r="G80" s="65"/>
      <c r="H80" s="64"/>
      <c r="I80" s="65"/>
      <c r="J80" s="12"/>
      <c r="K80" s="14"/>
      <c r="L80" s="12"/>
      <c r="M80" s="14"/>
      <c r="N80" s="12"/>
      <c r="O80" s="14"/>
      <c r="P80" s="12"/>
      <c r="Q80" s="14">
        <v>0</v>
      </c>
      <c r="R80" s="12"/>
      <c r="S80" s="14"/>
      <c r="T80" s="12"/>
      <c r="U80" s="14"/>
      <c r="V80" s="12"/>
      <c r="W80" s="14"/>
      <c r="X80" s="12"/>
      <c r="Y80" s="14"/>
      <c r="Z80" s="12"/>
      <c r="AA80" s="14"/>
      <c r="AB80" s="27"/>
      <c r="AC80" s="137"/>
      <c r="AD80" s="184"/>
      <c r="AE80" s="185"/>
      <c r="AF80" s="64"/>
      <c r="AG80" s="73"/>
      <c r="AH80" s="64"/>
      <c r="AI80" s="73"/>
      <c r="AJ80" s="64"/>
      <c r="AK80" s="73"/>
      <c r="AL80" s="182"/>
      <c r="AM80" s="76"/>
      <c r="AN80" s="57"/>
      <c r="AO80" s="13"/>
      <c r="AP80" s="24"/>
      <c r="AQ80" s="24"/>
      <c r="AR80" s="24"/>
      <c r="AS80" s="24"/>
      <c r="AT80" s="6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122"/>
      <c r="BG80" s="122"/>
      <c r="BX80" s="121"/>
      <c r="CD80" s="147" t="str">
        <f t="shared" si="10"/>
        <v/>
      </c>
      <c r="CG80" s="123">
        <v>0</v>
      </c>
      <c r="CH80" s="123">
        <v>0</v>
      </c>
      <c r="CI80" s="123">
        <v>0</v>
      </c>
      <c r="CJ80" s="123">
        <f t="shared" si="11"/>
        <v>0</v>
      </c>
      <c r="CK80" s="123"/>
      <c r="CL80" s="123"/>
      <c r="CM80" s="123"/>
      <c r="CN80" s="123"/>
      <c r="CO80" s="123"/>
    </row>
    <row r="81" spans="1:93" ht="16.149999999999999" customHeight="1" x14ac:dyDescent="0.2">
      <c r="A81" s="337" t="s">
        <v>59</v>
      </c>
      <c r="B81" s="152" t="s">
        <v>37</v>
      </c>
      <c r="C81" s="49">
        <f t="shared" si="7"/>
        <v>0</v>
      </c>
      <c r="D81" s="50">
        <f t="shared" si="8"/>
        <v>0</v>
      </c>
      <c r="E81" s="153">
        <f t="shared" si="9"/>
        <v>0</v>
      </c>
      <c r="F81" s="84"/>
      <c r="G81" s="170"/>
      <c r="H81" s="84"/>
      <c r="I81" s="170"/>
      <c r="J81" s="78"/>
      <c r="K81" s="79"/>
      <c r="L81" s="78"/>
      <c r="M81" s="79"/>
      <c r="N81" s="78"/>
      <c r="O81" s="79"/>
      <c r="P81" s="187"/>
      <c r="Q81" s="188"/>
      <c r="R81" s="187"/>
      <c r="S81" s="188"/>
      <c r="T81" s="187"/>
      <c r="U81" s="188"/>
      <c r="V81" s="187"/>
      <c r="W81" s="188"/>
      <c r="X81" s="187"/>
      <c r="Y81" s="188"/>
      <c r="Z81" s="187"/>
      <c r="AA81" s="188"/>
      <c r="AB81" s="187"/>
      <c r="AC81" s="188"/>
      <c r="AD81" s="187"/>
      <c r="AE81" s="188"/>
      <c r="AF81" s="187"/>
      <c r="AG81" s="188"/>
      <c r="AH81" s="187"/>
      <c r="AI81" s="188"/>
      <c r="AJ81" s="187"/>
      <c r="AK81" s="188"/>
      <c r="AL81" s="187"/>
      <c r="AM81" s="189"/>
      <c r="AN81" s="94"/>
      <c r="AO81" s="18"/>
      <c r="AP81" s="48"/>
      <c r="AQ81" s="48"/>
      <c r="AR81" s="48"/>
      <c r="AS81" s="48"/>
      <c r="AT81" s="6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122"/>
      <c r="BG81" s="122"/>
      <c r="BX81" s="121"/>
      <c r="CD81" s="147" t="str">
        <f t="shared" si="10"/>
        <v/>
      </c>
      <c r="CG81" s="123">
        <v>0</v>
      </c>
      <c r="CH81" s="123">
        <v>0</v>
      </c>
      <c r="CI81" s="123">
        <v>0</v>
      </c>
      <c r="CJ81" s="123">
        <f t="shared" si="11"/>
        <v>0</v>
      </c>
      <c r="CK81" s="123"/>
      <c r="CL81" s="123"/>
      <c r="CM81" s="123"/>
      <c r="CN81" s="123"/>
      <c r="CO81" s="123"/>
    </row>
    <row r="82" spans="1:93" ht="16.149999999999999" customHeight="1" x14ac:dyDescent="0.2">
      <c r="A82" s="338"/>
      <c r="B82" s="39" t="s">
        <v>38</v>
      </c>
      <c r="C82" s="52">
        <f t="shared" si="7"/>
        <v>0</v>
      </c>
      <c r="D82" s="53">
        <f t="shared" si="8"/>
        <v>0</v>
      </c>
      <c r="E82" s="158">
        <f t="shared" si="9"/>
        <v>0</v>
      </c>
      <c r="F82" s="41"/>
      <c r="G82" s="42"/>
      <c r="H82" s="41"/>
      <c r="I82" s="42"/>
      <c r="J82" s="7"/>
      <c r="K82" s="8"/>
      <c r="L82" s="7"/>
      <c r="M82" s="8"/>
      <c r="N82" s="7"/>
      <c r="O82" s="8"/>
      <c r="P82" s="176"/>
      <c r="Q82" s="177"/>
      <c r="R82" s="176"/>
      <c r="S82" s="177"/>
      <c r="T82" s="176"/>
      <c r="U82" s="177"/>
      <c r="V82" s="176"/>
      <c r="W82" s="177"/>
      <c r="X82" s="176"/>
      <c r="Y82" s="177"/>
      <c r="Z82" s="176"/>
      <c r="AA82" s="177"/>
      <c r="AB82" s="176"/>
      <c r="AC82" s="177"/>
      <c r="AD82" s="176"/>
      <c r="AE82" s="177"/>
      <c r="AF82" s="176"/>
      <c r="AG82" s="177"/>
      <c r="AH82" s="176"/>
      <c r="AI82" s="177"/>
      <c r="AJ82" s="176"/>
      <c r="AK82" s="177"/>
      <c r="AL82" s="176"/>
      <c r="AM82" s="190"/>
      <c r="AN82" s="57"/>
      <c r="AO82" s="20"/>
      <c r="AP82" s="22"/>
      <c r="AQ82" s="22"/>
      <c r="AR82" s="22"/>
      <c r="AS82" s="22"/>
      <c r="AT82" s="6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122"/>
      <c r="BG82" s="122"/>
      <c r="BX82" s="121"/>
      <c r="CD82" s="147" t="str">
        <f t="shared" si="10"/>
        <v/>
      </c>
      <c r="CG82" s="123">
        <v>0</v>
      </c>
      <c r="CH82" s="123">
        <v>0</v>
      </c>
      <c r="CI82" s="123">
        <v>0</v>
      </c>
      <c r="CJ82" s="123">
        <f t="shared" si="11"/>
        <v>0</v>
      </c>
      <c r="CK82" s="123"/>
      <c r="CL82" s="123"/>
      <c r="CM82" s="123"/>
      <c r="CN82" s="123"/>
      <c r="CO82" s="123"/>
    </row>
    <row r="83" spans="1:93" ht="16.149999999999999" customHeight="1" x14ac:dyDescent="0.2">
      <c r="A83" s="338"/>
      <c r="B83" s="39" t="s">
        <v>39</v>
      </c>
      <c r="C83" s="52">
        <f t="shared" si="7"/>
        <v>0</v>
      </c>
      <c r="D83" s="53">
        <f t="shared" si="8"/>
        <v>0</v>
      </c>
      <c r="E83" s="158">
        <f t="shared" si="9"/>
        <v>0</v>
      </c>
      <c r="F83" s="41"/>
      <c r="G83" s="42"/>
      <c r="H83" s="41"/>
      <c r="I83" s="42"/>
      <c r="J83" s="7"/>
      <c r="K83" s="8"/>
      <c r="L83" s="7"/>
      <c r="M83" s="8"/>
      <c r="N83" s="7"/>
      <c r="O83" s="8"/>
      <c r="P83" s="176"/>
      <c r="Q83" s="177"/>
      <c r="R83" s="176"/>
      <c r="S83" s="177"/>
      <c r="T83" s="176"/>
      <c r="U83" s="177"/>
      <c r="V83" s="176"/>
      <c r="W83" s="177"/>
      <c r="X83" s="176"/>
      <c r="Y83" s="177"/>
      <c r="Z83" s="176"/>
      <c r="AA83" s="177"/>
      <c r="AB83" s="176"/>
      <c r="AC83" s="177"/>
      <c r="AD83" s="176"/>
      <c r="AE83" s="177"/>
      <c r="AF83" s="176"/>
      <c r="AG83" s="177"/>
      <c r="AH83" s="176"/>
      <c r="AI83" s="177"/>
      <c r="AJ83" s="176"/>
      <c r="AK83" s="177"/>
      <c r="AL83" s="176"/>
      <c r="AM83" s="190"/>
      <c r="AN83" s="57"/>
      <c r="AO83" s="20"/>
      <c r="AP83" s="22"/>
      <c r="AQ83" s="22"/>
      <c r="AR83" s="22"/>
      <c r="AS83" s="22"/>
      <c r="AT83" s="6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122"/>
      <c r="BG83" s="122"/>
      <c r="BX83" s="121"/>
      <c r="CD83" s="147" t="str">
        <f t="shared" si="10"/>
        <v/>
      </c>
      <c r="CG83" s="123">
        <v>0</v>
      </c>
      <c r="CH83" s="123">
        <v>0</v>
      </c>
      <c r="CI83" s="123">
        <v>0</v>
      </c>
      <c r="CJ83" s="123">
        <f t="shared" si="11"/>
        <v>0</v>
      </c>
      <c r="CK83" s="123"/>
      <c r="CL83" s="123"/>
      <c r="CM83" s="123"/>
      <c r="CN83" s="123"/>
      <c r="CO83" s="123"/>
    </row>
    <row r="84" spans="1:93" ht="16.149999999999999" customHeight="1" x14ac:dyDescent="0.2">
      <c r="A84" s="338"/>
      <c r="B84" s="39" t="s">
        <v>41</v>
      </c>
      <c r="C84" s="52">
        <f t="shared" si="7"/>
        <v>0</v>
      </c>
      <c r="D84" s="53">
        <f t="shared" si="8"/>
        <v>0</v>
      </c>
      <c r="E84" s="158">
        <f t="shared" si="9"/>
        <v>0</v>
      </c>
      <c r="F84" s="41"/>
      <c r="G84" s="42"/>
      <c r="H84" s="41"/>
      <c r="I84" s="42"/>
      <c r="J84" s="7"/>
      <c r="K84" s="8"/>
      <c r="L84" s="7"/>
      <c r="M84" s="8"/>
      <c r="N84" s="7"/>
      <c r="O84" s="8"/>
      <c r="P84" s="176"/>
      <c r="Q84" s="177"/>
      <c r="R84" s="176"/>
      <c r="S84" s="177"/>
      <c r="T84" s="176"/>
      <c r="U84" s="177"/>
      <c r="V84" s="176"/>
      <c r="W84" s="177"/>
      <c r="X84" s="176"/>
      <c r="Y84" s="177"/>
      <c r="Z84" s="176"/>
      <c r="AA84" s="177"/>
      <c r="AB84" s="176"/>
      <c r="AC84" s="177"/>
      <c r="AD84" s="176"/>
      <c r="AE84" s="177"/>
      <c r="AF84" s="176"/>
      <c r="AG84" s="177"/>
      <c r="AH84" s="176"/>
      <c r="AI84" s="177"/>
      <c r="AJ84" s="176"/>
      <c r="AK84" s="177"/>
      <c r="AL84" s="176"/>
      <c r="AM84" s="190"/>
      <c r="AN84" s="57"/>
      <c r="AO84" s="20"/>
      <c r="AP84" s="22"/>
      <c r="AQ84" s="22"/>
      <c r="AR84" s="22"/>
      <c r="AS84" s="22"/>
      <c r="AT84" s="6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122"/>
      <c r="BG84" s="122"/>
      <c r="BX84" s="121"/>
      <c r="CD84" s="147" t="str">
        <f t="shared" si="10"/>
        <v/>
      </c>
      <c r="CG84" s="123">
        <v>0</v>
      </c>
      <c r="CH84" s="123">
        <v>0</v>
      </c>
      <c r="CI84" s="123">
        <v>0</v>
      </c>
      <c r="CJ84" s="123">
        <f t="shared" si="11"/>
        <v>0</v>
      </c>
      <c r="CK84" s="123"/>
      <c r="CL84" s="123"/>
      <c r="CM84" s="123"/>
      <c r="CN84" s="123"/>
      <c r="CO84" s="123"/>
    </row>
    <row r="85" spans="1:93" ht="16.149999999999999" customHeight="1" x14ac:dyDescent="0.2">
      <c r="A85" s="338"/>
      <c r="B85" s="39" t="s">
        <v>42</v>
      </c>
      <c r="C85" s="52">
        <f t="shared" si="7"/>
        <v>0</v>
      </c>
      <c r="D85" s="53">
        <f t="shared" si="8"/>
        <v>0</v>
      </c>
      <c r="E85" s="158">
        <f t="shared" si="9"/>
        <v>0</v>
      </c>
      <c r="F85" s="41"/>
      <c r="G85" s="42"/>
      <c r="H85" s="41"/>
      <c r="I85" s="42"/>
      <c r="J85" s="7"/>
      <c r="K85" s="8"/>
      <c r="L85" s="7"/>
      <c r="M85" s="8"/>
      <c r="N85" s="7"/>
      <c r="O85" s="8"/>
      <c r="P85" s="176"/>
      <c r="Q85" s="177"/>
      <c r="R85" s="176"/>
      <c r="S85" s="177"/>
      <c r="T85" s="176"/>
      <c r="U85" s="177"/>
      <c r="V85" s="176"/>
      <c r="W85" s="177"/>
      <c r="X85" s="176"/>
      <c r="Y85" s="177"/>
      <c r="Z85" s="176"/>
      <c r="AA85" s="177"/>
      <c r="AB85" s="176"/>
      <c r="AC85" s="177"/>
      <c r="AD85" s="176"/>
      <c r="AE85" s="177"/>
      <c r="AF85" s="176"/>
      <c r="AG85" s="177"/>
      <c r="AH85" s="176"/>
      <c r="AI85" s="177"/>
      <c r="AJ85" s="176"/>
      <c r="AK85" s="177"/>
      <c r="AL85" s="176"/>
      <c r="AM85" s="190"/>
      <c r="AN85" s="57"/>
      <c r="AO85" s="20"/>
      <c r="AP85" s="22"/>
      <c r="AQ85" s="22"/>
      <c r="AR85" s="22"/>
      <c r="AS85" s="22"/>
      <c r="AT85" s="6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122"/>
      <c r="BG85" s="122"/>
      <c r="BX85" s="121"/>
      <c r="CD85" s="147" t="str">
        <f t="shared" si="10"/>
        <v/>
      </c>
      <c r="CG85" s="123">
        <v>0</v>
      </c>
      <c r="CH85" s="123">
        <v>0</v>
      </c>
      <c r="CI85" s="123">
        <v>0</v>
      </c>
      <c r="CJ85" s="123">
        <f t="shared" si="11"/>
        <v>0</v>
      </c>
      <c r="CK85" s="123"/>
      <c r="CL85" s="123"/>
      <c r="CM85" s="123"/>
      <c r="CN85" s="123"/>
      <c r="CO85" s="123"/>
    </row>
    <row r="86" spans="1:93" ht="16.149999999999999" customHeight="1" x14ac:dyDescent="0.2">
      <c r="A86" s="338"/>
      <c r="B86" s="175" t="s">
        <v>46</v>
      </c>
      <c r="C86" s="165">
        <f t="shared" si="7"/>
        <v>0</v>
      </c>
      <c r="D86" s="88">
        <f t="shared" si="8"/>
        <v>0</v>
      </c>
      <c r="E86" s="166">
        <f t="shared" si="9"/>
        <v>0</v>
      </c>
      <c r="F86" s="41"/>
      <c r="G86" s="42"/>
      <c r="H86" s="41"/>
      <c r="I86" s="42"/>
      <c r="J86" s="27"/>
      <c r="K86" s="137"/>
      <c r="L86" s="27"/>
      <c r="M86" s="137"/>
      <c r="N86" s="27"/>
      <c r="O86" s="137"/>
      <c r="P86" s="184"/>
      <c r="Q86" s="185"/>
      <c r="R86" s="184"/>
      <c r="S86" s="185"/>
      <c r="T86" s="184"/>
      <c r="U86" s="185"/>
      <c r="V86" s="184"/>
      <c r="W86" s="185"/>
      <c r="X86" s="184"/>
      <c r="Y86" s="185"/>
      <c r="Z86" s="184"/>
      <c r="AA86" s="185"/>
      <c r="AB86" s="184"/>
      <c r="AC86" s="185"/>
      <c r="AD86" s="184"/>
      <c r="AE86" s="185"/>
      <c r="AF86" s="184"/>
      <c r="AG86" s="185"/>
      <c r="AH86" s="184"/>
      <c r="AI86" s="185"/>
      <c r="AJ86" s="184"/>
      <c r="AK86" s="185"/>
      <c r="AL86" s="184"/>
      <c r="AM86" s="191"/>
      <c r="AN86" s="57"/>
      <c r="AO86" s="20"/>
      <c r="AP86" s="22"/>
      <c r="AQ86" s="22"/>
      <c r="AR86" s="22"/>
      <c r="AS86" s="22"/>
      <c r="AT86" s="6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122"/>
      <c r="BG86" s="122"/>
      <c r="BX86" s="121"/>
      <c r="CD86" s="147" t="str">
        <f t="shared" si="10"/>
        <v/>
      </c>
      <c r="CG86" s="123">
        <v>0</v>
      </c>
      <c r="CH86" s="123">
        <v>0</v>
      </c>
      <c r="CI86" s="123">
        <v>0</v>
      </c>
      <c r="CJ86" s="123">
        <f t="shared" si="11"/>
        <v>0</v>
      </c>
      <c r="CK86" s="123"/>
      <c r="CL86" s="123"/>
      <c r="CM86" s="123"/>
      <c r="CN86" s="123"/>
      <c r="CO86" s="123"/>
    </row>
    <row r="87" spans="1:93" ht="16.149999999999999" customHeight="1" x14ac:dyDescent="0.2">
      <c r="A87" s="339"/>
      <c r="B87" s="167" t="s">
        <v>45</v>
      </c>
      <c r="C87" s="132">
        <f t="shared" si="7"/>
        <v>0</v>
      </c>
      <c r="D87" s="168">
        <f t="shared" si="8"/>
        <v>0</v>
      </c>
      <c r="E87" s="128">
        <f t="shared" si="9"/>
        <v>0</v>
      </c>
      <c r="F87" s="64"/>
      <c r="G87" s="65"/>
      <c r="H87" s="64"/>
      <c r="I87" s="65"/>
      <c r="J87" s="12"/>
      <c r="K87" s="14"/>
      <c r="L87" s="12"/>
      <c r="M87" s="14"/>
      <c r="N87" s="12"/>
      <c r="O87" s="14"/>
      <c r="P87" s="192"/>
      <c r="Q87" s="193"/>
      <c r="R87" s="192"/>
      <c r="S87" s="193"/>
      <c r="T87" s="192"/>
      <c r="U87" s="193"/>
      <c r="V87" s="192"/>
      <c r="W87" s="193"/>
      <c r="X87" s="192"/>
      <c r="Y87" s="193"/>
      <c r="Z87" s="192"/>
      <c r="AA87" s="193"/>
      <c r="AB87" s="192"/>
      <c r="AC87" s="193"/>
      <c r="AD87" s="192"/>
      <c r="AE87" s="193"/>
      <c r="AF87" s="192"/>
      <c r="AG87" s="193"/>
      <c r="AH87" s="192"/>
      <c r="AI87" s="193"/>
      <c r="AJ87" s="192"/>
      <c r="AK87" s="193"/>
      <c r="AL87" s="192"/>
      <c r="AM87" s="194"/>
      <c r="AN87" s="58"/>
      <c r="AO87" s="13"/>
      <c r="AP87" s="24"/>
      <c r="AQ87" s="24"/>
      <c r="AR87" s="24"/>
      <c r="AS87" s="24"/>
      <c r="AT87" s="6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122"/>
      <c r="BG87" s="122"/>
      <c r="BX87" s="121"/>
      <c r="CD87" s="147" t="str">
        <f t="shared" si="10"/>
        <v/>
      </c>
      <c r="CG87" s="123">
        <v>0</v>
      </c>
      <c r="CH87" s="123">
        <v>0</v>
      </c>
      <c r="CI87" s="123">
        <v>0</v>
      </c>
      <c r="CJ87" s="123">
        <f t="shared" si="11"/>
        <v>0</v>
      </c>
      <c r="CK87" s="123"/>
      <c r="CL87" s="123"/>
      <c r="CM87" s="123"/>
      <c r="CN87" s="123"/>
      <c r="CO87" s="123"/>
    </row>
    <row r="88" spans="1:93" ht="16.149999999999999" customHeight="1" x14ac:dyDescent="0.2">
      <c r="A88" s="334" t="s">
        <v>60</v>
      </c>
      <c r="B88" s="152" t="s">
        <v>37</v>
      </c>
      <c r="C88" s="49">
        <f t="shared" si="7"/>
        <v>0</v>
      </c>
      <c r="D88" s="50">
        <f t="shared" si="8"/>
        <v>0</v>
      </c>
      <c r="E88" s="153">
        <f t="shared" si="9"/>
        <v>0</v>
      </c>
      <c r="F88" s="7"/>
      <c r="G88" s="20"/>
      <c r="H88" s="7"/>
      <c r="I88" s="20"/>
      <c r="J88" s="7"/>
      <c r="K88" s="8"/>
      <c r="L88" s="7"/>
      <c r="M88" s="8"/>
      <c r="N88" s="7"/>
      <c r="O88" s="8"/>
      <c r="P88" s="7"/>
      <c r="Q88" s="8"/>
      <c r="R88" s="7"/>
      <c r="S88" s="8"/>
      <c r="T88" s="7"/>
      <c r="U88" s="8"/>
      <c r="V88" s="7"/>
      <c r="W88" s="8"/>
      <c r="X88" s="7"/>
      <c r="Y88" s="8"/>
      <c r="Z88" s="7"/>
      <c r="AA88" s="8"/>
      <c r="AB88" s="7"/>
      <c r="AC88" s="8"/>
      <c r="AD88" s="7"/>
      <c r="AE88" s="8"/>
      <c r="AF88" s="7"/>
      <c r="AG88" s="8"/>
      <c r="AH88" s="7"/>
      <c r="AI88" s="8"/>
      <c r="AJ88" s="7"/>
      <c r="AK88" s="8"/>
      <c r="AL88" s="21"/>
      <c r="AM88" s="35"/>
      <c r="AN88" s="269"/>
      <c r="AO88" s="18"/>
      <c r="AP88" s="48"/>
      <c r="AQ88" s="48"/>
      <c r="AR88" s="48"/>
      <c r="AS88" s="196"/>
      <c r="AT88" s="6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122"/>
      <c r="BG88" s="122"/>
      <c r="BX88" s="121"/>
      <c r="CD88" s="147" t="str">
        <f t="shared" si="10"/>
        <v/>
      </c>
      <c r="CG88" s="123">
        <v>0</v>
      </c>
      <c r="CH88" s="123">
        <v>0</v>
      </c>
      <c r="CI88" s="123">
        <v>0</v>
      </c>
      <c r="CJ88" s="123">
        <f t="shared" si="11"/>
        <v>0</v>
      </c>
      <c r="CK88" s="123"/>
      <c r="CL88" s="123"/>
      <c r="CM88" s="123"/>
      <c r="CN88" s="123"/>
      <c r="CO88" s="123"/>
    </row>
    <row r="89" spans="1:93" ht="16.149999999999999" customHeight="1" x14ac:dyDescent="0.2">
      <c r="A89" s="335"/>
      <c r="B89" s="39" t="s">
        <v>38</v>
      </c>
      <c r="C89" s="52">
        <f t="shared" si="7"/>
        <v>0</v>
      </c>
      <c r="D89" s="53">
        <f t="shared" si="8"/>
        <v>0</v>
      </c>
      <c r="E89" s="158">
        <f t="shared" si="9"/>
        <v>0</v>
      </c>
      <c r="F89" s="7"/>
      <c r="G89" s="20"/>
      <c r="H89" s="7"/>
      <c r="I89" s="20"/>
      <c r="J89" s="7"/>
      <c r="K89" s="8"/>
      <c r="L89" s="7"/>
      <c r="M89" s="8"/>
      <c r="N89" s="7"/>
      <c r="O89" s="8"/>
      <c r="P89" s="7"/>
      <c r="Q89" s="8"/>
      <c r="R89" s="7"/>
      <c r="S89" s="8"/>
      <c r="T89" s="7"/>
      <c r="U89" s="8"/>
      <c r="V89" s="7"/>
      <c r="W89" s="8"/>
      <c r="X89" s="7"/>
      <c r="Y89" s="8"/>
      <c r="Z89" s="7"/>
      <c r="AA89" s="8"/>
      <c r="AB89" s="7"/>
      <c r="AC89" s="8"/>
      <c r="AD89" s="7"/>
      <c r="AE89" s="8"/>
      <c r="AF89" s="7"/>
      <c r="AG89" s="8"/>
      <c r="AH89" s="7"/>
      <c r="AI89" s="8"/>
      <c r="AJ89" s="7"/>
      <c r="AK89" s="8"/>
      <c r="AL89" s="21"/>
      <c r="AM89" s="35"/>
      <c r="AN89" s="270"/>
      <c r="AO89" s="20"/>
      <c r="AP89" s="22"/>
      <c r="AQ89" s="22"/>
      <c r="AR89" s="22"/>
      <c r="AS89" s="198"/>
      <c r="AT89" s="6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122"/>
      <c r="BG89" s="122"/>
      <c r="BX89" s="121"/>
      <c r="CD89" s="147" t="str">
        <f t="shared" si="10"/>
        <v/>
      </c>
      <c r="CG89" s="123">
        <v>0</v>
      </c>
      <c r="CH89" s="123">
        <v>0</v>
      </c>
      <c r="CI89" s="123">
        <v>0</v>
      </c>
      <c r="CJ89" s="123">
        <f t="shared" si="11"/>
        <v>0</v>
      </c>
      <c r="CK89" s="123"/>
      <c r="CL89" s="123"/>
      <c r="CM89" s="123"/>
      <c r="CN89" s="123"/>
      <c r="CO89" s="123"/>
    </row>
    <row r="90" spans="1:93" ht="16.149999999999999" customHeight="1" x14ac:dyDescent="0.2">
      <c r="A90" s="335"/>
      <c r="B90" s="39" t="s">
        <v>39</v>
      </c>
      <c r="C90" s="52">
        <f t="shared" si="7"/>
        <v>0</v>
      </c>
      <c r="D90" s="53">
        <f t="shared" si="8"/>
        <v>0</v>
      </c>
      <c r="E90" s="158">
        <f t="shared" si="9"/>
        <v>0</v>
      </c>
      <c r="F90" s="7"/>
      <c r="G90" s="20"/>
      <c r="H90" s="7"/>
      <c r="I90" s="20"/>
      <c r="J90" s="7"/>
      <c r="K90" s="8"/>
      <c r="L90" s="7"/>
      <c r="M90" s="8"/>
      <c r="N90" s="7"/>
      <c r="O90" s="8"/>
      <c r="P90" s="7"/>
      <c r="Q90" s="8"/>
      <c r="R90" s="7"/>
      <c r="S90" s="8"/>
      <c r="T90" s="7"/>
      <c r="U90" s="8"/>
      <c r="V90" s="7"/>
      <c r="W90" s="8"/>
      <c r="X90" s="7"/>
      <c r="Y90" s="8"/>
      <c r="Z90" s="7"/>
      <c r="AA90" s="8"/>
      <c r="AB90" s="7"/>
      <c r="AC90" s="8"/>
      <c r="AD90" s="7"/>
      <c r="AE90" s="8"/>
      <c r="AF90" s="7"/>
      <c r="AG90" s="8"/>
      <c r="AH90" s="7"/>
      <c r="AI90" s="8"/>
      <c r="AJ90" s="7"/>
      <c r="AK90" s="8"/>
      <c r="AL90" s="21"/>
      <c r="AM90" s="35"/>
      <c r="AN90" s="270"/>
      <c r="AO90" s="20"/>
      <c r="AP90" s="22"/>
      <c r="AQ90" s="22"/>
      <c r="AR90" s="22"/>
      <c r="AS90" s="198"/>
      <c r="AT90" s="6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122"/>
      <c r="BG90" s="122"/>
      <c r="BX90" s="121"/>
      <c r="CD90" s="147" t="str">
        <f t="shared" si="10"/>
        <v/>
      </c>
      <c r="CG90" s="123">
        <v>0</v>
      </c>
      <c r="CH90" s="123">
        <v>0</v>
      </c>
      <c r="CI90" s="123">
        <v>0</v>
      </c>
      <c r="CJ90" s="123">
        <f t="shared" si="11"/>
        <v>0</v>
      </c>
      <c r="CK90" s="123"/>
      <c r="CL90" s="123"/>
      <c r="CM90" s="123"/>
      <c r="CN90" s="123"/>
      <c r="CO90" s="123"/>
    </row>
    <row r="91" spans="1:93" ht="16.149999999999999" customHeight="1" x14ac:dyDescent="0.2">
      <c r="A91" s="335"/>
      <c r="B91" s="39" t="s">
        <v>41</v>
      </c>
      <c r="C91" s="52">
        <f t="shared" si="7"/>
        <v>0</v>
      </c>
      <c r="D91" s="53">
        <f t="shared" si="8"/>
        <v>0</v>
      </c>
      <c r="E91" s="158">
        <f t="shared" si="9"/>
        <v>0</v>
      </c>
      <c r="F91" s="7"/>
      <c r="G91" s="20"/>
      <c r="H91" s="7"/>
      <c r="I91" s="20"/>
      <c r="J91" s="7"/>
      <c r="K91" s="8"/>
      <c r="L91" s="7"/>
      <c r="M91" s="8"/>
      <c r="N91" s="7"/>
      <c r="O91" s="8"/>
      <c r="P91" s="7"/>
      <c r="Q91" s="8"/>
      <c r="R91" s="7"/>
      <c r="S91" s="8"/>
      <c r="T91" s="7"/>
      <c r="U91" s="8"/>
      <c r="V91" s="7"/>
      <c r="W91" s="8"/>
      <c r="X91" s="7"/>
      <c r="Y91" s="8"/>
      <c r="Z91" s="7"/>
      <c r="AA91" s="8"/>
      <c r="AB91" s="7"/>
      <c r="AC91" s="8"/>
      <c r="AD91" s="7"/>
      <c r="AE91" s="8"/>
      <c r="AF91" s="7"/>
      <c r="AG91" s="8"/>
      <c r="AH91" s="7"/>
      <c r="AI91" s="8"/>
      <c r="AJ91" s="7"/>
      <c r="AK91" s="8"/>
      <c r="AL91" s="21"/>
      <c r="AM91" s="35"/>
      <c r="AN91" s="270"/>
      <c r="AO91" s="20"/>
      <c r="AP91" s="22"/>
      <c r="AQ91" s="22"/>
      <c r="AR91" s="22"/>
      <c r="AS91" s="198"/>
      <c r="AT91" s="6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122"/>
      <c r="BG91" s="122"/>
      <c r="BX91" s="121"/>
      <c r="CD91" s="147" t="str">
        <f t="shared" si="10"/>
        <v/>
      </c>
      <c r="CG91" s="123">
        <v>0</v>
      </c>
      <c r="CH91" s="123">
        <v>0</v>
      </c>
      <c r="CI91" s="123">
        <v>0</v>
      </c>
      <c r="CJ91" s="123">
        <f t="shared" si="11"/>
        <v>0</v>
      </c>
      <c r="CK91" s="123"/>
      <c r="CL91" s="123"/>
      <c r="CM91" s="123"/>
      <c r="CN91" s="123"/>
      <c r="CO91" s="123"/>
    </row>
    <row r="92" spans="1:93" ht="16.149999999999999" customHeight="1" x14ac:dyDescent="0.2">
      <c r="A92" s="335"/>
      <c r="B92" s="39" t="s">
        <v>42</v>
      </c>
      <c r="C92" s="52">
        <f t="shared" si="7"/>
        <v>0</v>
      </c>
      <c r="D92" s="53">
        <f t="shared" si="8"/>
        <v>0</v>
      </c>
      <c r="E92" s="158">
        <f t="shared" si="9"/>
        <v>0</v>
      </c>
      <c r="F92" s="7"/>
      <c r="G92" s="20"/>
      <c r="H92" s="7"/>
      <c r="I92" s="20"/>
      <c r="J92" s="7"/>
      <c r="K92" s="8"/>
      <c r="L92" s="7"/>
      <c r="M92" s="8"/>
      <c r="N92" s="7"/>
      <c r="O92" s="8"/>
      <c r="P92" s="7"/>
      <c r="Q92" s="8"/>
      <c r="R92" s="7"/>
      <c r="S92" s="8"/>
      <c r="T92" s="7"/>
      <c r="U92" s="8"/>
      <c r="V92" s="7"/>
      <c r="W92" s="8"/>
      <c r="X92" s="7"/>
      <c r="Y92" s="8"/>
      <c r="Z92" s="7"/>
      <c r="AA92" s="8"/>
      <c r="AB92" s="7"/>
      <c r="AC92" s="8"/>
      <c r="AD92" s="7"/>
      <c r="AE92" s="8"/>
      <c r="AF92" s="7"/>
      <c r="AG92" s="8"/>
      <c r="AH92" s="7"/>
      <c r="AI92" s="8"/>
      <c r="AJ92" s="7"/>
      <c r="AK92" s="8"/>
      <c r="AL92" s="21"/>
      <c r="AM92" s="35"/>
      <c r="AN92" s="270"/>
      <c r="AO92" s="20"/>
      <c r="AP92" s="22"/>
      <c r="AQ92" s="22"/>
      <c r="AR92" s="22"/>
      <c r="AS92" s="198"/>
      <c r="AT92" s="6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122"/>
      <c r="BG92" s="122"/>
      <c r="BX92" s="121"/>
      <c r="CD92" s="147" t="str">
        <f t="shared" si="10"/>
        <v/>
      </c>
      <c r="CG92" s="123">
        <v>0</v>
      </c>
      <c r="CH92" s="123">
        <v>0</v>
      </c>
      <c r="CI92" s="123">
        <v>0</v>
      </c>
      <c r="CJ92" s="123">
        <f t="shared" si="11"/>
        <v>0</v>
      </c>
      <c r="CK92" s="123"/>
      <c r="CL92" s="123"/>
      <c r="CM92" s="123"/>
      <c r="CN92" s="123"/>
      <c r="CO92" s="123"/>
    </row>
    <row r="93" spans="1:93" ht="16.149999999999999" customHeight="1" x14ac:dyDescent="0.2">
      <c r="A93" s="335"/>
      <c r="B93" s="39" t="s">
        <v>44</v>
      </c>
      <c r="C93" s="52">
        <f t="shared" si="7"/>
        <v>0</v>
      </c>
      <c r="D93" s="53">
        <f t="shared" si="8"/>
        <v>0</v>
      </c>
      <c r="E93" s="158">
        <f t="shared" si="9"/>
        <v>0</v>
      </c>
      <c r="F93" s="7"/>
      <c r="G93" s="20"/>
      <c r="H93" s="7"/>
      <c r="I93" s="20"/>
      <c r="J93" s="7"/>
      <c r="K93" s="8"/>
      <c r="L93" s="7"/>
      <c r="M93" s="8"/>
      <c r="N93" s="7"/>
      <c r="O93" s="8"/>
      <c r="P93" s="7"/>
      <c r="Q93" s="8"/>
      <c r="R93" s="7"/>
      <c r="S93" s="8"/>
      <c r="T93" s="7"/>
      <c r="U93" s="8"/>
      <c r="V93" s="7"/>
      <c r="W93" s="8"/>
      <c r="X93" s="7"/>
      <c r="Y93" s="8"/>
      <c r="Z93" s="7"/>
      <c r="AA93" s="8"/>
      <c r="AB93" s="7"/>
      <c r="AC93" s="8"/>
      <c r="AD93" s="7"/>
      <c r="AE93" s="8"/>
      <c r="AF93" s="7"/>
      <c r="AG93" s="8"/>
      <c r="AH93" s="7"/>
      <c r="AI93" s="8"/>
      <c r="AJ93" s="7"/>
      <c r="AK93" s="8"/>
      <c r="AL93" s="21"/>
      <c r="AM93" s="35"/>
      <c r="AN93" s="270"/>
      <c r="AO93" s="20"/>
      <c r="AP93" s="22"/>
      <c r="AQ93" s="22"/>
      <c r="AR93" s="22"/>
      <c r="AS93" s="198"/>
      <c r="AT93" s="6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122"/>
      <c r="BG93" s="122"/>
      <c r="BX93" s="121"/>
      <c r="CD93" s="147" t="str">
        <f t="shared" si="10"/>
        <v/>
      </c>
      <c r="CG93" s="123">
        <v>0</v>
      </c>
      <c r="CH93" s="123">
        <v>0</v>
      </c>
      <c r="CI93" s="123">
        <v>0</v>
      </c>
      <c r="CJ93" s="123">
        <f t="shared" si="11"/>
        <v>0</v>
      </c>
      <c r="CK93" s="123"/>
      <c r="CL93" s="123"/>
      <c r="CM93" s="123"/>
      <c r="CN93" s="123"/>
      <c r="CO93" s="123"/>
    </row>
    <row r="94" spans="1:93" ht="16.149999999999999" customHeight="1" x14ac:dyDescent="0.2">
      <c r="A94" s="335"/>
      <c r="B94" s="112" t="s">
        <v>46</v>
      </c>
      <c r="C94" s="165">
        <f t="shared" si="7"/>
        <v>0</v>
      </c>
      <c r="D94" s="171">
        <f t="shared" si="8"/>
        <v>0</v>
      </c>
      <c r="E94" s="166">
        <f t="shared" si="9"/>
        <v>0</v>
      </c>
      <c r="F94" s="7"/>
      <c r="G94" s="20"/>
      <c r="H94" s="7"/>
      <c r="I94" s="20"/>
      <c r="J94" s="7"/>
      <c r="K94" s="8"/>
      <c r="L94" s="7"/>
      <c r="M94" s="8"/>
      <c r="N94" s="7"/>
      <c r="O94" s="8"/>
      <c r="P94" s="7"/>
      <c r="Q94" s="8"/>
      <c r="R94" s="7"/>
      <c r="S94" s="8"/>
      <c r="T94" s="7"/>
      <c r="U94" s="8"/>
      <c r="V94" s="7"/>
      <c r="W94" s="8"/>
      <c r="X94" s="7"/>
      <c r="Y94" s="8"/>
      <c r="Z94" s="7"/>
      <c r="AA94" s="8"/>
      <c r="AB94" s="7"/>
      <c r="AC94" s="8"/>
      <c r="AD94" s="7"/>
      <c r="AE94" s="8"/>
      <c r="AF94" s="7"/>
      <c r="AG94" s="8"/>
      <c r="AH94" s="7"/>
      <c r="AI94" s="8"/>
      <c r="AJ94" s="7"/>
      <c r="AK94" s="8"/>
      <c r="AL94" s="21"/>
      <c r="AM94" s="35"/>
      <c r="AN94" s="270"/>
      <c r="AO94" s="20"/>
      <c r="AP94" s="22"/>
      <c r="AQ94" s="22"/>
      <c r="AR94" s="22"/>
      <c r="AS94" s="198"/>
      <c r="AT94" s="6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122"/>
      <c r="BG94" s="122"/>
      <c r="BX94" s="121"/>
      <c r="CD94" s="147" t="str">
        <f t="shared" si="10"/>
        <v/>
      </c>
      <c r="CG94" s="123">
        <v>0</v>
      </c>
      <c r="CH94" s="123">
        <v>0</v>
      </c>
      <c r="CI94" s="123">
        <v>0</v>
      </c>
      <c r="CJ94" s="123">
        <f t="shared" si="11"/>
        <v>0</v>
      </c>
      <c r="CK94" s="123"/>
      <c r="CL94" s="123"/>
      <c r="CM94" s="123"/>
      <c r="CN94" s="123"/>
      <c r="CO94" s="123"/>
    </row>
    <row r="95" spans="1:93" ht="16.149999999999999" customHeight="1" x14ac:dyDescent="0.2">
      <c r="A95" s="336"/>
      <c r="B95" s="167" t="s">
        <v>45</v>
      </c>
      <c r="C95" s="132">
        <f t="shared" si="7"/>
        <v>0</v>
      </c>
      <c r="D95" s="168">
        <f t="shared" si="8"/>
        <v>0</v>
      </c>
      <c r="E95" s="128">
        <f t="shared" si="9"/>
        <v>0</v>
      </c>
      <c r="F95" s="12"/>
      <c r="G95" s="13"/>
      <c r="H95" s="12"/>
      <c r="I95" s="13"/>
      <c r="J95" s="12"/>
      <c r="K95" s="14"/>
      <c r="L95" s="12"/>
      <c r="M95" s="14"/>
      <c r="N95" s="12"/>
      <c r="O95" s="14"/>
      <c r="P95" s="12"/>
      <c r="Q95" s="14"/>
      <c r="R95" s="12"/>
      <c r="S95" s="14"/>
      <c r="T95" s="12"/>
      <c r="U95" s="14"/>
      <c r="V95" s="12"/>
      <c r="W95" s="14"/>
      <c r="X95" s="12"/>
      <c r="Y95" s="14"/>
      <c r="Z95" s="12"/>
      <c r="AA95" s="14"/>
      <c r="AB95" s="12"/>
      <c r="AC95" s="14"/>
      <c r="AD95" s="12"/>
      <c r="AE95" s="14"/>
      <c r="AF95" s="12"/>
      <c r="AG95" s="14"/>
      <c r="AH95" s="12"/>
      <c r="AI95" s="14"/>
      <c r="AJ95" s="12"/>
      <c r="AK95" s="14"/>
      <c r="AL95" s="23"/>
      <c r="AM95" s="36"/>
      <c r="AN95" s="271"/>
      <c r="AO95" s="13"/>
      <c r="AP95" s="24"/>
      <c r="AQ95" s="24"/>
      <c r="AR95" s="24"/>
      <c r="AS95" s="200"/>
      <c r="AT95" s="6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122"/>
      <c r="BG95" s="122"/>
      <c r="BX95" s="121"/>
      <c r="CD95" s="147" t="str">
        <f t="shared" si="10"/>
        <v/>
      </c>
      <c r="CG95" s="123">
        <v>0</v>
      </c>
      <c r="CH95" s="123">
        <v>0</v>
      </c>
      <c r="CI95" s="123">
        <v>0</v>
      </c>
      <c r="CJ95" s="123">
        <f t="shared" si="11"/>
        <v>0</v>
      </c>
      <c r="CK95" s="123"/>
      <c r="CL95" s="123"/>
      <c r="CM95" s="123"/>
      <c r="CN95" s="123"/>
      <c r="CO95" s="123"/>
    </row>
    <row r="96" spans="1:93" ht="31.9" customHeight="1" x14ac:dyDescent="0.2">
      <c r="A96" s="201" t="s">
        <v>61</v>
      </c>
      <c r="B96" s="201"/>
      <c r="C96" s="272"/>
      <c r="D96" s="272"/>
      <c r="E96" s="272"/>
      <c r="F96" s="272"/>
      <c r="G96" s="272"/>
      <c r="H96" s="272"/>
      <c r="I96" s="272"/>
      <c r="J96" s="272"/>
      <c r="K96" s="220"/>
      <c r="L96" s="220"/>
      <c r="M96" s="273"/>
      <c r="N96" s="274"/>
      <c r="O96" s="273"/>
      <c r="P96" s="273"/>
      <c r="Q96" s="275"/>
      <c r="R96" s="275"/>
      <c r="S96" s="275"/>
      <c r="T96" s="275"/>
      <c r="U96" s="276"/>
      <c r="V96" s="276"/>
      <c r="W96" s="277"/>
      <c r="X96" s="277"/>
      <c r="Y96" s="277"/>
      <c r="Z96" s="278"/>
      <c r="AA96" s="276"/>
      <c r="AB96" s="276"/>
      <c r="AC96" s="276"/>
      <c r="AD96" s="275"/>
      <c r="AE96" s="275"/>
      <c r="AF96" s="275"/>
      <c r="AG96" s="275"/>
      <c r="AH96" s="275"/>
      <c r="AI96" s="275"/>
      <c r="AJ96" s="275"/>
      <c r="AK96" s="275"/>
      <c r="AL96" s="275"/>
      <c r="AM96" s="275"/>
      <c r="AN96" s="275"/>
      <c r="AO96" s="275"/>
      <c r="AP96" s="275"/>
      <c r="AQ96" s="122"/>
      <c r="AR96" s="122"/>
      <c r="CG96" s="123"/>
      <c r="CH96" s="123"/>
      <c r="CI96" s="123"/>
      <c r="CJ96" s="123"/>
      <c r="CK96" s="123"/>
      <c r="CL96" s="123"/>
      <c r="CM96" s="123"/>
      <c r="CN96" s="123"/>
      <c r="CO96" s="123"/>
    </row>
    <row r="97" spans="1:93" ht="16.149999999999999" customHeight="1" x14ac:dyDescent="0.2">
      <c r="A97" s="334" t="s">
        <v>62</v>
      </c>
      <c r="B97" s="340" t="s">
        <v>63</v>
      </c>
      <c r="C97" s="343" t="s">
        <v>14</v>
      </c>
      <c r="D97" s="344"/>
      <c r="E97" s="337"/>
      <c r="F97" s="348" t="s">
        <v>15</v>
      </c>
      <c r="G97" s="357"/>
      <c r="H97" s="357"/>
      <c r="I97" s="357"/>
      <c r="J97" s="357"/>
      <c r="K97" s="357"/>
      <c r="L97" s="357"/>
      <c r="M97" s="357"/>
      <c r="N97" s="357"/>
      <c r="O97" s="357"/>
      <c r="P97" s="357"/>
      <c r="Q97" s="357"/>
      <c r="R97" s="357"/>
      <c r="S97" s="357"/>
      <c r="T97" s="357"/>
      <c r="U97" s="357"/>
      <c r="V97" s="357"/>
      <c r="W97" s="357"/>
      <c r="X97" s="357"/>
      <c r="Y97" s="357"/>
      <c r="Z97" s="357"/>
      <c r="AA97" s="357"/>
      <c r="AB97" s="357"/>
      <c r="AC97" s="357"/>
      <c r="AD97" s="357"/>
      <c r="AE97" s="357"/>
      <c r="AF97" s="357"/>
      <c r="AG97" s="357"/>
      <c r="AH97" s="357"/>
      <c r="AI97" s="357"/>
      <c r="AJ97" s="357"/>
      <c r="AK97" s="357"/>
      <c r="AL97" s="357"/>
      <c r="AM97" s="349"/>
      <c r="AN97" s="344" t="s">
        <v>1</v>
      </c>
      <c r="AO97" s="337"/>
      <c r="AP97" s="334" t="s">
        <v>2</v>
      </c>
      <c r="AQ97" s="334" t="s">
        <v>3</v>
      </c>
      <c r="BX97" s="121"/>
      <c r="CG97" s="123"/>
      <c r="CH97" s="123"/>
      <c r="CI97" s="123"/>
      <c r="CJ97" s="123"/>
      <c r="CK97" s="123"/>
      <c r="CL97" s="123"/>
      <c r="CM97" s="123"/>
      <c r="CN97" s="123"/>
      <c r="CO97" s="123"/>
    </row>
    <row r="98" spans="1:93" ht="16.149999999999999" customHeight="1" x14ac:dyDescent="0.2">
      <c r="A98" s="335"/>
      <c r="B98" s="341"/>
      <c r="C98" s="345"/>
      <c r="D98" s="346"/>
      <c r="E98" s="339"/>
      <c r="F98" s="328" t="s">
        <v>17</v>
      </c>
      <c r="G98" s="347"/>
      <c r="H98" s="328" t="s">
        <v>18</v>
      </c>
      <c r="I98" s="347"/>
      <c r="J98" s="348" t="s">
        <v>64</v>
      </c>
      <c r="K98" s="356"/>
      <c r="L98" s="348" t="s">
        <v>65</v>
      </c>
      <c r="M98" s="356"/>
      <c r="N98" s="348" t="s">
        <v>66</v>
      </c>
      <c r="O98" s="356"/>
      <c r="P98" s="348" t="s">
        <v>67</v>
      </c>
      <c r="Q98" s="356"/>
      <c r="R98" s="348" t="s">
        <v>68</v>
      </c>
      <c r="S98" s="356"/>
      <c r="T98" s="348" t="s">
        <v>69</v>
      </c>
      <c r="U98" s="356"/>
      <c r="V98" s="348" t="s">
        <v>70</v>
      </c>
      <c r="W98" s="356"/>
      <c r="X98" s="348" t="s">
        <v>71</v>
      </c>
      <c r="Y98" s="356"/>
      <c r="Z98" s="348" t="s">
        <v>72</v>
      </c>
      <c r="AA98" s="356"/>
      <c r="AB98" s="348" t="s">
        <v>73</v>
      </c>
      <c r="AC98" s="356"/>
      <c r="AD98" s="348" t="s">
        <v>74</v>
      </c>
      <c r="AE98" s="357"/>
      <c r="AF98" s="348" t="s">
        <v>75</v>
      </c>
      <c r="AG98" s="356"/>
      <c r="AH98" s="357" t="s">
        <v>76</v>
      </c>
      <c r="AI98" s="357"/>
      <c r="AJ98" s="348" t="s">
        <v>77</v>
      </c>
      <c r="AK98" s="356"/>
      <c r="AL98" s="357" t="s">
        <v>32</v>
      </c>
      <c r="AM98" s="349"/>
      <c r="AN98" s="346"/>
      <c r="AO98" s="339"/>
      <c r="AP98" s="335"/>
      <c r="AQ98" s="335"/>
      <c r="AR98" s="122"/>
      <c r="AS98" s="122"/>
      <c r="AT98" s="122"/>
      <c r="AU98" s="122"/>
      <c r="AV98" s="122"/>
      <c r="AW98" s="122"/>
      <c r="AX98" s="122"/>
      <c r="AY98" s="122"/>
      <c r="AZ98" s="122"/>
      <c r="BA98" s="122"/>
      <c r="BB98" s="122"/>
      <c r="BC98" s="122"/>
      <c r="BD98" s="122"/>
      <c r="BE98" s="122"/>
      <c r="BX98" s="121"/>
      <c r="CG98" s="123"/>
      <c r="CH98" s="123"/>
      <c r="CI98" s="123"/>
      <c r="CJ98" s="123"/>
      <c r="CK98" s="123"/>
      <c r="CL98" s="123"/>
      <c r="CM98" s="123"/>
      <c r="CN98" s="123"/>
      <c r="CO98" s="123"/>
    </row>
    <row r="99" spans="1:93" ht="16.149999999999999" customHeight="1" x14ac:dyDescent="0.2">
      <c r="A99" s="336"/>
      <c r="B99" s="342"/>
      <c r="C99" s="37" t="s">
        <v>33</v>
      </c>
      <c r="D99" s="38" t="s">
        <v>34</v>
      </c>
      <c r="E99" s="309" t="s">
        <v>35</v>
      </c>
      <c r="F99" s="77" t="s">
        <v>34</v>
      </c>
      <c r="G99" s="306" t="s">
        <v>35</v>
      </c>
      <c r="H99" s="77" t="s">
        <v>34</v>
      </c>
      <c r="I99" s="306" t="s">
        <v>35</v>
      </c>
      <c r="J99" s="77" t="s">
        <v>34</v>
      </c>
      <c r="K99" s="306" t="s">
        <v>35</v>
      </c>
      <c r="L99" s="77" t="s">
        <v>34</v>
      </c>
      <c r="M99" s="306" t="s">
        <v>35</v>
      </c>
      <c r="N99" s="77" t="s">
        <v>34</v>
      </c>
      <c r="O99" s="305" t="s">
        <v>35</v>
      </c>
      <c r="P99" s="77" t="s">
        <v>34</v>
      </c>
      <c r="Q99" s="306" t="s">
        <v>35</v>
      </c>
      <c r="R99" s="125" t="s">
        <v>34</v>
      </c>
      <c r="S99" s="305" t="s">
        <v>35</v>
      </c>
      <c r="T99" s="77" t="s">
        <v>34</v>
      </c>
      <c r="U99" s="306" t="s">
        <v>35</v>
      </c>
      <c r="V99" s="125" t="s">
        <v>34</v>
      </c>
      <c r="W99" s="305" t="s">
        <v>35</v>
      </c>
      <c r="X99" s="77" t="s">
        <v>34</v>
      </c>
      <c r="Y99" s="306" t="s">
        <v>35</v>
      </c>
      <c r="Z99" s="125" t="s">
        <v>34</v>
      </c>
      <c r="AA99" s="305" t="s">
        <v>35</v>
      </c>
      <c r="AB99" s="77" t="s">
        <v>34</v>
      </c>
      <c r="AC99" s="306" t="s">
        <v>35</v>
      </c>
      <c r="AD99" s="77" t="s">
        <v>34</v>
      </c>
      <c r="AE99" s="305" t="s">
        <v>35</v>
      </c>
      <c r="AF99" s="77" t="s">
        <v>34</v>
      </c>
      <c r="AG99" s="306" t="s">
        <v>35</v>
      </c>
      <c r="AH99" s="125" t="s">
        <v>34</v>
      </c>
      <c r="AI99" s="305" t="s">
        <v>35</v>
      </c>
      <c r="AJ99" s="77" t="s">
        <v>34</v>
      </c>
      <c r="AK99" s="306" t="s">
        <v>35</v>
      </c>
      <c r="AL99" s="125" t="s">
        <v>34</v>
      </c>
      <c r="AM99" s="92" t="s">
        <v>35</v>
      </c>
      <c r="AN99" s="308" t="s">
        <v>5</v>
      </c>
      <c r="AO99" s="309" t="s">
        <v>6</v>
      </c>
      <c r="AP99" s="336"/>
      <c r="AQ99" s="336"/>
      <c r="AR99" s="122"/>
      <c r="AS99" s="122"/>
      <c r="AT99" s="122"/>
      <c r="AU99" s="122"/>
      <c r="AV99" s="122"/>
      <c r="AW99" s="122"/>
      <c r="AX99" s="122"/>
      <c r="AY99" s="122"/>
      <c r="AZ99" s="122"/>
      <c r="BA99" s="122"/>
      <c r="BB99" s="122"/>
      <c r="BC99" s="122"/>
      <c r="BD99" s="122"/>
      <c r="BE99" s="122"/>
      <c r="BX99" s="121"/>
      <c r="CG99" s="123"/>
      <c r="CH99" s="123"/>
      <c r="CI99" s="123"/>
      <c r="CJ99" s="123"/>
      <c r="CK99" s="123"/>
      <c r="CL99" s="123"/>
      <c r="CM99" s="123"/>
      <c r="CN99" s="123"/>
      <c r="CO99" s="123"/>
    </row>
    <row r="100" spans="1:93" ht="16.149999999999999" customHeight="1" x14ac:dyDescent="0.2">
      <c r="A100" s="334" t="s">
        <v>78</v>
      </c>
      <c r="B100" s="152" t="s">
        <v>79</v>
      </c>
      <c r="C100" s="49">
        <f t="shared" ref="C100:C111" si="12">SUM(D100+E100)</f>
        <v>220</v>
      </c>
      <c r="D100" s="50">
        <f t="shared" ref="D100:D111" si="13">SUM(F100+H100+J100+L100+N100+P100+R100+T100+V100+X100+Z100+AB100+AD100+AF100+AH100+AJ100+AL100)</f>
        <v>124</v>
      </c>
      <c r="E100" s="51">
        <f t="shared" ref="E100:E111" si="14">SUM(G100+I100+K100+M100+O100+Q100+S100+U100+W100+Y100+AA100+AC100+AE100+AG100+AI100+AK100+AM100)</f>
        <v>96</v>
      </c>
      <c r="F100" s="184"/>
      <c r="G100" s="207"/>
      <c r="H100" s="184"/>
      <c r="I100" s="208"/>
      <c r="J100" s="184"/>
      <c r="K100" s="207"/>
      <c r="L100" s="1">
        <v>5</v>
      </c>
      <c r="M100" s="3">
        <v>4</v>
      </c>
      <c r="N100" s="4">
        <v>13</v>
      </c>
      <c r="O100" s="209">
        <v>13</v>
      </c>
      <c r="P100" s="25">
        <v>15</v>
      </c>
      <c r="Q100" s="3">
        <v>23</v>
      </c>
      <c r="R100" s="63">
        <v>27</v>
      </c>
      <c r="S100" s="209">
        <v>14</v>
      </c>
      <c r="T100" s="1">
        <v>13</v>
      </c>
      <c r="U100" s="2">
        <v>10</v>
      </c>
      <c r="V100" s="4">
        <v>22</v>
      </c>
      <c r="W100" s="63">
        <v>10</v>
      </c>
      <c r="X100" s="1">
        <v>13</v>
      </c>
      <c r="Y100" s="2">
        <v>7</v>
      </c>
      <c r="Z100" s="4">
        <v>7</v>
      </c>
      <c r="AA100" s="63">
        <v>12</v>
      </c>
      <c r="AB100" s="1">
        <v>7</v>
      </c>
      <c r="AC100" s="2">
        <v>3</v>
      </c>
      <c r="AD100" s="1">
        <v>2</v>
      </c>
      <c r="AE100" s="3">
        <v>0</v>
      </c>
      <c r="AF100" s="210"/>
      <c r="AG100" s="211"/>
      <c r="AH100" s="210"/>
      <c r="AI100" s="211"/>
      <c r="AJ100" s="210"/>
      <c r="AK100" s="211"/>
      <c r="AL100" s="212"/>
      <c r="AM100" s="213"/>
      <c r="AN100" s="9">
        <v>0</v>
      </c>
      <c r="AO100" s="9">
        <v>0</v>
      </c>
      <c r="AP100" s="9">
        <v>0</v>
      </c>
      <c r="AQ100" s="3">
        <v>0</v>
      </c>
      <c r="AR100" s="6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122"/>
      <c r="BE100" s="122"/>
      <c r="BX100" s="121"/>
      <c r="CG100" s="123">
        <v>0</v>
      </c>
      <c r="CH100" s="123">
        <v>0</v>
      </c>
      <c r="CI100" s="123"/>
      <c r="CJ100" s="123"/>
      <c r="CK100" s="123"/>
      <c r="CL100" s="123"/>
      <c r="CM100" s="123"/>
      <c r="CN100" s="123"/>
      <c r="CO100" s="123"/>
    </row>
    <row r="101" spans="1:93" ht="16.149999999999999" customHeight="1" x14ac:dyDescent="0.2">
      <c r="A101" s="335"/>
      <c r="B101" s="39" t="s">
        <v>80</v>
      </c>
      <c r="C101" s="52">
        <f t="shared" si="12"/>
        <v>23</v>
      </c>
      <c r="D101" s="53">
        <f t="shared" si="13"/>
        <v>13</v>
      </c>
      <c r="E101" s="54">
        <f t="shared" si="14"/>
        <v>10</v>
      </c>
      <c r="F101" s="7"/>
      <c r="G101" s="10"/>
      <c r="H101" s="7"/>
      <c r="I101" s="20"/>
      <c r="J101" s="9"/>
      <c r="K101" s="173"/>
      <c r="L101" s="7"/>
      <c r="M101" s="8"/>
      <c r="N101" s="9">
        <v>2</v>
      </c>
      <c r="O101" s="173">
        <v>1</v>
      </c>
      <c r="P101" s="21"/>
      <c r="Q101" s="8">
        <v>1</v>
      </c>
      <c r="R101" s="10"/>
      <c r="S101" s="173"/>
      <c r="T101" s="7"/>
      <c r="U101" s="20"/>
      <c r="V101" s="9"/>
      <c r="W101" s="10">
        <v>1</v>
      </c>
      <c r="X101" s="7">
        <v>1</v>
      </c>
      <c r="Y101" s="20"/>
      <c r="Z101" s="9"/>
      <c r="AA101" s="10">
        <v>2</v>
      </c>
      <c r="AB101" s="7">
        <v>2</v>
      </c>
      <c r="AC101" s="20"/>
      <c r="AD101" s="7">
        <v>1</v>
      </c>
      <c r="AE101" s="8"/>
      <c r="AF101" s="7">
        <v>3</v>
      </c>
      <c r="AG101" s="20">
        <v>2</v>
      </c>
      <c r="AH101" s="7">
        <v>3</v>
      </c>
      <c r="AI101" s="20">
        <v>1</v>
      </c>
      <c r="AJ101" s="7"/>
      <c r="AK101" s="20">
        <v>1</v>
      </c>
      <c r="AL101" s="9">
        <v>1</v>
      </c>
      <c r="AM101" s="57">
        <v>1</v>
      </c>
      <c r="AN101" s="9">
        <v>0</v>
      </c>
      <c r="AO101" s="9">
        <v>0</v>
      </c>
      <c r="AP101" s="9">
        <v>0</v>
      </c>
      <c r="AQ101" s="8">
        <v>0</v>
      </c>
      <c r="AR101" s="6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122"/>
      <c r="BE101" s="122"/>
      <c r="BX101" s="121"/>
      <c r="CG101" s="123">
        <v>0</v>
      </c>
      <c r="CH101" s="123">
        <v>0</v>
      </c>
      <c r="CI101" s="123"/>
      <c r="CJ101" s="123"/>
      <c r="CK101" s="123"/>
      <c r="CL101" s="123"/>
      <c r="CM101" s="123"/>
      <c r="CN101" s="123"/>
      <c r="CO101" s="123"/>
    </row>
    <row r="102" spans="1:93" ht="16.149999999999999" customHeight="1" x14ac:dyDescent="0.2">
      <c r="A102" s="335"/>
      <c r="B102" s="39" t="s">
        <v>81</v>
      </c>
      <c r="C102" s="52">
        <f t="shared" si="12"/>
        <v>20</v>
      </c>
      <c r="D102" s="53">
        <f t="shared" si="13"/>
        <v>14</v>
      </c>
      <c r="E102" s="54">
        <f t="shared" si="14"/>
        <v>6</v>
      </c>
      <c r="F102" s="7"/>
      <c r="G102" s="10"/>
      <c r="H102" s="7"/>
      <c r="I102" s="20"/>
      <c r="J102" s="9"/>
      <c r="K102" s="173"/>
      <c r="L102" s="7"/>
      <c r="M102" s="8"/>
      <c r="N102" s="9"/>
      <c r="O102" s="173"/>
      <c r="P102" s="21">
        <v>1</v>
      </c>
      <c r="Q102" s="8"/>
      <c r="R102" s="10">
        <v>1</v>
      </c>
      <c r="S102" s="173">
        <v>3</v>
      </c>
      <c r="T102" s="7">
        <v>1</v>
      </c>
      <c r="U102" s="20"/>
      <c r="V102" s="9"/>
      <c r="W102" s="10"/>
      <c r="X102" s="7"/>
      <c r="Y102" s="20"/>
      <c r="Z102" s="9">
        <v>2</v>
      </c>
      <c r="AA102" s="10"/>
      <c r="AB102" s="7">
        <v>2</v>
      </c>
      <c r="AC102" s="20">
        <v>1</v>
      </c>
      <c r="AD102" s="7">
        <v>2</v>
      </c>
      <c r="AE102" s="8"/>
      <c r="AF102" s="7"/>
      <c r="AG102" s="20">
        <v>1</v>
      </c>
      <c r="AH102" s="7">
        <v>1</v>
      </c>
      <c r="AI102" s="20"/>
      <c r="AJ102" s="7">
        <v>2</v>
      </c>
      <c r="AK102" s="20">
        <v>1</v>
      </c>
      <c r="AL102" s="9">
        <v>2</v>
      </c>
      <c r="AM102" s="57"/>
      <c r="AN102" s="9">
        <v>0</v>
      </c>
      <c r="AO102" s="9">
        <v>0</v>
      </c>
      <c r="AP102" s="9">
        <v>0</v>
      </c>
      <c r="AQ102" s="8">
        <v>0</v>
      </c>
      <c r="AR102" s="6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122"/>
      <c r="BE102" s="122"/>
      <c r="BX102" s="121"/>
      <c r="CG102" s="123">
        <v>0</v>
      </c>
      <c r="CH102" s="123">
        <v>0</v>
      </c>
      <c r="CI102" s="123"/>
      <c r="CJ102" s="123"/>
      <c r="CK102" s="123"/>
      <c r="CL102" s="123"/>
      <c r="CM102" s="123"/>
      <c r="CN102" s="123"/>
      <c r="CO102" s="123"/>
    </row>
    <row r="103" spans="1:93" ht="16.149999999999999" customHeight="1" x14ac:dyDescent="0.2">
      <c r="A103" s="335"/>
      <c r="B103" s="39" t="s">
        <v>82</v>
      </c>
      <c r="C103" s="52">
        <f t="shared" si="12"/>
        <v>0</v>
      </c>
      <c r="D103" s="53">
        <f t="shared" si="13"/>
        <v>0</v>
      </c>
      <c r="E103" s="54">
        <f t="shared" si="14"/>
        <v>0</v>
      </c>
      <c r="F103" s="7"/>
      <c r="G103" s="10"/>
      <c r="H103" s="7"/>
      <c r="I103" s="20"/>
      <c r="J103" s="9"/>
      <c r="K103" s="173"/>
      <c r="L103" s="7"/>
      <c r="M103" s="8"/>
      <c r="N103" s="9"/>
      <c r="O103" s="173"/>
      <c r="P103" s="21"/>
      <c r="Q103" s="8"/>
      <c r="R103" s="10"/>
      <c r="S103" s="173"/>
      <c r="T103" s="7"/>
      <c r="U103" s="20"/>
      <c r="V103" s="9"/>
      <c r="W103" s="10"/>
      <c r="X103" s="7"/>
      <c r="Y103" s="20"/>
      <c r="Z103" s="9"/>
      <c r="AA103" s="10"/>
      <c r="AB103" s="7"/>
      <c r="AC103" s="20"/>
      <c r="AD103" s="7"/>
      <c r="AE103" s="8"/>
      <c r="AF103" s="7"/>
      <c r="AG103" s="20"/>
      <c r="AH103" s="7"/>
      <c r="AI103" s="20"/>
      <c r="AJ103" s="7"/>
      <c r="AK103" s="20"/>
      <c r="AL103" s="9"/>
      <c r="AM103" s="57"/>
      <c r="AN103" s="9"/>
      <c r="AO103" s="9"/>
      <c r="AP103" s="9"/>
      <c r="AQ103" s="8"/>
      <c r="AR103" s="6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122"/>
      <c r="BE103" s="122"/>
      <c r="BX103" s="121"/>
      <c r="CG103" s="123"/>
      <c r="CH103" s="123"/>
      <c r="CI103" s="123"/>
      <c r="CJ103" s="123"/>
      <c r="CK103" s="123"/>
      <c r="CL103" s="123"/>
      <c r="CM103" s="123"/>
      <c r="CN103" s="123"/>
      <c r="CO103" s="123"/>
    </row>
    <row r="104" spans="1:93" ht="16.149999999999999" customHeight="1" x14ac:dyDescent="0.2">
      <c r="A104" s="335"/>
      <c r="B104" s="186" t="s">
        <v>83</v>
      </c>
      <c r="C104" s="59">
        <f t="shared" si="12"/>
        <v>0</v>
      </c>
      <c r="D104" s="60">
        <f t="shared" si="13"/>
        <v>0</v>
      </c>
      <c r="E104" s="61">
        <f t="shared" si="14"/>
        <v>0</v>
      </c>
      <c r="F104" s="41"/>
      <c r="G104" s="214"/>
      <c r="H104" s="41"/>
      <c r="I104" s="42"/>
      <c r="J104" s="9"/>
      <c r="K104" s="173"/>
      <c r="L104" s="27"/>
      <c r="M104" s="137"/>
      <c r="N104" s="69"/>
      <c r="O104" s="140"/>
      <c r="P104" s="180"/>
      <c r="Q104" s="99"/>
      <c r="R104" s="214"/>
      <c r="S104" s="215"/>
      <c r="T104" s="41"/>
      <c r="U104" s="42"/>
      <c r="V104" s="93"/>
      <c r="W104" s="214"/>
      <c r="X104" s="41"/>
      <c r="Y104" s="42"/>
      <c r="Z104" s="93"/>
      <c r="AA104" s="214"/>
      <c r="AB104" s="41"/>
      <c r="AC104" s="42"/>
      <c r="AD104" s="41"/>
      <c r="AE104" s="99"/>
      <c r="AF104" s="41"/>
      <c r="AG104" s="42"/>
      <c r="AH104" s="41"/>
      <c r="AI104" s="42"/>
      <c r="AJ104" s="41"/>
      <c r="AK104" s="42"/>
      <c r="AL104" s="214"/>
      <c r="AM104" s="181"/>
      <c r="AN104" s="9"/>
      <c r="AO104" s="9"/>
      <c r="AP104" s="9"/>
      <c r="AQ104" s="137"/>
      <c r="AR104" s="6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122"/>
      <c r="BE104" s="122"/>
      <c r="BX104" s="121"/>
      <c r="CG104" s="123"/>
      <c r="CH104" s="123"/>
      <c r="CI104" s="123"/>
      <c r="CJ104" s="123"/>
      <c r="CK104" s="123"/>
      <c r="CL104" s="123"/>
      <c r="CM104" s="123"/>
      <c r="CN104" s="123"/>
      <c r="CO104" s="123"/>
    </row>
    <row r="105" spans="1:93" ht="16.149999999999999" customHeight="1" x14ac:dyDescent="0.2">
      <c r="A105" s="336"/>
      <c r="B105" s="167" t="s">
        <v>84</v>
      </c>
      <c r="C105" s="132">
        <f t="shared" si="12"/>
        <v>0</v>
      </c>
      <c r="D105" s="168">
        <f t="shared" si="13"/>
        <v>0</v>
      </c>
      <c r="E105" s="131">
        <f t="shared" si="14"/>
        <v>0</v>
      </c>
      <c r="F105" s="12"/>
      <c r="G105" s="16"/>
      <c r="H105" s="12"/>
      <c r="I105" s="13"/>
      <c r="J105" s="15"/>
      <c r="K105" s="141"/>
      <c r="L105" s="12"/>
      <c r="M105" s="14"/>
      <c r="N105" s="15"/>
      <c r="O105" s="141"/>
      <c r="P105" s="23"/>
      <c r="Q105" s="14"/>
      <c r="R105" s="16"/>
      <c r="S105" s="141"/>
      <c r="T105" s="12"/>
      <c r="U105" s="13"/>
      <c r="V105" s="15"/>
      <c r="W105" s="16"/>
      <c r="X105" s="12"/>
      <c r="Y105" s="13"/>
      <c r="Z105" s="15"/>
      <c r="AA105" s="16"/>
      <c r="AB105" s="12"/>
      <c r="AC105" s="13"/>
      <c r="AD105" s="12"/>
      <c r="AE105" s="14"/>
      <c r="AF105" s="12"/>
      <c r="AG105" s="13"/>
      <c r="AH105" s="12"/>
      <c r="AI105" s="13"/>
      <c r="AJ105" s="12"/>
      <c r="AK105" s="13"/>
      <c r="AL105" s="12"/>
      <c r="AM105" s="13"/>
      <c r="AN105" s="9"/>
      <c r="AO105" s="9"/>
      <c r="AP105" s="9"/>
      <c r="AQ105" s="8"/>
      <c r="AR105" s="6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122"/>
      <c r="BE105" s="122"/>
      <c r="BX105" s="121"/>
      <c r="CG105" s="123"/>
      <c r="CH105" s="123"/>
      <c r="CI105" s="123"/>
      <c r="CJ105" s="123"/>
      <c r="CK105" s="123"/>
      <c r="CL105" s="123"/>
      <c r="CM105" s="123"/>
      <c r="CN105" s="123"/>
      <c r="CO105" s="123"/>
    </row>
    <row r="106" spans="1:93" ht="16.149999999999999" customHeight="1" x14ac:dyDescent="0.2">
      <c r="A106" s="334" t="s">
        <v>85</v>
      </c>
      <c r="B106" s="152" t="s">
        <v>79</v>
      </c>
      <c r="C106" s="49">
        <f t="shared" si="12"/>
        <v>0</v>
      </c>
      <c r="D106" s="50">
        <f t="shared" si="13"/>
        <v>0</v>
      </c>
      <c r="E106" s="51">
        <f t="shared" si="14"/>
        <v>0</v>
      </c>
      <c r="F106" s="184"/>
      <c r="G106" s="207"/>
      <c r="H106" s="184"/>
      <c r="I106" s="208"/>
      <c r="J106" s="184"/>
      <c r="K106" s="207"/>
      <c r="L106" s="1"/>
      <c r="M106" s="3"/>
      <c r="N106" s="4"/>
      <c r="O106" s="209"/>
      <c r="P106" s="25"/>
      <c r="Q106" s="3"/>
      <c r="R106" s="63"/>
      <c r="S106" s="209"/>
      <c r="T106" s="1"/>
      <c r="U106" s="2"/>
      <c r="V106" s="4"/>
      <c r="W106" s="63"/>
      <c r="X106" s="1"/>
      <c r="Y106" s="2"/>
      <c r="Z106" s="4"/>
      <c r="AA106" s="63"/>
      <c r="AB106" s="1"/>
      <c r="AC106" s="2"/>
      <c r="AD106" s="1"/>
      <c r="AE106" s="3"/>
      <c r="AF106" s="176"/>
      <c r="AG106" s="216"/>
      <c r="AH106" s="176"/>
      <c r="AI106" s="216"/>
      <c r="AJ106" s="176"/>
      <c r="AK106" s="216"/>
      <c r="AL106" s="126"/>
      <c r="AM106" s="197"/>
      <c r="AN106" s="9"/>
      <c r="AO106" s="9"/>
      <c r="AP106" s="9"/>
      <c r="AQ106" s="19"/>
      <c r="AR106" s="6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122"/>
      <c r="BE106" s="122"/>
      <c r="BX106" s="121"/>
      <c r="CG106" s="123">
        <v>0</v>
      </c>
      <c r="CH106" s="123">
        <v>0</v>
      </c>
      <c r="CI106" s="123"/>
      <c r="CJ106" s="123"/>
      <c r="CK106" s="123"/>
      <c r="CL106" s="123"/>
      <c r="CM106" s="123"/>
      <c r="CN106" s="123"/>
      <c r="CO106" s="123"/>
    </row>
    <row r="107" spans="1:93" ht="16.149999999999999" customHeight="1" x14ac:dyDescent="0.2">
      <c r="A107" s="335"/>
      <c r="B107" s="39" t="s">
        <v>80</v>
      </c>
      <c r="C107" s="52">
        <f t="shared" si="12"/>
        <v>22</v>
      </c>
      <c r="D107" s="53">
        <f t="shared" si="13"/>
        <v>12</v>
      </c>
      <c r="E107" s="54">
        <f t="shared" si="14"/>
        <v>10</v>
      </c>
      <c r="F107" s="7"/>
      <c r="G107" s="46"/>
      <c r="H107" s="7"/>
      <c r="I107" s="18"/>
      <c r="J107" s="7"/>
      <c r="K107" s="46"/>
      <c r="L107" s="7"/>
      <c r="M107" s="18"/>
      <c r="N107" s="9">
        <v>2</v>
      </c>
      <c r="O107" s="46">
        <v>1</v>
      </c>
      <c r="P107" s="7"/>
      <c r="Q107" s="18">
        <v>1</v>
      </c>
      <c r="R107" s="9"/>
      <c r="S107" s="46"/>
      <c r="T107" s="7"/>
      <c r="U107" s="18"/>
      <c r="V107" s="9"/>
      <c r="W107" s="46">
        <v>1</v>
      </c>
      <c r="X107" s="7">
        <v>1</v>
      </c>
      <c r="Y107" s="18"/>
      <c r="Z107" s="9"/>
      <c r="AA107" s="46">
        <v>2</v>
      </c>
      <c r="AB107" s="7">
        <v>2</v>
      </c>
      <c r="AC107" s="18"/>
      <c r="AD107" s="7">
        <v>1</v>
      </c>
      <c r="AE107" s="19"/>
      <c r="AF107" s="7">
        <v>2</v>
      </c>
      <c r="AG107" s="20">
        <v>2</v>
      </c>
      <c r="AH107" s="7">
        <v>3</v>
      </c>
      <c r="AI107" s="20">
        <v>1</v>
      </c>
      <c r="AJ107" s="7"/>
      <c r="AK107" s="20">
        <v>1</v>
      </c>
      <c r="AL107" s="9">
        <v>1</v>
      </c>
      <c r="AM107" s="57">
        <v>1</v>
      </c>
      <c r="AN107" s="9">
        <v>0</v>
      </c>
      <c r="AO107" s="9">
        <v>0</v>
      </c>
      <c r="AP107" s="9">
        <v>0</v>
      </c>
      <c r="AQ107" s="19">
        <v>0</v>
      </c>
      <c r="AR107" s="6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122"/>
      <c r="BE107" s="122"/>
      <c r="BX107" s="121"/>
      <c r="CG107" s="123">
        <v>0</v>
      </c>
      <c r="CH107" s="123">
        <v>0</v>
      </c>
      <c r="CI107" s="123"/>
      <c r="CJ107" s="123"/>
      <c r="CK107" s="123"/>
      <c r="CL107" s="123"/>
      <c r="CM107" s="123"/>
      <c r="CN107" s="123"/>
      <c r="CO107" s="123"/>
    </row>
    <row r="108" spans="1:93" ht="16.149999999999999" customHeight="1" x14ac:dyDescent="0.2">
      <c r="A108" s="335"/>
      <c r="B108" s="39" t="s">
        <v>81</v>
      </c>
      <c r="C108" s="52">
        <f t="shared" si="12"/>
        <v>3</v>
      </c>
      <c r="D108" s="53">
        <f t="shared" si="13"/>
        <v>1</v>
      </c>
      <c r="E108" s="54">
        <f t="shared" si="14"/>
        <v>2</v>
      </c>
      <c r="F108" s="7"/>
      <c r="G108" s="10"/>
      <c r="H108" s="7"/>
      <c r="I108" s="20"/>
      <c r="J108" s="7"/>
      <c r="K108" s="10"/>
      <c r="L108" s="7"/>
      <c r="M108" s="20"/>
      <c r="N108" s="9"/>
      <c r="O108" s="10"/>
      <c r="P108" s="7">
        <v>1</v>
      </c>
      <c r="Q108" s="20"/>
      <c r="R108" s="9"/>
      <c r="S108" s="10">
        <v>2</v>
      </c>
      <c r="T108" s="7"/>
      <c r="U108" s="20"/>
      <c r="V108" s="9"/>
      <c r="W108" s="10"/>
      <c r="X108" s="7"/>
      <c r="Y108" s="20"/>
      <c r="Z108" s="9"/>
      <c r="AA108" s="10"/>
      <c r="AB108" s="7"/>
      <c r="AC108" s="20"/>
      <c r="AD108" s="7"/>
      <c r="AE108" s="8"/>
      <c r="AF108" s="7"/>
      <c r="AG108" s="20"/>
      <c r="AH108" s="7"/>
      <c r="AI108" s="20"/>
      <c r="AJ108" s="7"/>
      <c r="AK108" s="20"/>
      <c r="AL108" s="9"/>
      <c r="AM108" s="57"/>
      <c r="AN108" s="9">
        <v>0</v>
      </c>
      <c r="AO108" s="9">
        <v>0</v>
      </c>
      <c r="AP108" s="9">
        <v>0</v>
      </c>
      <c r="AQ108" s="8">
        <v>0</v>
      </c>
      <c r="AR108" s="6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122"/>
      <c r="BE108" s="122"/>
      <c r="BX108" s="121"/>
      <c r="CG108" s="123">
        <v>0</v>
      </c>
      <c r="CH108" s="123">
        <v>0</v>
      </c>
      <c r="CI108" s="123"/>
      <c r="CJ108" s="123"/>
      <c r="CK108" s="123"/>
      <c r="CL108" s="123"/>
      <c r="CM108" s="123"/>
      <c r="CN108" s="123"/>
      <c r="CO108" s="123"/>
    </row>
    <row r="109" spans="1:93" ht="16.149999999999999" customHeight="1" x14ac:dyDescent="0.2">
      <c r="A109" s="335"/>
      <c r="B109" s="39" t="s">
        <v>82</v>
      </c>
      <c r="C109" s="52">
        <f t="shared" si="12"/>
        <v>0</v>
      </c>
      <c r="D109" s="53">
        <f t="shared" si="13"/>
        <v>0</v>
      </c>
      <c r="E109" s="54">
        <f t="shared" si="14"/>
        <v>0</v>
      </c>
      <c r="F109" s="7"/>
      <c r="G109" s="10"/>
      <c r="H109" s="7"/>
      <c r="I109" s="20"/>
      <c r="J109" s="7"/>
      <c r="K109" s="10"/>
      <c r="L109" s="7"/>
      <c r="M109" s="20"/>
      <c r="N109" s="9"/>
      <c r="O109" s="10"/>
      <c r="P109" s="7"/>
      <c r="Q109" s="20"/>
      <c r="R109" s="9"/>
      <c r="S109" s="10"/>
      <c r="T109" s="7"/>
      <c r="U109" s="20"/>
      <c r="V109" s="9"/>
      <c r="W109" s="10"/>
      <c r="X109" s="7"/>
      <c r="Y109" s="20"/>
      <c r="Z109" s="9"/>
      <c r="AA109" s="10"/>
      <c r="AB109" s="7"/>
      <c r="AC109" s="20"/>
      <c r="AD109" s="7"/>
      <c r="AE109" s="8"/>
      <c r="AF109" s="7"/>
      <c r="AG109" s="20"/>
      <c r="AH109" s="7"/>
      <c r="AI109" s="20"/>
      <c r="AJ109" s="7"/>
      <c r="AK109" s="20"/>
      <c r="AL109" s="9"/>
      <c r="AM109" s="57"/>
      <c r="AN109" s="9"/>
      <c r="AO109" s="9"/>
      <c r="AP109" s="9"/>
      <c r="AQ109" s="8"/>
      <c r="AR109" s="6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122"/>
      <c r="BE109" s="122"/>
      <c r="BX109" s="121"/>
      <c r="CG109" s="123"/>
      <c r="CH109" s="123"/>
      <c r="CI109" s="123"/>
      <c r="CJ109" s="123"/>
      <c r="CK109" s="123"/>
      <c r="CL109" s="123"/>
      <c r="CM109" s="123"/>
      <c r="CN109" s="123"/>
      <c r="CO109" s="123"/>
    </row>
    <row r="110" spans="1:93" ht="16.149999999999999" customHeight="1" x14ac:dyDescent="0.2">
      <c r="A110" s="335"/>
      <c r="B110" s="186" t="s">
        <v>83</v>
      </c>
      <c r="C110" s="59">
        <f t="shared" si="12"/>
        <v>0</v>
      </c>
      <c r="D110" s="60">
        <f t="shared" si="13"/>
        <v>0</v>
      </c>
      <c r="E110" s="61">
        <f t="shared" si="14"/>
        <v>0</v>
      </c>
      <c r="F110" s="41"/>
      <c r="G110" s="214"/>
      <c r="H110" s="184"/>
      <c r="I110" s="208"/>
      <c r="J110" s="7"/>
      <c r="K110" s="10"/>
      <c r="L110" s="7"/>
      <c r="M110" s="20"/>
      <c r="N110" s="9"/>
      <c r="O110" s="10"/>
      <c r="P110" s="217"/>
      <c r="Q110" s="185"/>
      <c r="R110" s="207"/>
      <c r="S110" s="218"/>
      <c r="T110" s="184"/>
      <c r="U110" s="208"/>
      <c r="V110" s="219"/>
      <c r="W110" s="207"/>
      <c r="X110" s="184"/>
      <c r="Y110" s="208"/>
      <c r="Z110" s="219"/>
      <c r="AA110" s="207"/>
      <c r="AB110" s="184"/>
      <c r="AC110" s="208"/>
      <c r="AD110" s="184"/>
      <c r="AE110" s="185"/>
      <c r="AF110" s="184"/>
      <c r="AG110" s="208"/>
      <c r="AH110" s="184"/>
      <c r="AI110" s="208"/>
      <c r="AJ110" s="184"/>
      <c r="AK110" s="208"/>
      <c r="AL110" s="207"/>
      <c r="AM110" s="191"/>
      <c r="AN110" s="9"/>
      <c r="AO110" s="9"/>
      <c r="AP110" s="9"/>
      <c r="AQ110" s="8"/>
      <c r="AR110" s="6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122"/>
      <c r="BE110" s="122"/>
      <c r="BX110" s="121"/>
      <c r="CG110" s="123"/>
      <c r="CH110" s="123"/>
      <c r="CI110" s="123"/>
      <c r="CJ110" s="123"/>
      <c r="CK110" s="123"/>
      <c r="CL110" s="123"/>
      <c r="CM110" s="123"/>
      <c r="CN110" s="123"/>
      <c r="CO110" s="123"/>
    </row>
    <row r="111" spans="1:93" ht="16.149999999999999" customHeight="1" x14ac:dyDescent="0.2">
      <c r="A111" s="336"/>
      <c r="B111" s="167" t="s">
        <v>84</v>
      </c>
      <c r="C111" s="132">
        <f t="shared" si="12"/>
        <v>0</v>
      </c>
      <c r="D111" s="168">
        <f t="shared" si="13"/>
        <v>0</v>
      </c>
      <c r="E111" s="131">
        <f t="shared" si="14"/>
        <v>0</v>
      </c>
      <c r="F111" s="12"/>
      <c r="G111" s="16"/>
      <c r="H111" s="12"/>
      <c r="I111" s="13"/>
      <c r="J111" s="15"/>
      <c r="K111" s="141"/>
      <c r="L111" s="12"/>
      <c r="M111" s="14"/>
      <c r="N111" s="15"/>
      <c r="O111" s="141"/>
      <c r="P111" s="23"/>
      <c r="Q111" s="14"/>
      <c r="R111" s="16"/>
      <c r="S111" s="141"/>
      <c r="T111" s="12"/>
      <c r="U111" s="13"/>
      <c r="V111" s="15"/>
      <c r="W111" s="16"/>
      <c r="X111" s="12"/>
      <c r="Y111" s="13"/>
      <c r="Z111" s="15"/>
      <c r="AA111" s="16"/>
      <c r="AB111" s="12"/>
      <c r="AC111" s="13"/>
      <c r="AD111" s="12"/>
      <c r="AE111" s="14"/>
      <c r="AF111" s="12"/>
      <c r="AG111" s="13"/>
      <c r="AH111" s="12"/>
      <c r="AI111" s="13"/>
      <c r="AJ111" s="12"/>
      <c r="AK111" s="13"/>
      <c r="AL111" s="16"/>
      <c r="AM111" s="36"/>
      <c r="AN111" s="15"/>
      <c r="AO111" s="15"/>
      <c r="AP111" s="15"/>
      <c r="AQ111" s="13"/>
      <c r="AR111" s="6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122"/>
      <c r="BE111" s="122"/>
      <c r="BX111" s="121"/>
      <c r="CG111" s="123"/>
      <c r="CH111" s="123"/>
      <c r="CI111" s="123"/>
      <c r="CJ111" s="123"/>
      <c r="CK111" s="123"/>
      <c r="CL111" s="123"/>
      <c r="CM111" s="123"/>
      <c r="CN111" s="123"/>
      <c r="CO111" s="123"/>
    </row>
    <row r="112" spans="1:93" ht="31.9" customHeight="1" x14ac:dyDescent="0.2">
      <c r="A112" s="86" t="s">
        <v>86</v>
      </c>
      <c r="B112" s="151"/>
      <c r="C112" s="151"/>
      <c r="D112" s="151"/>
      <c r="E112" s="220"/>
      <c r="F112" s="220"/>
      <c r="G112" s="220"/>
      <c r="H112" s="220"/>
      <c r="I112" s="220"/>
      <c r="J112" s="220"/>
      <c r="K112" s="220"/>
      <c r="L112" s="221"/>
      <c r="M112" s="122"/>
      <c r="N112" s="122"/>
      <c r="O112" s="122"/>
      <c r="P112" s="122"/>
      <c r="Q112" s="122"/>
      <c r="R112" s="122"/>
      <c r="S112" s="122"/>
      <c r="AR112" s="122"/>
      <c r="AS112" s="122"/>
      <c r="AT112" s="122"/>
      <c r="AU112" s="122"/>
      <c r="AV112" s="122"/>
      <c r="AW112" s="122"/>
      <c r="AX112" s="122"/>
      <c r="AY112" s="122"/>
      <c r="AZ112" s="122"/>
      <c r="BA112" s="122"/>
      <c r="BB112" s="122"/>
      <c r="BC112" s="122"/>
      <c r="BD112" s="122"/>
      <c r="BE112" s="122"/>
      <c r="CG112" s="123"/>
      <c r="CH112" s="123"/>
      <c r="CI112" s="123"/>
      <c r="CJ112" s="123"/>
      <c r="CK112" s="123"/>
      <c r="CL112" s="123"/>
      <c r="CM112" s="123"/>
      <c r="CN112" s="123"/>
      <c r="CO112" s="123"/>
    </row>
    <row r="113" spans="1:93" ht="25.15" customHeight="1" x14ac:dyDescent="0.2">
      <c r="A113" s="334" t="s">
        <v>87</v>
      </c>
      <c r="B113" s="83" t="s">
        <v>88</v>
      </c>
      <c r="C113" s="303" t="s">
        <v>89</v>
      </c>
      <c r="D113" s="303" t="s">
        <v>90</v>
      </c>
      <c r="E113" s="220"/>
      <c r="F113" s="220"/>
      <c r="G113" s="220"/>
      <c r="H113" s="220"/>
      <c r="I113" s="220"/>
      <c r="J113" s="220"/>
      <c r="K113" s="220"/>
      <c r="L113" s="221"/>
      <c r="M113" s="122"/>
      <c r="N113" s="122"/>
      <c r="O113" s="122"/>
      <c r="P113" s="122"/>
      <c r="Q113" s="122"/>
      <c r="R113" s="122"/>
      <c r="S113" s="122"/>
      <c r="AR113" s="122"/>
      <c r="AS113" s="122"/>
      <c r="AT113" s="122"/>
      <c r="AU113" s="122"/>
      <c r="AV113" s="122"/>
      <c r="AW113" s="122"/>
      <c r="AX113" s="122"/>
      <c r="AY113" s="122"/>
      <c r="AZ113" s="122"/>
      <c r="BA113" s="122"/>
      <c r="BB113" s="122"/>
      <c r="BC113" s="122"/>
      <c r="BD113" s="122"/>
      <c r="BE113" s="122"/>
      <c r="CG113" s="123"/>
      <c r="CH113" s="123"/>
      <c r="CI113" s="123"/>
      <c r="CJ113" s="123"/>
      <c r="CK113" s="123"/>
      <c r="CL113" s="123"/>
      <c r="CM113" s="123"/>
      <c r="CN113" s="123"/>
      <c r="CO113" s="123"/>
    </row>
    <row r="114" spans="1:93" ht="16.149999999999999" customHeight="1" x14ac:dyDescent="0.2">
      <c r="A114" s="335"/>
      <c r="B114" s="101" t="s">
        <v>91</v>
      </c>
      <c r="C114" s="26"/>
      <c r="D114" s="26"/>
      <c r="E114" s="6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122"/>
      <c r="R114" s="122"/>
      <c r="S114" s="122"/>
      <c r="CA114" s="147" t="str">
        <f>IF(D114&lt;=C114,"","* Las consejerías realizadas en Espacios Amigables NO DEBEN ser mayor al Total de Actividades. ")</f>
        <v/>
      </c>
      <c r="CG114" s="123">
        <f>IF(D114&lt;=C114,0,1)</f>
        <v>0</v>
      </c>
      <c r="CH114" s="123"/>
      <c r="CI114" s="123"/>
      <c r="CJ114" s="123"/>
      <c r="CK114" s="123"/>
      <c r="CL114" s="123"/>
      <c r="CM114" s="123"/>
      <c r="CN114" s="123"/>
      <c r="CO114" s="123"/>
    </row>
    <row r="115" spans="1:93" ht="16.149999999999999" customHeight="1" x14ac:dyDescent="0.2">
      <c r="A115" s="335"/>
      <c r="B115" s="102" t="s">
        <v>92</v>
      </c>
      <c r="C115" s="22"/>
      <c r="D115" s="22"/>
      <c r="E115" s="6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122"/>
      <c r="R115" s="122"/>
      <c r="S115" s="122"/>
      <c r="CA115" s="147" t="str">
        <f>IF(D115&lt;=C115,"","* Las consejerías realizadas en Espacios Amigables NO DEBEN ser mayor al Total de Actividades. ")</f>
        <v/>
      </c>
      <c r="CG115" s="123">
        <f>IF(D115&lt;=C115,0,1)</f>
        <v>0</v>
      </c>
      <c r="CH115" s="123"/>
      <c r="CI115" s="123"/>
      <c r="CJ115" s="123"/>
      <c r="CK115" s="123"/>
      <c r="CL115" s="123"/>
      <c r="CM115" s="123"/>
      <c r="CN115" s="123"/>
      <c r="CO115" s="123"/>
    </row>
    <row r="116" spans="1:93" ht="25.15" customHeight="1" x14ac:dyDescent="0.2">
      <c r="A116" s="335"/>
      <c r="B116" s="102" t="s">
        <v>93</v>
      </c>
      <c r="C116" s="22">
        <v>2</v>
      </c>
      <c r="D116" s="22"/>
      <c r="E116" s="6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122"/>
      <c r="R116" s="122"/>
      <c r="S116" s="122"/>
      <c r="CA116" s="147" t="str">
        <f>IF(D116&lt;=C116,"","* Las consejerías realizadas en Espacios Amigables NO DEBEN ser mayor al Total de Actividades. ")</f>
        <v/>
      </c>
      <c r="CG116" s="123">
        <f>IF(D116&lt;=C116,0,1)</f>
        <v>0</v>
      </c>
      <c r="CH116" s="123"/>
      <c r="CI116" s="123"/>
      <c r="CJ116" s="123"/>
      <c r="CK116" s="123"/>
      <c r="CL116" s="123"/>
      <c r="CM116" s="123"/>
      <c r="CN116" s="123"/>
      <c r="CO116" s="123"/>
    </row>
    <row r="117" spans="1:93" ht="16.149999999999999" customHeight="1" x14ac:dyDescent="0.2">
      <c r="A117" s="335"/>
      <c r="B117" s="102" t="s">
        <v>94</v>
      </c>
      <c r="C117" s="22"/>
      <c r="D117" s="70"/>
      <c r="E117" s="6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122"/>
      <c r="R117" s="122"/>
      <c r="S117" s="122"/>
      <c r="CG117" s="123"/>
      <c r="CH117" s="123"/>
      <c r="CI117" s="123"/>
      <c r="CJ117" s="123"/>
      <c r="CK117" s="123"/>
      <c r="CL117" s="123"/>
      <c r="CM117" s="123"/>
      <c r="CN117" s="123"/>
      <c r="CO117" s="123"/>
    </row>
    <row r="118" spans="1:93" ht="16.149999999999999" customHeight="1" x14ac:dyDescent="0.2">
      <c r="A118" s="335"/>
      <c r="B118" s="102" t="s">
        <v>95</v>
      </c>
      <c r="C118" s="22"/>
      <c r="D118" s="70"/>
      <c r="E118" s="6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122"/>
      <c r="R118" s="122"/>
      <c r="S118" s="122"/>
      <c r="CG118" s="123"/>
      <c r="CH118" s="123"/>
      <c r="CI118" s="123"/>
      <c r="CJ118" s="123"/>
      <c r="CK118" s="123"/>
      <c r="CL118" s="123"/>
      <c r="CM118" s="123"/>
      <c r="CN118" s="123"/>
      <c r="CO118" s="123"/>
    </row>
    <row r="119" spans="1:93" ht="16.149999999999999" customHeight="1" x14ac:dyDescent="0.2">
      <c r="A119" s="335"/>
      <c r="B119" s="102" t="s">
        <v>96</v>
      </c>
      <c r="C119" s="22"/>
      <c r="D119" s="22"/>
      <c r="E119" s="6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122"/>
      <c r="R119" s="122"/>
      <c r="S119" s="122"/>
      <c r="CA119" s="147" t="str">
        <f>IF(D119&lt;=C119,"","* Las consejerías realizadas en Espacios Amigables NO DEBEN ser mayor al Total de Actividades. ")</f>
        <v/>
      </c>
      <c r="CG119" s="123">
        <f>IF(D119&lt;=C119,0,1)</f>
        <v>0</v>
      </c>
      <c r="CH119" s="123"/>
      <c r="CI119" s="123"/>
      <c r="CJ119" s="123"/>
      <c r="CK119" s="123"/>
      <c r="CL119" s="123"/>
      <c r="CM119" s="123"/>
      <c r="CN119" s="123"/>
      <c r="CO119" s="123"/>
    </row>
    <row r="120" spans="1:93" ht="16.149999999999999" customHeight="1" x14ac:dyDescent="0.2">
      <c r="A120" s="335"/>
      <c r="B120" s="102" t="s">
        <v>97</v>
      </c>
      <c r="C120" s="22">
        <v>2</v>
      </c>
      <c r="D120" s="22"/>
      <c r="E120" s="6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122"/>
      <c r="R120" s="122"/>
      <c r="S120" s="122"/>
      <c r="CA120" s="147" t="str">
        <f>IF(D120&lt;=C120,"","* Las consejerías realizadas en Espacios Amigables NO DEBEN ser mayor al Total de Actividades. ")</f>
        <v/>
      </c>
      <c r="CG120" s="123">
        <f>IF(D120&lt;=C120,0,1)</f>
        <v>0</v>
      </c>
      <c r="CH120" s="123"/>
      <c r="CI120" s="123"/>
      <c r="CJ120" s="123"/>
      <c r="CK120" s="123"/>
      <c r="CL120" s="123"/>
      <c r="CM120" s="123"/>
      <c r="CN120" s="123"/>
      <c r="CO120" s="123"/>
    </row>
    <row r="121" spans="1:93" ht="16.149999999999999" customHeight="1" x14ac:dyDescent="0.2">
      <c r="A121" s="336"/>
      <c r="B121" s="110" t="s">
        <v>98</v>
      </c>
      <c r="C121" s="24"/>
      <c r="D121" s="24"/>
      <c r="E121" s="6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122"/>
      <c r="R121" s="122"/>
      <c r="S121" s="122"/>
      <c r="CA121" s="147" t="str">
        <f>IF(D121&lt;=C121,"","* Las consejerías realizadas en Espacios Amigables NO DEBEN ser mayor al Total de Actividades. ")</f>
        <v/>
      </c>
      <c r="CG121" s="123">
        <f>IF(D121&lt;=C121,0,1)</f>
        <v>0</v>
      </c>
      <c r="CH121" s="123"/>
      <c r="CI121" s="123"/>
      <c r="CJ121" s="123"/>
      <c r="CK121" s="123"/>
      <c r="CL121" s="123"/>
      <c r="CM121" s="123"/>
      <c r="CN121" s="123"/>
      <c r="CO121" s="123"/>
    </row>
    <row r="122" spans="1:93" ht="31.9" customHeight="1" x14ac:dyDescent="0.2">
      <c r="A122" s="222" t="s">
        <v>99</v>
      </c>
      <c r="B122" s="223"/>
      <c r="C122" s="224"/>
      <c r="D122" s="136"/>
      <c r="E122" s="221"/>
      <c r="F122" s="221"/>
      <c r="G122" s="221"/>
      <c r="H122" s="221"/>
      <c r="I122" s="221"/>
      <c r="J122" s="221"/>
      <c r="K122" s="221"/>
      <c r="L122" s="221"/>
      <c r="M122" s="122"/>
      <c r="N122" s="122"/>
      <c r="O122" s="122"/>
      <c r="P122" s="122"/>
      <c r="Q122" s="122"/>
      <c r="R122" s="122"/>
      <c r="S122" s="122"/>
      <c r="CG122" s="123"/>
      <c r="CH122" s="123"/>
      <c r="CI122" s="123"/>
      <c r="CJ122" s="123"/>
      <c r="CK122" s="123"/>
      <c r="CL122" s="123"/>
      <c r="CM122" s="123"/>
      <c r="CN122" s="123"/>
      <c r="CO122" s="123"/>
    </row>
    <row r="123" spans="1:93" ht="31.9" customHeight="1" x14ac:dyDescent="0.2">
      <c r="A123" s="225" t="s">
        <v>100</v>
      </c>
      <c r="B123" s="226"/>
      <c r="C123" s="226"/>
      <c r="D123" s="226"/>
      <c r="E123" s="226"/>
      <c r="F123" s="226"/>
      <c r="G123" s="226"/>
      <c r="H123" s="226"/>
      <c r="I123" s="226"/>
      <c r="J123" s="226"/>
      <c r="K123" s="226"/>
      <c r="L123" s="226"/>
      <c r="CG123" s="123"/>
      <c r="CH123" s="123"/>
      <c r="CI123" s="123"/>
      <c r="CJ123" s="123"/>
      <c r="CK123" s="123"/>
      <c r="CL123" s="123"/>
      <c r="CM123" s="123"/>
      <c r="CN123" s="123"/>
      <c r="CO123" s="123"/>
    </row>
    <row r="124" spans="1:93" ht="25.15" customHeight="1" x14ac:dyDescent="0.2">
      <c r="A124" s="333" t="s">
        <v>101</v>
      </c>
      <c r="B124" s="333" t="s">
        <v>102</v>
      </c>
      <c r="C124" s="333" t="s">
        <v>89</v>
      </c>
      <c r="D124" s="328" t="s">
        <v>103</v>
      </c>
      <c r="E124" s="329"/>
      <c r="F124" s="329"/>
      <c r="G124" s="329"/>
      <c r="H124" s="329"/>
      <c r="I124" s="329"/>
      <c r="J124" s="330"/>
      <c r="K124" s="331" t="s">
        <v>104</v>
      </c>
      <c r="L124" s="331" t="s">
        <v>105</v>
      </c>
      <c r="CG124" s="123"/>
      <c r="CH124" s="123"/>
      <c r="CI124" s="123"/>
      <c r="CJ124" s="123"/>
      <c r="CK124" s="123"/>
      <c r="CL124" s="123"/>
      <c r="CM124" s="123"/>
      <c r="CN124" s="123"/>
      <c r="CO124" s="123"/>
    </row>
    <row r="125" spans="1:93" ht="37.15" customHeight="1" x14ac:dyDescent="0.2">
      <c r="A125" s="333"/>
      <c r="B125" s="333"/>
      <c r="C125" s="333"/>
      <c r="D125" s="77" t="s">
        <v>106</v>
      </c>
      <c r="E125" s="111" t="s">
        <v>107</v>
      </c>
      <c r="F125" s="111" t="s">
        <v>108</v>
      </c>
      <c r="G125" s="111" t="s">
        <v>109</v>
      </c>
      <c r="H125" s="111" t="s">
        <v>110</v>
      </c>
      <c r="I125" s="227" t="s">
        <v>111</v>
      </c>
      <c r="J125" s="144" t="s">
        <v>112</v>
      </c>
      <c r="K125" s="332"/>
      <c r="L125" s="332"/>
      <c r="CG125" s="123"/>
      <c r="CH125" s="123"/>
      <c r="CI125" s="123"/>
      <c r="CJ125" s="123"/>
      <c r="CK125" s="123"/>
      <c r="CL125" s="123"/>
      <c r="CM125" s="123"/>
      <c r="CN125" s="123"/>
      <c r="CO125" s="123"/>
    </row>
    <row r="126" spans="1:93" ht="16.149999999999999" customHeight="1" x14ac:dyDescent="0.2">
      <c r="A126" s="333" t="s">
        <v>113</v>
      </c>
      <c r="B126" s="109" t="s">
        <v>114</v>
      </c>
      <c r="C126" s="228">
        <f>SUM(D126:J126)</f>
        <v>0</v>
      </c>
      <c r="D126" s="78"/>
      <c r="E126" s="134"/>
      <c r="F126" s="134"/>
      <c r="G126" s="134"/>
      <c r="H126" s="134"/>
      <c r="I126" s="229"/>
      <c r="J126" s="156"/>
      <c r="K126" s="230"/>
      <c r="L126" s="174"/>
      <c r="M126" s="124"/>
      <c r="CG126" s="123"/>
      <c r="CH126" s="123"/>
      <c r="CI126" s="123"/>
      <c r="CJ126" s="123"/>
      <c r="CK126" s="123"/>
      <c r="CL126" s="123"/>
      <c r="CM126" s="123"/>
      <c r="CN126" s="123"/>
      <c r="CO126" s="123"/>
    </row>
    <row r="127" spans="1:93" ht="16.149999999999999" customHeight="1" x14ac:dyDescent="0.2">
      <c r="A127" s="333"/>
      <c r="B127" s="108" t="s">
        <v>115</v>
      </c>
      <c r="C127" s="130">
        <f t="shared" ref="C127:C141" si="15">SUM(D127:J127)</f>
        <v>0</v>
      </c>
      <c r="D127" s="7"/>
      <c r="E127" s="11"/>
      <c r="F127" s="11"/>
      <c r="G127" s="11"/>
      <c r="H127" s="11"/>
      <c r="I127" s="173"/>
      <c r="J127" s="35"/>
      <c r="K127" s="9"/>
      <c r="L127" s="22"/>
      <c r="M127" s="124"/>
      <c r="CG127" s="123"/>
      <c r="CH127" s="123"/>
      <c r="CI127" s="123"/>
      <c r="CJ127" s="123"/>
      <c r="CK127" s="123"/>
      <c r="CL127" s="123"/>
      <c r="CM127" s="123"/>
      <c r="CN127" s="123"/>
      <c r="CO127" s="123"/>
    </row>
    <row r="128" spans="1:93" ht="16.149999999999999" customHeight="1" x14ac:dyDescent="0.2">
      <c r="A128" s="327"/>
      <c r="B128" s="108" t="s">
        <v>116</v>
      </c>
      <c r="C128" s="130">
        <f t="shared" si="15"/>
        <v>0</v>
      </c>
      <c r="D128" s="7"/>
      <c r="E128" s="11"/>
      <c r="F128" s="11"/>
      <c r="G128" s="11"/>
      <c r="H128" s="11"/>
      <c r="I128" s="173"/>
      <c r="J128" s="35"/>
      <c r="K128" s="9"/>
      <c r="L128" s="22"/>
      <c r="M128" s="124"/>
      <c r="CG128" s="123"/>
      <c r="CH128" s="123"/>
      <c r="CI128" s="123"/>
      <c r="CJ128" s="123"/>
      <c r="CK128" s="123"/>
      <c r="CL128" s="123"/>
      <c r="CM128" s="123"/>
      <c r="CN128" s="123"/>
      <c r="CO128" s="123"/>
    </row>
    <row r="129" spans="1:93" ht="16.149999999999999" customHeight="1" x14ac:dyDescent="0.2">
      <c r="A129" s="327"/>
      <c r="B129" s="231" t="s">
        <v>117</v>
      </c>
      <c r="C129" s="30">
        <f t="shared" si="15"/>
        <v>0</v>
      </c>
      <c r="D129" s="32"/>
      <c r="E129" s="135"/>
      <c r="F129" s="135"/>
      <c r="G129" s="135"/>
      <c r="H129" s="135"/>
      <c r="I129" s="232"/>
      <c r="J129" s="97"/>
      <c r="K129" s="233"/>
      <c r="L129" s="34"/>
      <c r="M129" s="124"/>
      <c r="CG129" s="123"/>
      <c r="CH129" s="123"/>
      <c r="CI129" s="123"/>
      <c r="CJ129" s="123"/>
      <c r="CK129" s="123"/>
      <c r="CL129" s="123"/>
      <c r="CM129" s="123"/>
      <c r="CN129" s="123"/>
      <c r="CO129" s="123"/>
    </row>
    <row r="130" spans="1:93" ht="16.149999999999999" customHeight="1" x14ac:dyDescent="0.2">
      <c r="A130" s="327" t="s">
        <v>118</v>
      </c>
      <c r="B130" s="109" t="s">
        <v>114</v>
      </c>
      <c r="C130" s="234">
        <f t="shared" si="15"/>
        <v>0</v>
      </c>
      <c r="D130" s="1"/>
      <c r="E130" s="5"/>
      <c r="F130" s="5"/>
      <c r="G130" s="5"/>
      <c r="H130" s="5"/>
      <c r="I130" s="209"/>
      <c r="J130" s="47"/>
      <c r="K130" s="4"/>
      <c r="L130" s="26"/>
      <c r="M130" s="124"/>
      <c r="CG130" s="123"/>
      <c r="CH130" s="123"/>
      <c r="CI130" s="123"/>
      <c r="CJ130" s="123"/>
      <c r="CK130" s="123"/>
      <c r="CL130" s="123"/>
      <c r="CM130" s="123"/>
      <c r="CN130" s="123"/>
      <c r="CO130" s="123"/>
    </row>
    <row r="131" spans="1:93" ht="16.149999999999999" customHeight="1" x14ac:dyDescent="0.2">
      <c r="A131" s="327"/>
      <c r="B131" s="108" t="s">
        <v>115</v>
      </c>
      <c r="C131" s="129">
        <f t="shared" si="15"/>
        <v>0</v>
      </c>
      <c r="D131" s="82"/>
      <c r="E131" s="138"/>
      <c r="F131" s="138"/>
      <c r="G131" s="138"/>
      <c r="H131" s="138"/>
      <c r="I131" s="139"/>
      <c r="J131" s="100"/>
      <c r="K131" s="235"/>
      <c r="L131" s="183"/>
      <c r="M131" s="124"/>
      <c r="CG131" s="123"/>
      <c r="CH131" s="123"/>
      <c r="CI131" s="123"/>
      <c r="CJ131" s="123"/>
      <c r="CK131" s="123"/>
      <c r="CL131" s="123"/>
      <c r="CM131" s="123"/>
      <c r="CN131" s="123"/>
      <c r="CO131" s="123"/>
    </row>
    <row r="132" spans="1:93" ht="16.149999999999999" customHeight="1" x14ac:dyDescent="0.2">
      <c r="A132" s="327"/>
      <c r="B132" s="108" t="s">
        <v>116</v>
      </c>
      <c r="C132" s="130">
        <f t="shared" si="15"/>
        <v>0</v>
      </c>
      <c r="D132" s="7"/>
      <c r="E132" s="11"/>
      <c r="F132" s="11"/>
      <c r="G132" s="11"/>
      <c r="H132" s="11"/>
      <c r="I132" s="173"/>
      <c r="J132" s="35"/>
      <c r="K132" s="9"/>
      <c r="L132" s="22"/>
      <c r="M132" s="124"/>
      <c r="CG132" s="123"/>
      <c r="CH132" s="123"/>
      <c r="CI132" s="123"/>
      <c r="CJ132" s="123"/>
      <c r="CK132" s="123"/>
      <c r="CL132" s="123"/>
      <c r="CM132" s="123"/>
      <c r="CN132" s="123"/>
      <c r="CO132" s="123"/>
    </row>
    <row r="133" spans="1:93" ht="16.149999999999999" customHeight="1" x14ac:dyDescent="0.2">
      <c r="A133" s="327"/>
      <c r="B133" s="231" t="s">
        <v>117</v>
      </c>
      <c r="C133" s="30">
        <f t="shared" si="15"/>
        <v>0</v>
      </c>
      <c r="D133" s="12"/>
      <c r="E133" s="31"/>
      <c r="F133" s="31"/>
      <c r="G133" s="31"/>
      <c r="H133" s="31"/>
      <c r="I133" s="141"/>
      <c r="J133" s="36"/>
      <c r="K133" s="15"/>
      <c r="L133" s="24"/>
      <c r="M133" s="124"/>
      <c r="CG133" s="123"/>
      <c r="CH133" s="123"/>
      <c r="CI133" s="123"/>
      <c r="CJ133" s="123"/>
      <c r="CK133" s="123"/>
      <c r="CL133" s="123"/>
      <c r="CM133" s="123"/>
      <c r="CN133" s="123"/>
      <c r="CO133" s="123"/>
    </row>
    <row r="134" spans="1:93" ht="16.149999999999999" customHeight="1" x14ac:dyDescent="0.2">
      <c r="A134" s="327" t="s">
        <v>119</v>
      </c>
      <c r="B134" s="109" t="s">
        <v>114</v>
      </c>
      <c r="C134" s="234">
        <f t="shared" si="15"/>
        <v>0</v>
      </c>
      <c r="D134" s="1"/>
      <c r="E134" s="5"/>
      <c r="F134" s="5"/>
      <c r="G134" s="5"/>
      <c r="H134" s="5"/>
      <c r="I134" s="209"/>
      <c r="J134" s="47"/>
      <c r="K134" s="4"/>
      <c r="L134" s="26"/>
      <c r="M134" s="124"/>
      <c r="CG134" s="123"/>
      <c r="CH134" s="123"/>
      <c r="CI134" s="123"/>
      <c r="CJ134" s="123"/>
      <c r="CK134" s="123"/>
      <c r="CL134" s="123"/>
      <c r="CM134" s="123"/>
      <c r="CN134" s="123"/>
      <c r="CO134" s="123"/>
    </row>
    <row r="135" spans="1:93" ht="16.149999999999999" customHeight="1" x14ac:dyDescent="0.2">
      <c r="A135" s="327"/>
      <c r="B135" s="108" t="s">
        <v>115</v>
      </c>
      <c r="C135" s="129">
        <f t="shared" si="15"/>
        <v>0</v>
      </c>
      <c r="D135" s="82"/>
      <c r="E135" s="138"/>
      <c r="F135" s="138"/>
      <c r="G135" s="138"/>
      <c r="H135" s="138"/>
      <c r="I135" s="139"/>
      <c r="J135" s="100"/>
      <c r="K135" s="235"/>
      <c r="L135" s="183"/>
      <c r="M135" s="124"/>
      <c r="CG135" s="123"/>
      <c r="CH135" s="123"/>
      <c r="CI135" s="123"/>
      <c r="CJ135" s="123"/>
      <c r="CK135" s="123"/>
      <c r="CL135" s="123"/>
      <c r="CM135" s="123"/>
      <c r="CN135" s="123"/>
      <c r="CO135" s="123"/>
    </row>
    <row r="136" spans="1:93" ht="16.149999999999999" customHeight="1" x14ac:dyDescent="0.2">
      <c r="A136" s="327"/>
      <c r="B136" s="108" t="s">
        <v>116</v>
      </c>
      <c r="C136" s="130">
        <f t="shared" si="15"/>
        <v>0</v>
      </c>
      <c r="D136" s="7"/>
      <c r="E136" s="11"/>
      <c r="F136" s="11"/>
      <c r="G136" s="11"/>
      <c r="H136" s="11"/>
      <c r="I136" s="173"/>
      <c r="J136" s="35"/>
      <c r="K136" s="9"/>
      <c r="L136" s="22"/>
      <c r="M136" s="124"/>
      <c r="CG136" s="123"/>
      <c r="CH136" s="123"/>
      <c r="CI136" s="123"/>
      <c r="CJ136" s="123"/>
      <c r="CK136" s="123"/>
      <c r="CL136" s="123"/>
      <c r="CM136" s="123"/>
      <c r="CN136" s="123"/>
      <c r="CO136" s="123"/>
    </row>
    <row r="137" spans="1:93" ht="16.149999999999999" customHeight="1" x14ac:dyDescent="0.2">
      <c r="A137" s="327"/>
      <c r="B137" s="231" t="s">
        <v>117</v>
      </c>
      <c r="C137" s="30">
        <f t="shared" si="15"/>
        <v>0</v>
      </c>
      <c r="D137" s="12"/>
      <c r="E137" s="31"/>
      <c r="F137" s="31"/>
      <c r="G137" s="31"/>
      <c r="H137" s="31"/>
      <c r="I137" s="141"/>
      <c r="J137" s="36"/>
      <c r="K137" s="15"/>
      <c r="L137" s="24"/>
      <c r="M137" s="124"/>
      <c r="CG137" s="123"/>
      <c r="CH137" s="123"/>
      <c r="CI137" s="123"/>
      <c r="CJ137" s="123"/>
      <c r="CK137" s="123"/>
      <c r="CL137" s="123"/>
      <c r="CM137" s="123"/>
      <c r="CN137" s="123"/>
      <c r="CO137" s="123"/>
    </row>
    <row r="138" spans="1:93" ht="16.149999999999999" customHeight="1" x14ac:dyDescent="0.2">
      <c r="A138" s="327" t="s">
        <v>120</v>
      </c>
      <c r="B138" s="109" t="s">
        <v>114</v>
      </c>
      <c r="C138" s="234">
        <f t="shared" si="15"/>
        <v>0</v>
      </c>
      <c r="D138" s="1"/>
      <c r="E138" s="5"/>
      <c r="F138" s="5"/>
      <c r="G138" s="5"/>
      <c r="H138" s="5"/>
      <c r="I138" s="209"/>
      <c r="J138" s="47"/>
      <c r="K138" s="4"/>
      <c r="L138" s="26"/>
      <c r="M138" s="124"/>
      <c r="CG138" s="123"/>
      <c r="CH138" s="123"/>
      <c r="CI138" s="123"/>
      <c r="CJ138" s="123"/>
      <c r="CK138" s="123"/>
      <c r="CL138" s="123"/>
      <c r="CM138" s="123"/>
      <c r="CN138" s="123"/>
      <c r="CO138" s="123"/>
    </row>
    <row r="139" spans="1:93" ht="16.149999999999999" customHeight="1" x14ac:dyDescent="0.2">
      <c r="A139" s="327"/>
      <c r="B139" s="108" t="s">
        <v>115</v>
      </c>
      <c r="C139" s="129">
        <f t="shared" si="15"/>
        <v>0</v>
      </c>
      <c r="D139" s="82"/>
      <c r="E139" s="138"/>
      <c r="F139" s="138"/>
      <c r="G139" s="138"/>
      <c r="H139" s="138"/>
      <c r="I139" s="139"/>
      <c r="J139" s="100"/>
      <c r="K139" s="235"/>
      <c r="L139" s="183"/>
      <c r="M139" s="124"/>
      <c r="CG139" s="123"/>
      <c r="CH139" s="123"/>
      <c r="CI139" s="123"/>
      <c r="CJ139" s="123"/>
      <c r="CK139" s="123"/>
      <c r="CL139" s="123"/>
      <c r="CM139" s="123"/>
      <c r="CN139" s="123"/>
      <c r="CO139" s="123"/>
    </row>
    <row r="140" spans="1:93" ht="16.149999999999999" customHeight="1" x14ac:dyDescent="0.2">
      <c r="A140" s="327"/>
      <c r="B140" s="108" t="s">
        <v>116</v>
      </c>
      <c r="C140" s="130">
        <f t="shared" si="15"/>
        <v>0</v>
      </c>
      <c r="D140" s="7"/>
      <c r="E140" s="11"/>
      <c r="F140" s="11"/>
      <c r="G140" s="11"/>
      <c r="H140" s="11"/>
      <c r="I140" s="173"/>
      <c r="J140" s="35"/>
      <c r="K140" s="9"/>
      <c r="L140" s="22"/>
      <c r="M140" s="124"/>
      <c r="CG140" s="123"/>
      <c r="CH140" s="123"/>
      <c r="CI140" s="123"/>
      <c r="CJ140" s="123"/>
      <c r="CK140" s="123"/>
      <c r="CL140" s="123"/>
      <c r="CM140" s="123"/>
      <c r="CN140" s="123"/>
      <c r="CO140" s="123"/>
    </row>
    <row r="141" spans="1:93" ht="16.149999999999999" customHeight="1" x14ac:dyDescent="0.2">
      <c r="A141" s="327"/>
      <c r="B141" s="231" t="s">
        <v>117</v>
      </c>
      <c r="C141" s="30">
        <f t="shared" si="15"/>
        <v>0</v>
      </c>
      <c r="D141" s="12"/>
      <c r="E141" s="31"/>
      <c r="F141" s="31"/>
      <c r="G141" s="31"/>
      <c r="H141" s="31"/>
      <c r="I141" s="141"/>
      <c r="J141" s="36"/>
      <c r="K141" s="15"/>
      <c r="L141" s="24"/>
      <c r="M141" s="124"/>
      <c r="CG141" s="123"/>
      <c r="CH141" s="123"/>
      <c r="CI141" s="123"/>
      <c r="CJ141" s="123"/>
      <c r="CK141" s="123"/>
      <c r="CL141" s="123"/>
      <c r="CM141" s="123"/>
      <c r="CN141" s="123"/>
      <c r="CO141" s="123"/>
    </row>
    <row r="142" spans="1:93" ht="31.9" customHeight="1" x14ac:dyDescent="0.2">
      <c r="A142" s="225" t="s">
        <v>121</v>
      </c>
      <c r="B142" s="226"/>
      <c r="C142" s="226"/>
      <c r="D142" s="226"/>
      <c r="E142" s="226"/>
      <c r="F142" s="226"/>
      <c r="G142" s="226"/>
      <c r="H142" s="226"/>
      <c r="I142" s="226"/>
      <c r="J142" s="226"/>
      <c r="K142" s="226"/>
      <c r="L142" s="226"/>
      <c r="CG142" s="123"/>
      <c r="CH142" s="123"/>
      <c r="CI142" s="123"/>
      <c r="CJ142" s="123"/>
      <c r="CK142" s="123"/>
      <c r="CL142" s="123"/>
      <c r="CM142" s="123"/>
      <c r="CN142" s="123"/>
      <c r="CO142" s="123"/>
    </row>
    <row r="143" spans="1:93" ht="37.15" customHeight="1" x14ac:dyDescent="0.2">
      <c r="A143" s="83" t="s">
        <v>122</v>
      </c>
      <c r="B143" s="310" t="s">
        <v>123</v>
      </c>
      <c r="C143" s="37" t="s">
        <v>124</v>
      </c>
      <c r="D143" s="38" t="s">
        <v>125</v>
      </c>
      <c r="E143" s="38" t="s">
        <v>126</v>
      </c>
      <c r="F143" s="38" t="s">
        <v>127</v>
      </c>
      <c r="G143" s="38" t="s">
        <v>128</v>
      </c>
      <c r="H143" s="29" t="s">
        <v>129</v>
      </c>
      <c r="I143" s="237"/>
      <c r="J143" s="238"/>
      <c r="K143" s="238"/>
      <c r="L143" s="238"/>
      <c r="CG143" s="123"/>
      <c r="CH143" s="123"/>
      <c r="CI143" s="123"/>
      <c r="CJ143" s="123"/>
      <c r="CK143" s="123"/>
      <c r="CL143" s="123"/>
      <c r="CM143" s="123"/>
      <c r="CN143" s="123"/>
      <c r="CO143" s="123"/>
    </row>
    <row r="144" spans="1:93" ht="16.149999999999999" customHeight="1" x14ac:dyDescent="0.2">
      <c r="A144" s="109" t="s">
        <v>130</v>
      </c>
      <c r="B144" s="234">
        <f>SUM(C144:H144)</f>
        <v>0</v>
      </c>
      <c r="C144" s="1"/>
      <c r="D144" s="239"/>
      <c r="E144" s="239"/>
      <c r="F144" s="239"/>
      <c r="G144" s="239"/>
      <c r="H144" s="240"/>
      <c r="I144" s="241"/>
      <c r="J144" s="226"/>
      <c r="K144" s="120"/>
      <c r="L144" s="120"/>
      <c r="CG144" s="123"/>
      <c r="CH144" s="123"/>
      <c r="CI144" s="123"/>
      <c r="CJ144" s="123"/>
      <c r="CK144" s="123"/>
      <c r="CL144" s="123"/>
      <c r="CM144" s="123"/>
      <c r="CN144" s="123"/>
      <c r="CO144" s="123"/>
    </row>
    <row r="145" spans="1:93" ht="16.149999999999999" customHeight="1" x14ac:dyDescent="0.2">
      <c r="A145" s="108" t="s">
        <v>115</v>
      </c>
      <c r="B145" s="129">
        <f>SUM(C145:H145)</f>
        <v>0</v>
      </c>
      <c r="C145" s="82"/>
      <c r="D145" s="138"/>
      <c r="E145" s="138"/>
      <c r="F145" s="138"/>
      <c r="G145" s="138"/>
      <c r="H145" s="81"/>
      <c r="I145" s="241"/>
      <c r="J145" s="226"/>
      <c r="K145" s="120"/>
      <c r="L145" s="120"/>
      <c r="CG145" s="123"/>
      <c r="CH145" s="123"/>
      <c r="CI145" s="123"/>
      <c r="CJ145" s="123"/>
      <c r="CK145" s="123"/>
      <c r="CL145" s="123"/>
      <c r="CM145" s="123"/>
      <c r="CN145" s="123"/>
      <c r="CO145" s="123"/>
    </row>
    <row r="146" spans="1:93" ht="16.149999999999999" customHeight="1" x14ac:dyDescent="0.2">
      <c r="A146" s="108" t="s">
        <v>116</v>
      </c>
      <c r="B146" s="130">
        <f>SUM(C146:H146)</f>
        <v>0</v>
      </c>
      <c r="C146" s="7"/>
      <c r="D146" s="11"/>
      <c r="E146" s="11"/>
      <c r="F146" s="11"/>
      <c r="G146" s="11"/>
      <c r="H146" s="8"/>
      <c r="I146" s="241"/>
      <c r="J146" s="226"/>
      <c r="K146" s="120"/>
      <c r="L146" s="120"/>
      <c r="CG146" s="123"/>
      <c r="CH146" s="123"/>
      <c r="CI146" s="123"/>
      <c r="CJ146" s="123"/>
      <c r="CK146" s="123"/>
      <c r="CL146" s="123"/>
      <c r="CM146" s="123"/>
      <c r="CN146" s="123"/>
      <c r="CO146" s="123"/>
    </row>
    <row r="147" spans="1:93" ht="16.149999999999999" customHeight="1" x14ac:dyDescent="0.2">
      <c r="A147" s="231" t="s">
        <v>131</v>
      </c>
      <c r="B147" s="30">
        <f>SUM(C147:H147)</f>
        <v>0</v>
      </c>
      <c r="C147" s="12"/>
      <c r="D147" s="31"/>
      <c r="E147" s="31"/>
      <c r="F147" s="31"/>
      <c r="G147" s="31"/>
      <c r="H147" s="14"/>
      <c r="I147" s="241"/>
      <c r="J147" s="226"/>
      <c r="K147" s="120"/>
      <c r="L147" s="120"/>
      <c r="CG147" s="123"/>
      <c r="CH147" s="123"/>
      <c r="CI147" s="123"/>
      <c r="CJ147" s="123"/>
      <c r="CK147" s="123"/>
      <c r="CL147" s="123"/>
      <c r="CM147" s="123"/>
      <c r="CN147" s="123"/>
      <c r="CO147" s="123"/>
    </row>
    <row r="148" spans="1:93" ht="31.9" customHeight="1" x14ac:dyDescent="0.2">
      <c r="A148" s="225" t="s">
        <v>132</v>
      </c>
      <c r="B148" s="226"/>
      <c r="C148" s="226"/>
      <c r="D148" s="226"/>
      <c r="E148" s="226"/>
      <c r="F148" s="226"/>
      <c r="G148" s="226"/>
      <c r="H148" s="226"/>
      <c r="I148" s="226"/>
      <c r="J148" s="226"/>
      <c r="K148" s="226"/>
      <c r="L148" s="226"/>
      <c r="CG148" s="123"/>
      <c r="CH148" s="123"/>
      <c r="CI148" s="123"/>
      <c r="CJ148" s="123"/>
      <c r="CK148" s="123"/>
      <c r="CL148" s="123"/>
      <c r="CM148" s="123"/>
      <c r="CN148" s="123"/>
      <c r="CO148" s="123"/>
    </row>
    <row r="149" spans="1:93" ht="37.15" customHeight="1" x14ac:dyDescent="0.2">
      <c r="A149" s="83" t="s">
        <v>122</v>
      </c>
      <c r="B149" s="310" t="s">
        <v>89</v>
      </c>
      <c r="C149" s="37" t="s">
        <v>133</v>
      </c>
      <c r="D149" s="38" t="s">
        <v>134</v>
      </c>
      <c r="E149" s="38" t="s">
        <v>135</v>
      </c>
      <c r="F149" s="38" t="s">
        <v>136</v>
      </c>
      <c r="G149" s="38" t="s">
        <v>137</v>
      </c>
      <c r="H149" s="29" t="s">
        <v>138</v>
      </c>
      <c r="I149" s="237"/>
      <c r="J149" s="238"/>
      <c r="K149" s="238"/>
      <c r="L149" s="238"/>
      <c r="CG149" s="123"/>
      <c r="CH149" s="123"/>
      <c r="CI149" s="123"/>
      <c r="CJ149" s="123"/>
      <c r="CK149" s="123"/>
      <c r="CL149" s="123"/>
      <c r="CM149" s="123"/>
      <c r="CN149" s="123"/>
      <c r="CO149" s="123"/>
    </row>
    <row r="150" spans="1:93" ht="16.149999999999999" customHeight="1" x14ac:dyDescent="0.2">
      <c r="A150" s="109" t="s">
        <v>130</v>
      </c>
      <c r="B150" s="234">
        <f t="shared" ref="B150:B155" si="16">SUM(C150:H150)</f>
        <v>0</v>
      </c>
      <c r="C150" s="1"/>
      <c r="D150" s="239"/>
      <c r="E150" s="239"/>
      <c r="F150" s="239"/>
      <c r="G150" s="239"/>
      <c r="H150" s="240"/>
      <c r="I150" s="241"/>
      <c r="J150" s="226"/>
      <c r="K150" s="120"/>
      <c r="L150" s="120"/>
      <c r="CG150" s="123"/>
      <c r="CH150" s="123"/>
      <c r="CI150" s="123"/>
      <c r="CJ150" s="123"/>
      <c r="CK150" s="123"/>
      <c r="CL150" s="123"/>
      <c r="CM150" s="123"/>
      <c r="CN150" s="123"/>
      <c r="CO150" s="123"/>
    </row>
    <row r="151" spans="1:93" ht="16.149999999999999" customHeight="1" x14ac:dyDescent="0.2">
      <c r="A151" s="108" t="s">
        <v>115</v>
      </c>
      <c r="B151" s="130">
        <f t="shared" si="16"/>
        <v>0</v>
      </c>
      <c r="C151" s="7"/>
      <c r="D151" s="11"/>
      <c r="E151" s="11"/>
      <c r="F151" s="11"/>
      <c r="G151" s="11"/>
      <c r="H151" s="8"/>
      <c r="I151" s="241"/>
      <c r="J151" s="226"/>
      <c r="K151" s="120"/>
      <c r="L151" s="120"/>
      <c r="CG151" s="123"/>
      <c r="CH151" s="123"/>
      <c r="CI151" s="123"/>
      <c r="CJ151" s="123"/>
      <c r="CK151" s="123"/>
      <c r="CL151" s="123"/>
      <c r="CM151" s="123"/>
      <c r="CN151" s="123"/>
      <c r="CO151" s="123"/>
    </row>
    <row r="152" spans="1:93" ht="16.149999999999999" customHeight="1" x14ac:dyDescent="0.2">
      <c r="A152" s="108" t="s">
        <v>116</v>
      </c>
      <c r="B152" s="130">
        <f t="shared" si="16"/>
        <v>0</v>
      </c>
      <c r="C152" s="7"/>
      <c r="D152" s="11"/>
      <c r="E152" s="11"/>
      <c r="F152" s="11"/>
      <c r="G152" s="11"/>
      <c r="H152" s="8"/>
      <c r="I152" s="241"/>
      <c r="J152" s="226"/>
      <c r="K152" s="120"/>
      <c r="L152" s="120"/>
      <c r="CG152" s="123"/>
      <c r="CH152" s="123"/>
      <c r="CI152" s="123"/>
      <c r="CJ152" s="123"/>
      <c r="CK152" s="123"/>
      <c r="CL152" s="123"/>
      <c r="CM152" s="123"/>
      <c r="CN152" s="123"/>
      <c r="CO152" s="123"/>
    </row>
    <row r="153" spans="1:93" ht="16.149999999999999" customHeight="1" x14ac:dyDescent="0.2">
      <c r="A153" s="98" t="s">
        <v>139</v>
      </c>
      <c r="B153" s="130">
        <f t="shared" si="16"/>
        <v>0</v>
      </c>
      <c r="C153" s="7"/>
      <c r="D153" s="11"/>
      <c r="E153" s="11"/>
      <c r="F153" s="11"/>
      <c r="G153" s="11"/>
      <c r="H153" s="8"/>
      <c r="I153" s="241"/>
      <c r="J153" s="226"/>
      <c r="K153" s="120"/>
      <c r="L153" s="120"/>
      <c r="CG153" s="123"/>
      <c r="CH153" s="123"/>
      <c r="CI153" s="123"/>
      <c r="CJ153" s="123"/>
      <c r="CK153" s="123"/>
      <c r="CL153" s="123"/>
      <c r="CM153" s="123"/>
      <c r="CN153" s="123"/>
      <c r="CO153" s="123"/>
    </row>
    <row r="154" spans="1:93" ht="16.149999999999999" customHeight="1" x14ac:dyDescent="0.2">
      <c r="A154" s="242" t="s">
        <v>140</v>
      </c>
      <c r="B154" s="243">
        <f t="shared" si="16"/>
        <v>0</v>
      </c>
      <c r="C154" s="27"/>
      <c r="D154" s="44"/>
      <c r="E154" s="44"/>
      <c r="F154" s="44"/>
      <c r="G154" s="44"/>
      <c r="H154" s="137"/>
      <c r="I154" s="241"/>
      <c r="J154" s="226"/>
      <c r="K154" s="120"/>
      <c r="L154" s="120"/>
      <c r="CG154" s="123"/>
      <c r="CH154" s="123"/>
      <c r="CI154" s="123"/>
      <c r="CJ154" s="123"/>
      <c r="CK154" s="123"/>
      <c r="CL154" s="123"/>
      <c r="CM154" s="123"/>
      <c r="CN154" s="123"/>
      <c r="CO154" s="123"/>
    </row>
    <row r="155" spans="1:93" ht="16.149999999999999" customHeight="1" x14ac:dyDescent="0.2">
      <c r="A155" s="244" t="s">
        <v>8</v>
      </c>
      <c r="B155" s="30">
        <f t="shared" si="16"/>
        <v>0</v>
      </c>
      <c r="C155" s="12"/>
      <c r="D155" s="31"/>
      <c r="E155" s="31"/>
      <c r="F155" s="31"/>
      <c r="G155" s="31"/>
      <c r="H155" s="14"/>
      <c r="I155" s="241"/>
      <c r="J155" s="226"/>
      <c r="K155" s="120"/>
      <c r="L155" s="120"/>
      <c r="CG155" s="123"/>
      <c r="CH155" s="123"/>
      <c r="CI155" s="123"/>
      <c r="CJ155" s="123"/>
      <c r="CK155" s="123"/>
      <c r="CL155" s="123"/>
      <c r="CM155" s="123"/>
      <c r="CN155" s="123"/>
      <c r="CO155" s="123"/>
    </row>
    <row r="156" spans="1:93" x14ac:dyDescent="0.2">
      <c r="CG156" s="123"/>
      <c r="CH156" s="123"/>
      <c r="CI156" s="123"/>
      <c r="CJ156" s="123"/>
      <c r="CK156" s="123"/>
      <c r="CL156" s="123"/>
      <c r="CM156" s="123"/>
      <c r="CN156" s="123"/>
      <c r="CO156" s="123"/>
    </row>
    <row r="194" spans="1:104" ht="12.75" customHeight="1" x14ac:dyDescent="0.2"/>
    <row r="195" spans="1:104" s="142" customFormat="1" hidden="1" x14ac:dyDescent="0.2">
      <c r="A195" s="142">
        <f>SUM(C14:C95,C100:C111,C126:C141,B144:B147,B150:B155,C114:C121)</f>
        <v>809</v>
      </c>
      <c r="B195" s="142">
        <f>SUM(CG11:CO156)</f>
        <v>0</v>
      </c>
      <c r="BX195" s="143"/>
      <c r="BY195" s="143"/>
      <c r="BZ195" s="143"/>
      <c r="CA195" s="143"/>
      <c r="CB195" s="143"/>
      <c r="CC195" s="143"/>
      <c r="CD195" s="143"/>
      <c r="CE195" s="143"/>
      <c r="CF195" s="143"/>
      <c r="CG195" s="143"/>
      <c r="CH195" s="143"/>
      <c r="CI195" s="143"/>
      <c r="CJ195" s="143"/>
      <c r="CK195" s="143"/>
      <c r="CL195" s="143"/>
      <c r="CM195" s="143"/>
      <c r="CN195" s="143"/>
      <c r="CO195" s="143"/>
      <c r="CP195" s="143"/>
      <c r="CQ195" s="143"/>
      <c r="CR195" s="143"/>
      <c r="CS195" s="143"/>
      <c r="CT195" s="143"/>
      <c r="CU195" s="143"/>
      <c r="CV195" s="143"/>
      <c r="CW195" s="143"/>
      <c r="CX195" s="143"/>
      <c r="CY195" s="143"/>
      <c r="CZ195" s="143"/>
    </row>
  </sheetData>
  <mergeCells count="75">
    <mergeCell ref="Z12:AA12"/>
    <mergeCell ref="AB12:AC12"/>
    <mergeCell ref="AD12:AE12"/>
    <mergeCell ref="AF12:AG12"/>
    <mergeCell ref="A6:T6"/>
    <mergeCell ref="A8:B8"/>
    <mergeCell ref="A10:A13"/>
    <mergeCell ref="B10:B13"/>
    <mergeCell ref="C10:E12"/>
    <mergeCell ref="F10:AM11"/>
    <mergeCell ref="AH12:AI12"/>
    <mergeCell ref="P12:Q12"/>
    <mergeCell ref="R12:S12"/>
    <mergeCell ref="T12:U12"/>
    <mergeCell ref="V12:W12"/>
    <mergeCell ref="X12:Y12"/>
    <mergeCell ref="F12:G12"/>
    <mergeCell ref="H12:I12"/>
    <mergeCell ref="J12:K12"/>
    <mergeCell ref="L12:M12"/>
    <mergeCell ref="N12:O12"/>
    <mergeCell ref="F97:AM97"/>
    <mergeCell ref="AN97:AO98"/>
    <mergeCell ref="AP97:AP99"/>
    <mergeCell ref="AD98:AE98"/>
    <mergeCell ref="AF98:AG98"/>
    <mergeCell ref="AH98:AI98"/>
    <mergeCell ref="AJ98:AK98"/>
    <mergeCell ref="AL98:AM98"/>
    <mergeCell ref="AQ97:AQ99"/>
    <mergeCell ref="A100:A105"/>
    <mergeCell ref="A106:A111"/>
    <mergeCell ref="A113:A121"/>
    <mergeCell ref="F98:G98"/>
    <mergeCell ref="H98:I98"/>
    <mergeCell ref="J98:K98"/>
    <mergeCell ref="L98:M98"/>
    <mergeCell ref="N98:O98"/>
    <mergeCell ref="P98:Q98"/>
    <mergeCell ref="R98:S98"/>
    <mergeCell ref="T98:U98"/>
    <mergeCell ref="V98:W98"/>
    <mergeCell ref="X98:Y98"/>
    <mergeCell ref="Z98:AA98"/>
    <mergeCell ref="AB98:AC98"/>
    <mergeCell ref="AQ10:AQ13"/>
    <mergeCell ref="AR10:AR13"/>
    <mergeCell ref="AS10:AS13"/>
    <mergeCell ref="AJ12:AK12"/>
    <mergeCell ref="AL12:AM12"/>
    <mergeCell ref="AN10:AN13"/>
    <mergeCell ref="AO10:AP12"/>
    <mergeCell ref="A14:A24"/>
    <mergeCell ref="A25:A35"/>
    <mergeCell ref="A124:A125"/>
    <mergeCell ref="B124:B125"/>
    <mergeCell ref="C124:C125"/>
    <mergeCell ref="A97:A99"/>
    <mergeCell ref="A81:A87"/>
    <mergeCell ref="A88:A95"/>
    <mergeCell ref="A36:A46"/>
    <mergeCell ref="A47:A57"/>
    <mergeCell ref="A58:A64"/>
    <mergeCell ref="A65:A68"/>
    <mergeCell ref="A69:A75"/>
    <mergeCell ref="A76:A80"/>
    <mergeCell ref="B97:B99"/>
    <mergeCell ref="C97:E98"/>
    <mergeCell ref="A134:A137"/>
    <mergeCell ref="A138:A141"/>
    <mergeCell ref="D124:J124"/>
    <mergeCell ref="K124:K125"/>
    <mergeCell ref="L124:L125"/>
    <mergeCell ref="A126:A129"/>
    <mergeCell ref="A130:A133"/>
  </mergeCells>
  <dataValidations count="2">
    <dataValidation allowBlank="1" showInputMessage="1" showErrorMessage="1" errorTitle="ERROR" error="Por Favor ingrese solo Números." sqref="AR100:AR111 AT14:AT95 E114:E121" xr:uid="{0BE841F8-EA67-4070-8FC9-5DE51A017BB5}"/>
    <dataValidation type="whole" allowBlank="1" showInputMessage="1" showErrorMessage="1" errorTitle="Error de ingreso" error="Debe ingresar sólo números enteros positivos." sqref="C150:H155 F100:AQ111 C114:D121 D126:L141 C144:H147 F14:AS95" xr:uid="{08D4EE52-5F4B-4F34-859D-67FFE8613305}">
      <formula1>0</formula1>
      <formula2>1000000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Z195"/>
  <sheetViews>
    <sheetView workbookViewId="0">
      <selection sqref="A1:XFD1048576"/>
    </sheetView>
  </sheetViews>
  <sheetFormatPr baseColWidth="10" defaultColWidth="11.42578125" defaultRowHeight="12.75" x14ac:dyDescent="0.2"/>
  <cols>
    <col min="1" max="1" width="43.140625" style="121" customWidth="1"/>
    <col min="2" max="2" width="42.28515625" style="121" customWidth="1"/>
    <col min="3" max="3" width="17.28515625" style="121" customWidth="1"/>
    <col min="4" max="4" width="16.140625" style="121" customWidth="1"/>
    <col min="5" max="5" width="14.140625" style="121" customWidth="1"/>
    <col min="6" max="6" width="14.85546875" style="121" customWidth="1"/>
    <col min="7" max="7" width="16" style="121" customWidth="1"/>
    <col min="8" max="8" width="16.42578125" style="121" customWidth="1"/>
    <col min="9" max="9" width="13.28515625" style="121" customWidth="1"/>
    <col min="10" max="10" width="15.42578125" style="121" customWidth="1"/>
    <col min="11" max="11" width="17" style="121" customWidth="1"/>
    <col min="12" max="12" width="13.28515625" style="121" customWidth="1"/>
    <col min="13" max="39" width="11.42578125" style="121"/>
    <col min="40" max="40" width="11" style="121" customWidth="1"/>
    <col min="41" max="41" width="13" style="121" customWidth="1"/>
    <col min="42" max="42" width="13.140625" style="121" customWidth="1"/>
    <col min="43" max="74" width="11.42578125" style="121"/>
    <col min="75" max="75" width="11.7109375" style="121" customWidth="1"/>
    <col min="76" max="77" width="11.7109375" style="124" customWidth="1"/>
    <col min="78" max="78" width="12.140625" style="124" customWidth="1"/>
    <col min="79" max="104" width="12.140625" style="147" hidden="1" customWidth="1"/>
    <col min="105" max="105" width="12.140625" style="121" customWidth="1"/>
    <col min="106" max="16384" width="11.42578125" style="121"/>
  </cols>
  <sheetData>
    <row r="1" spans="1:93" ht="16.149999999999999" customHeight="1" x14ac:dyDescent="0.2">
      <c r="A1" s="146" t="s">
        <v>0</v>
      </c>
    </row>
    <row r="2" spans="1:93" ht="16.149999999999999" customHeight="1" x14ac:dyDescent="0.2">
      <c r="A2" s="85" t="str">
        <f>CONCATENATE("COMUNA: ",[12]NOMBRE!B2," - ","( ",[12]NOMBRE!C2,[12]NOMBRE!D2,[12]NOMBRE!E2,[12]NOMBRE!F2,[12]NOMBRE!G2," )")</f>
        <v>COMUNA: LINARES - ( 07401 )</v>
      </c>
    </row>
    <row r="3" spans="1:93" ht="16.149999999999999" customHeight="1" x14ac:dyDescent="0.2">
      <c r="A3" s="85" t="str">
        <f>CONCATENATE("ESTABLECIMIENTO/ESTRATEGIA: ",[12]NOMBRE!B3," - ","( ",[12]NOMBRE!C3,[12]NOMBRE!D3,[12]NOMBRE!E3,[12]NOMBRE!F3,[12]NOMBRE!G3,[12]NOMBRE!H3," )")</f>
        <v>ESTABLECIMIENTO/ESTRATEGIA: HOSPITAL PRESIDENTE CARLOS IBAÑEZ DEL CAMPO - ( 116108 )</v>
      </c>
    </row>
    <row r="4" spans="1:93" ht="16.149999999999999" customHeight="1" x14ac:dyDescent="0.2">
      <c r="A4" s="85" t="str">
        <f>CONCATENATE("MES: ",[12]NOMBRE!B6," - ","( ",[12]NOMBRE!C6,[12]NOMBRE!D6," )")</f>
        <v>MES: NOVIEMBRE - ( 11 )</v>
      </c>
    </row>
    <row r="5" spans="1:93" ht="16.149999999999999" customHeight="1" x14ac:dyDescent="0.2">
      <c r="A5" s="85" t="str">
        <f>CONCATENATE("AÑO: ",[12]NOMBRE!B7)</f>
        <v>AÑO: 2018</v>
      </c>
    </row>
    <row r="6" spans="1:93" ht="15" x14ac:dyDescent="0.2">
      <c r="A6" s="358" t="s">
        <v>9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</row>
    <row r="7" spans="1:93" ht="15" x14ac:dyDescent="0.2">
      <c r="A7" s="318"/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</row>
    <row r="8" spans="1:93" ht="31.9" customHeight="1" x14ac:dyDescent="0.2">
      <c r="A8" s="359" t="s">
        <v>10</v>
      </c>
      <c r="B8" s="359"/>
      <c r="C8" s="148"/>
      <c r="D8" s="148"/>
      <c r="E8" s="148"/>
      <c r="F8" s="148"/>
      <c r="G8" s="148"/>
      <c r="H8" s="148"/>
      <c r="I8" s="148"/>
      <c r="J8" s="148"/>
      <c r="K8" s="148"/>
      <c r="L8" s="148"/>
    </row>
    <row r="9" spans="1:93" ht="31.9" customHeight="1" x14ac:dyDescent="0.2">
      <c r="A9" s="149" t="s">
        <v>11</v>
      </c>
      <c r="B9" s="150"/>
      <c r="C9" s="150"/>
      <c r="D9" s="150"/>
      <c r="E9" s="150"/>
      <c r="F9" s="151"/>
      <c r="G9" s="151"/>
      <c r="H9" s="151"/>
      <c r="I9" s="151"/>
      <c r="J9" s="151"/>
      <c r="K9" s="151"/>
      <c r="L9" s="151"/>
    </row>
    <row r="10" spans="1:93" ht="16.149999999999999" customHeight="1" x14ac:dyDescent="0.2">
      <c r="A10" s="360" t="s">
        <v>12</v>
      </c>
      <c r="B10" s="340" t="s">
        <v>13</v>
      </c>
      <c r="C10" s="343" t="s">
        <v>14</v>
      </c>
      <c r="D10" s="344"/>
      <c r="E10" s="337"/>
      <c r="F10" s="363" t="s">
        <v>15</v>
      </c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64"/>
      <c r="AM10" s="365"/>
      <c r="AN10" s="350" t="s">
        <v>16</v>
      </c>
      <c r="AO10" s="353" t="s">
        <v>1</v>
      </c>
      <c r="AP10" s="337"/>
      <c r="AQ10" s="334" t="s">
        <v>2</v>
      </c>
      <c r="AR10" s="334" t="s">
        <v>3</v>
      </c>
      <c r="AS10" s="334" t="s">
        <v>7</v>
      </c>
      <c r="BX10" s="121"/>
    </row>
    <row r="11" spans="1:93" ht="16.149999999999999" customHeight="1" x14ac:dyDescent="0.2">
      <c r="A11" s="360"/>
      <c r="B11" s="341"/>
      <c r="C11" s="361"/>
      <c r="D11" s="362"/>
      <c r="E11" s="338"/>
      <c r="F11" s="366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8"/>
      <c r="AN11" s="351"/>
      <c r="AO11" s="354"/>
      <c r="AP11" s="338"/>
      <c r="AQ11" s="335"/>
      <c r="AR11" s="335"/>
      <c r="AS11" s="335"/>
      <c r="BX11" s="121"/>
      <c r="CG11" s="123"/>
      <c r="CH11" s="123"/>
      <c r="CI11" s="123"/>
      <c r="CJ11" s="123"/>
      <c r="CK11" s="123"/>
      <c r="CL11" s="123"/>
      <c r="CM11" s="123"/>
      <c r="CN11" s="123"/>
      <c r="CO11" s="123"/>
    </row>
    <row r="12" spans="1:93" ht="16.149999999999999" customHeight="1" x14ac:dyDescent="0.2">
      <c r="A12" s="360"/>
      <c r="B12" s="341"/>
      <c r="C12" s="345"/>
      <c r="D12" s="346"/>
      <c r="E12" s="339"/>
      <c r="F12" s="333" t="s">
        <v>17</v>
      </c>
      <c r="G12" s="333"/>
      <c r="H12" s="328" t="s">
        <v>18</v>
      </c>
      <c r="I12" s="347"/>
      <c r="J12" s="328" t="s">
        <v>4</v>
      </c>
      <c r="K12" s="347"/>
      <c r="L12" s="328" t="s">
        <v>19</v>
      </c>
      <c r="M12" s="347"/>
      <c r="N12" s="328" t="s">
        <v>20</v>
      </c>
      <c r="O12" s="347"/>
      <c r="P12" s="328" t="s">
        <v>21</v>
      </c>
      <c r="Q12" s="347"/>
      <c r="R12" s="328" t="s">
        <v>22</v>
      </c>
      <c r="S12" s="347"/>
      <c r="T12" s="328" t="s">
        <v>23</v>
      </c>
      <c r="U12" s="347"/>
      <c r="V12" s="328" t="s">
        <v>24</v>
      </c>
      <c r="W12" s="347"/>
      <c r="X12" s="328" t="s">
        <v>25</v>
      </c>
      <c r="Y12" s="347"/>
      <c r="Z12" s="328" t="s">
        <v>26</v>
      </c>
      <c r="AA12" s="347"/>
      <c r="AB12" s="328" t="s">
        <v>27</v>
      </c>
      <c r="AC12" s="347"/>
      <c r="AD12" s="328" t="s">
        <v>28</v>
      </c>
      <c r="AE12" s="347"/>
      <c r="AF12" s="328" t="s">
        <v>29</v>
      </c>
      <c r="AG12" s="347"/>
      <c r="AH12" s="328" t="s">
        <v>30</v>
      </c>
      <c r="AI12" s="347"/>
      <c r="AJ12" s="328" t="s">
        <v>31</v>
      </c>
      <c r="AK12" s="347"/>
      <c r="AL12" s="348" t="s">
        <v>32</v>
      </c>
      <c r="AM12" s="349"/>
      <c r="AN12" s="351"/>
      <c r="AO12" s="355"/>
      <c r="AP12" s="339"/>
      <c r="AQ12" s="335"/>
      <c r="AR12" s="335"/>
      <c r="AS12" s="335"/>
      <c r="BX12" s="121"/>
      <c r="CG12" s="123"/>
      <c r="CH12" s="123"/>
      <c r="CI12" s="123"/>
      <c r="CJ12" s="123"/>
      <c r="CK12" s="123"/>
      <c r="CL12" s="123"/>
      <c r="CM12" s="123"/>
      <c r="CN12" s="123"/>
      <c r="CO12" s="123"/>
    </row>
    <row r="13" spans="1:93" ht="16.149999999999999" customHeight="1" x14ac:dyDescent="0.2">
      <c r="A13" s="360"/>
      <c r="B13" s="342"/>
      <c r="C13" s="77" t="s">
        <v>33</v>
      </c>
      <c r="D13" s="111" t="s">
        <v>34</v>
      </c>
      <c r="E13" s="313" t="s">
        <v>35</v>
      </c>
      <c r="F13" s="77" t="s">
        <v>34</v>
      </c>
      <c r="G13" s="312" t="s">
        <v>35</v>
      </c>
      <c r="H13" s="77" t="s">
        <v>34</v>
      </c>
      <c r="I13" s="312" t="s">
        <v>35</v>
      </c>
      <c r="J13" s="77" t="s">
        <v>34</v>
      </c>
      <c r="K13" s="312" t="s">
        <v>35</v>
      </c>
      <c r="L13" s="77" t="s">
        <v>34</v>
      </c>
      <c r="M13" s="312" t="s">
        <v>35</v>
      </c>
      <c r="N13" s="77" t="s">
        <v>34</v>
      </c>
      <c r="O13" s="312" t="s">
        <v>35</v>
      </c>
      <c r="P13" s="77" t="s">
        <v>34</v>
      </c>
      <c r="Q13" s="312" t="s">
        <v>35</v>
      </c>
      <c r="R13" s="77" t="s">
        <v>34</v>
      </c>
      <c r="S13" s="312" t="s">
        <v>35</v>
      </c>
      <c r="T13" s="77" t="s">
        <v>34</v>
      </c>
      <c r="U13" s="312" t="s">
        <v>35</v>
      </c>
      <c r="V13" s="77" t="s">
        <v>34</v>
      </c>
      <c r="W13" s="312" t="s">
        <v>35</v>
      </c>
      <c r="X13" s="77" t="s">
        <v>34</v>
      </c>
      <c r="Y13" s="312" t="s">
        <v>35</v>
      </c>
      <c r="Z13" s="77" t="s">
        <v>34</v>
      </c>
      <c r="AA13" s="312" t="s">
        <v>35</v>
      </c>
      <c r="AB13" s="77" t="s">
        <v>34</v>
      </c>
      <c r="AC13" s="312" t="s">
        <v>35</v>
      </c>
      <c r="AD13" s="77" t="s">
        <v>34</v>
      </c>
      <c r="AE13" s="312" t="s">
        <v>35</v>
      </c>
      <c r="AF13" s="77" t="s">
        <v>34</v>
      </c>
      <c r="AG13" s="312" t="s">
        <v>35</v>
      </c>
      <c r="AH13" s="77" t="s">
        <v>34</v>
      </c>
      <c r="AI13" s="312" t="s">
        <v>35</v>
      </c>
      <c r="AJ13" s="77" t="s">
        <v>34</v>
      </c>
      <c r="AK13" s="312" t="s">
        <v>35</v>
      </c>
      <c r="AL13" s="77" t="s">
        <v>34</v>
      </c>
      <c r="AM13" s="92" t="s">
        <v>35</v>
      </c>
      <c r="AN13" s="352"/>
      <c r="AO13" s="77" t="s">
        <v>5</v>
      </c>
      <c r="AP13" s="312" t="s">
        <v>6</v>
      </c>
      <c r="AQ13" s="336"/>
      <c r="AR13" s="336"/>
      <c r="AS13" s="336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X13" s="121"/>
      <c r="CG13" s="123"/>
      <c r="CH13" s="123"/>
      <c r="CI13" s="123"/>
      <c r="CJ13" s="123"/>
      <c r="CK13" s="123"/>
      <c r="CL13" s="123"/>
      <c r="CM13" s="123"/>
      <c r="CN13" s="123"/>
      <c r="CO13" s="123"/>
    </row>
    <row r="14" spans="1:93" ht="16.149999999999999" customHeight="1" x14ac:dyDescent="0.2">
      <c r="A14" s="334" t="s">
        <v>36</v>
      </c>
      <c r="B14" s="152" t="s">
        <v>37</v>
      </c>
      <c r="C14" s="49">
        <f t="shared" ref="C14:C64" si="0">SUM(D14+E14)</f>
        <v>29</v>
      </c>
      <c r="D14" s="50">
        <f t="shared" ref="D14:D39" si="1">SUM(F14+H14+J14+L14+N14+P14+R14+T14+V14+X14+Z14+AB14+AD14+AF14+AH14+AJ14+AL14)</f>
        <v>17</v>
      </c>
      <c r="E14" s="153">
        <f t="shared" ref="E14:E39" si="2">SUM(G14+I14+K14+M14+O14+Q14+S14+U14+W14+Y14+AA14+AC14+AE14+AG14+AI14+AK14+AM14)</f>
        <v>12</v>
      </c>
      <c r="F14" s="78"/>
      <c r="G14" s="154"/>
      <c r="H14" s="78"/>
      <c r="I14" s="154"/>
      <c r="J14" s="78"/>
      <c r="K14" s="79"/>
      <c r="L14" s="78"/>
      <c r="M14" s="79"/>
      <c r="N14" s="78">
        <v>1</v>
      </c>
      <c r="O14" s="79">
        <v>0</v>
      </c>
      <c r="P14" s="78">
        <v>6</v>
      </c>
      <c r="Q14" s="79">
        <v>1</v>
      </c>
      <c r="R14" s="78">
        <v>3</v>
      </c>
      <c r="S14" s="79">
        <v>1</v>
      </c>
      <c r="T14" s="78">
        <v>2</v>
      </c>
      <c r="U14" s="79">
        <v>5</v>
      </c>
      <c r="V14" s="78">
        <v>0</v>
      </c>
      <c r="W14" s="79">
        <v>1</v>
      </c>
      <c r="X14" s="78">
        <v>0</v>
      </c>
      <c r="Y14" s="79">
        <v>1</v>
      </c>
      <c r="Z14" s="78">
        <v>2</v>
      </c>
      <c r="AA14" s="79">
        <v>3</v>
      </c>
      <c r="AB14" s="78">
        <v>1</v>
      </c>
      <c r="AC14" s="79">
        <v>0</v>
      </c>
      <c r="AD14" s="78"/>
      <c r="AE14" s="79"/>
      <c r="AF14" s="78">
        <v>1</v>
      </c>
      <c r="AG14" s="79"/>
      <c r="AH14" s="78">
        <v>1</v>
      </c>
      <c r="AI14" s="79"/>
      <c r="AJ14" s="78"/>
      <c r="AK14" s="79"/>
      <c r="AL14" s="155"/>
      <c r="AM14" s="156"/>
      <c r="AN14" s="56"/>
      <c r="AO14" s="154">
        <v>0</v>
      </c>
      <c r="AP14" s="26">
        <v>0</v>
      </c>
      <c r="AQ14" s="26">
        <v>0</v>
      </c>
      <c r="AR14" s="26">
        <v>2</v>
      </c>
      <c r="AS14" s="157"/>
      <c r="AT14" s="6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122"/>
      <c r="BG14" s="122"/>
      <c r="BX14" s="121"/>
      <c r="CD14" s="147" t="str">
        <f t="shared" ref="CD14:CD77" si="3">IF((J14 + K14 + L14 + M14) &lt;  AS14,"* La columna 14-18 AÑOS no puede ser mayor al total por grupo edad de 10 a 19 años. ","")</f>
        <v/>
      </c>
      <c r="CG14" s="123">
        <v>0</v>
      </c>
      <c r="CH14" s="123">
        <v>0</v>
      </c>
      <c r="CI14" s="123">
        <v>0</v>
      </c>
      <c r="CJ14" s="123">
        <f t="shared" ref="CJ14:CJ77" si="4">IF((J14 + K14 + L14 + M14) &lt;  AS14,1,0)</f>
        <v>0</v>
      </c>
      <c r="CK14" s="123"/>
      <c r="CL14" s="123"/>
      <c r="CM14" s="123"/>
      <c r="CN14" s="123"/>
      <c r="CO14" s="123"/>
    </row>
    <row r="15" spans="1:93" ht="16.149999999999999" customHeight="1" x14ac:dyDescent="0.2">
      <c r="A15" s="335"/>
      <c r="B15" s="39" t="s">
        <v>38</v>
      </c>
      <c r="C15" s="52">
        <f t="shared" si="0"/>
        <v>0</v>
      </c>
      <c r="D15" s="53">
        <f t="shared" si="1"/>
        <v>0</v>
      </c>
      <c r="E15" s="158">
        <f t="shared" si="2"/>
        <v>0</v>
      </c>
      <c r="F15" s="7"/>
      <c r="G15" s="20"/>
      <c r="H15" s="7"/>
      <c r="I15" s="20"/>
      <c r="J15" s="7"/>
      <c r="K15" s="8"/>
      <c r="L15" s="7"/>
      <c r="M15" s="8"/>
      <c r="N15" s="7"/>
      <c r="O15" s="8"/>
      <c r="P15" s="7"/>
      <c r="Q15" s="8"/>
      <c r="R15" s="7"/>
      <c r="S15" s="8"/>
      <c r="T15" s="7"/>
      <c r="U15" s="8"/>
      <c r="V15" s="7"/>
      <c r="W15" s="8"/>
      <c r="X15" s="7"/>
      <c r="Y15" s="8"/>
      <c r="Z15" s="7"/>
      <c r="AA15" s="8"/>
      <c r="AB15" s="7"/>
      <c r="AC15" s="8"/>
      <c r="AD15" s="7"/>
      <c r="AE15" s="8"/>
      <c r="AF15" s="7"/>
      <c r="AG15" s="8"/>
      <c r="AH15" s="7"/>
      <c r="AI15" s="8"/>
      <c r="AJ15" s="7"/>
      <c r="AK15" s="8"/>
      <c r="AL15" s="21"/>
      <c r="AM15" s="35"/>
      <c r="AN15" s="57"/>
      <c r="AO15" s="20"/>
      <c r="AP15" s="22"/>
      <c r="AQ15" s="22"/>
      <c r="AR15" s="22"/>
      <c r="AS15" s="159"/>
      <c r="AT15" s="6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122"/>
      <c r="BG15" s="122"/>
      <c r="BX15" s="121"/>
      <c r="CD15" s="147" t="str">
        <f t="shared" si="3"/>
        <v/>
      </c>
      <c r="CG15" s="123">
        <v>0</v>
      </c>
      <c r="CH15" s="123">
        <v>0</v>
      </c>
      <c r="CI15" s="123">
        <v>0</v>
      </c>
      <c r="CJ15" s="123">
        <f t="shared" si="4"/>
        <v>0</v>
      </c>
      <c r="CK15" s="123"/>
      <c r="CL15" s="123"/>
      <c r="CM15" s="123"/>
      <c r="CN15" s="123"/>
      <c r="CO15" s="123"/>
    </row>
    <row r="16" spans="1:93" ht="16.149999999999999" customHeight="1" x14ac:dyDescent="0.2">
      <c r="A16" s="335"/>
      <c r="B16" s="39" t="s">
        <v>39</v>
      </c>
      <c r="C16" s="52">
        <f t="shared" si="0"/>
        <v>50</v>
      </c>
      <c r="D16" s="53">
        <f t="shared" si="1"/>
        <v>36</v>
      </c>
      <c r="E16" s="158">
        <f t="shared" si="2"/>
        <v>14</v>
      </c>
      <c r="F16" s="7"/>
      <c r="G16" s="20"/>
      <c r="H16" s="7"/>
      <c r="I16" s="20"/>
      <c r="J16" s="7"/>
      <c r="K16" s="8"/>
      <c r="L16" s="7"/>
      <c r="M16" s="8"/>
      <c r="N16" s="7">
        <v>4</v>
      </c>
      <c r="O16" s="8"/>
      <c r="P16" s="7">
        <v>5</v>
      </c>
      <c r="Q16" s="8">
        <v>1</v>
      </c>
      <c r="R16" s="7">
        <v>4</v>
      </c>
      <c r="S16" s="8">
        <v>3</v>
      </c>
      <c r="T16" s="7">
        <v>4</v>
      </c>
      <c r="U16" s="8">
        <v>3</v>
      </c>
      <c r="V16" s="7">
        <v>9</v>
      </c>
      <c r="W16" s="8"/>
      <c r="X16" s="7">
        <v>5</v>
      </c>
      <c r="Y16" s="8">
        <v>3</v>
      </c>
      <c r="Z16" s="7">
        <v>4</v>
      </c>
      <c r="AA16" s="8">
        <v>2</v>
      </c>
      <c r="AB16" s="7"/>
      <c r="AC16" s="8"/>
      <c r="AD16" s="7">
        <v>1</v>
      </c>
      <c r="AE16" s="8">
        <v>2</v>
      </c>
      <c r="AF16" s="7"/>
      <c r="AG16" s="8"/>
      <c r="AH16" s="7"/>
      <c r="AI16" s="8"/>
      <c r="AJ16" s="7"/>
      <c r="AK16" s="8"/>
      <c r="AL16" s="21"/>
      <c r="AM16" s="35"/>
      <c r="AN16" s="57"/>
      <c r="AO16" s="20">
        <v>0</v>
      </c>
      <c r="AP16" s="22">
        <v>1</v>
      </c>
      <c r="AQ16" s="22">
        <v>0</v>
      </c>
      <c r="AR16" s="22">
        <v>4</v>
      </c>
      <c r="AS16" s="159"/>
      <c r="AT16" s="6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122"/>
      <c r="BG16" s="122"/>
      <c r="BX16" s="121"/>
      <c r="CD16" s="147" t="str">
        <f t="shared" si="3"/>
        <v/>
      </c>
      <c r="CG16" s="123">
        <v>0</v>
      </c>
      <c r="CH16" s="123">
        <v>0</v>
      </c>
      <c r="CI16" s="123">
        <v>0</v>
      </c>
      <c r="CJ16" s="123">
        <f t="shared" si="4"/>
        <v>0</v>
      </c>
      <c r="CK16" s="123"/>
      <c r="CL16" s="123"/>
      <c r="CM16" s="123"/>
      <c r="CN16" s="123"/>
      <c r="CO16" s="123"/>
    </row>
    <row r="17" spans="1:93" ht="16.149999999999999" customHeight="1" x14ac:dyDescent="0.2">
      <c r="A17" s="335"/>
      <c r="B17" s="39" t="s">
        <v>40</v>
      </c>
      <c r="C17" s="52">
        <f t="shared" si="0"/>
        <v>0</v>
      </c>
      <c r="D17" s="53">
        <f t="shared" si="1"/>
        <v>0</v>
      </c>
      <c r="E17" s="158">
        <f t="shared" si="2"/>
        <v>0</v>
      </c>
      <c r="F17" s="7"/>
      <c r="G17" s="20"/>
      <c r="H17" s="7"/>
      <c r="I17" s="20"/>
      <c r="J17" s="7"/>
      <c r="K17" s="8"/>
      <c r="L17" s="7"/>
      <c r="M17" s="8"/>
      <c r="N17" s="7"/>
      <c r="O17" s="8"/>
      <c r="P17" s="7"/>
      <c r="Q17" s="8"/>
      <c r="R17" s="7"/>
      <c r="S17" s="8"/>
      <c r="T17" s="7"/>
      <c r="U17" s="8"/>
      <c r="V17" s="7"/>
      <c r="W17" s="8"/>
      <c r="X17" s="7"/>
      <c r="Y17" s="8"/>
      <c r="Z17" s="7"/>
      <c r="AA17" s="8"/>
      <c r="AB17" s="7"/>
      <c r="AC17" s="8"/>
      <c r="AD17" s="7"/>
      <c r="AE17" s="8"/>
      <c r="AF17" s="7"/>
      <c r="AG17" s="8"/>
      <c r="AH17" s="7"/>
      <c r="AI17" s="8"/>
      <c r="AJ17" s="7"/>
      <c r="AK17" s="8"/>
      <c r="AL17" s="21"/>
      <c r="AM17" s="35"/>
      <c r="AN17" s="57"/>
      <c r="AO17" s="20"/>
      <c r="AP17" s="22"/>
      <c r="AQ17" s="22"/>
      <c r="AR17" s="22"/>
      <c r="AS17" s="159"/>
      <c r="AT17" s="6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122"/>
      <c r="BG17" s="122"/>
      <c r="BX17" s="121"/>
      <c r="CD17" s="147" t="str">
        <f t="shared" si="3"/>
        <v/>
      </c>
      <c r="CG17" s="123">
        <v>0</v>
      </c>
      <c r="CH17" s="123">
        <v>0</v>
      </c>
      <c r="CI17" s="123">
        <v>0</v>
      </c>
      <c r="CJ17" s="123">
        <f t="shared" si="4"/>
        <v>0</v>
      </c>
      <c r="CK17" s="123"/>
      <c r="CL17" s="123"/>
      <c r="CM17" s="123"/>
      <c r="CN17" s="123"/>
      <c r="CO17" s="123"/>
    </row>
    <row r="18" spans="1:93" ht="16.149999999999999" customHeight="1" x14ac:dyDescent="0.2">
      <c r="A18" s="335"/>
      <c r="B18" s="39" t="s">
        <v>41</v>
      </c>
      <c r="C18" s="52">
        <f t="shared" si="0"/>
        <v>0</v>
      </c>
      <c r="D18" s="53">
        <f t="shared" si="1"/>
        <v>0</v>
      </c>
      <c r="E18" s="158">
        <f t="shared" si="2"/>
        <v>0</v>
      </c>
      <c r="F18" s="7"/>
      <c r="G18" s="20"/>
      <c r="H18" s="7"/>
      <c r="I18" s="20"/>
      <c r="J18" s="7"/>
      <c r="K18" s="8"/>
      <c r="L18" s="7"/>
      <c r="M18" s="8"/>
      <c r="N18" s="7"/>
      <c r="O18" s="8"/>
      <c r="P18" s="7"/>
      <c r="Q18" s="8"/>
      <c r="R18" s="7"/>
      <c r="S18" s="8"/>
      <c r="T18" s="7"/>
      <c r="U18" s="8"/>
      <c r="V18" s="7"/>
      <c r="W18" s="8"/>
      <c r="X18" s="7"/>
      <c r="Y18" s="8"/>
      <c r="Z18" s="7"/>
      <c r="AA18" s="8"/>
      <c r="AB18" s="7"/>
      <c r="AC18" s="8"/>
      <c r="AD18" s="7"/>
      <c r="AE18" s="8"/>
      <c r="AF18" s="7"/>
      <c r="AG18" s="8"/>
      <c r="AH18" s="7"/>
      <c r="AI18" s="8"/>
      <c r="AJ18" s="7"/>
      <c r="AK18" s="8"/>
      <c r="AL18" s="21"/>
      <c r="AM18" s="35"/>
      <c r="AN18" s="57"/>
      <c r="AO18" s="20"/>
      <c r="AP18" s="22"/>
      <c r="AQ18" s="22"/>
      <c r="AR18" s="22"/>
      <c r="AS18" s="159"/>
      <c r="AT18" s="6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122"/>
      <c r="BG18" s="122"/>
      <c r="BX18" s="121"/>
      <c r="CD18" s="147" t="str">
        <f t="shared" si="3"/>
        <v/>
      </c>
      <c r="CG18" s="123">
        <v>0</v>
      </c>
      <c r="CH18" s="123">
        <v>0</v>
      </c>
      <c r="CI18" s="123">
        <v>0</v>
      </c>
      <c r="CJ18" s="123">
        <f t="shared" si="4"/>
        <v>0</v>
      </c>
      <c r="CK18" s="123"/>
      <c r="CL18" s="123"/>
      <c r="CM18" s="123"/>
      <c r="CN18" s="123"/>
      <c r="CO18" s="123"/>
    </row>
    <row r="19" spans="1:93" ht="16.149999999999999" customHeight="1" x14ac:dyDescent="0.2">
      <c r="A19" s="335"/>
      <c r="B19" s="39" t="s">
        <v>42</v>
      </c>
      <c r="C19" s="52">
        <f t="shared" si="0"/>
        <v>0</v>
      </c>
      <c r="D19" s="53">
        <f t="shared" si="1"/>
        <v>0</v>
      </c>
      <c r="E19" s="158">
        <f t="shared" si="2"/>
        <v>0</v>
      </c>
      <c r="F19" s="7"/>
      <c r="G19" s="20"/>
      <c r="H19" s="7"/>
      <c r="I19" s="20"/>
      <c r="J19" s="7"/>
      <c r="K19" s="8"/>
      <c r="L19" s="7"/>
      <c r="M19" s="8"/>
      <c r="N19" s="7"/>
      <c r="O19" s="8"/>
      <c r="P19" s="7"/>
      <c r="Q19" s="8"/>
      <c r="R19" s="7"/>
      <c r="S19" s="8"/>
      <c r="T19" s="7"/>
      <c r="U19" s="8"/>
      <c r="V19" s="7"/>
      <c r="W19" s="8"/>
      <c r="X19" s="7"/>
      <c r="Y19" s="8"/>
      <c r="Z19" s="7"/>
      <c r="AA19" s="8"/>
      <c r="AB19" s="7"/>
      <c r="AC19" s="8"/>
      <c r="AD19" s="7"/>
      <c r="AE19" s="8"/>
      <c r="AF19" s="7"/>
      <c r="AG19" s="8"/>
      <c r="AH19" s="7"/>
      <c r="AI19" s="8"/>
      <c r="AJ19" s="7"/>
      <c r="AK19" s="8"/>
      <c r="AL19" s="21"/>
      <c r="AM19" s="35"/>
      <c r="AN19" s="57"/>
      <c r="AO19" s="20"/>
      <c r="AP19" s="22"/>
      <c r="AQ19" s="22"/>
      <c r="AR19" s="22"/>
      <c r="AS19" s="159"/>
      <c r="AT19" s="6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122"/>
      <c r="BG19" s="122"/>
      <c r="BX19" s="121"/>
      <c r="CD19" s="147" t="str">
        <f t="shared" si="3"/>
        <v/>
      </c>
      <c r="CG19" s="123">
        <v>0</v>
      </c>
      <c r="CH19" s="123">
        <v>0</v>
      </c>
      <c r="CI19" s="123">
        <v>0</v>
      </c>
      <c r="CJ19" s="123">
        <f t="shared" si="4"/>
        <v>0</v>
      </c>
      <c r="CK19" s="123"/>
      <c r="CL19" s="123"/>
      <c r="CM19" s="123"/>
      <c r="CN19" s="123"/>
      <c r="CO19" s="123"/>
    </row>
    <row r="20" spans="1:93" ht="16.149999999999999" customHeight="1" x14ac:dyDescent="0.2">
      <c r="A20" s="335"/>
      <c r="B20" s="39" t="s">
        <v>43</v>
      </c>
      <c r="C20" s="52">
        <f t="shared" si="0"/>
        <v>0</v>
      </c>
      <c r="D20" s="53">
        <f t="shared" si="1"/>
        <v>0</v>
      </c>
      <c r="E20" s="158">
        <f t="shared" si="2"/>
        <v>0</v>
      </c>
      <c r="F20" s="7"/>
      <c r="G20" s="20"/>
      <c r="H20" s="7"/>
      <c r="I20" s="20"/>
      <c r="J20" s="7"/>
      <c r="K20" s="8"/>
      <c r="L20" s="7"/>
      <c r="M20" s="8"/>
      <c r="N20" s="7"/>
      <c r="O20" s="8"/>
      <c r="P20" s="7"/>
      <c r="Q20" s="8"/>
      <c r="R20" s="7"/>
      <c r="S20" s="8"/>
      <c r="T20" s="7"/>
      <c r="U20" s="8"/>
      <c r="V20" s="7"/>
      <c r="W20" s="8"/>
      <c r="X20" s="7"/>
      <c r="Y20" s="8"/>
      <c r="Z20" s="7"/>
      <c r="AA20" s="8"/>
      <c r="AB20" s="7"/>
      <c r="AC20" s="8"/>
      <c r="AD20" s="7"/>
      <c r="AE20" s="8"/>
      <c r="AF20" s="7"/>
      <c r="AG20" s="8"/>
      <c r="AH20" s="7"/>
      <c r="AI20" s="8"/>
      <c r="AJ20" s="7"/>
      <c r="AK20" s="8"/>
      <c r="AL20" s="21"/>
      <c r="AM20" s="35"/>
      <c r="AN20" s="57"/>
      <c r="AO20" s="20"/>
      <c r="AP20" s="22"/>
      <c r="AQ20" s="22"/>
      <c r="AR20" s="22"/>
      <c r="AS20" s="159"/>
      <c r="AT20" s="6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122"/>
      <c r="BG20" s="122"/>
      <c r="BX20" s="121"/>
      <c r="CD20" s="147" t="str">
        <f t="shared" si="3"/>
        <v/>
      </c>
      <c r="CG20" s="123">
        <v>0</v>
      </c>
      <c r="CH20" s="123">
        <v>0</v>
      </c>
      <c r="CI20" s="123">
        <v>0</v>
      </c>
      <c r="CJ20" s="123">
        <f t="shared" si="4"/>
        <v>0</v>
      </c>
      <c r="CK20" s="123"/>
      <c r="CL20" s="123"/>
      <c r="CM20" s="123"/>
      <c r="CN20" s="123"/>
      <c r="CO20" s="123"/>
    </row>
    <row r="21" spans="1:93" ht="16.149999999999999" customHeight="1" x14ac:dyDescent="0.2">
      <c r="A21" s="335"/>
      <c r="B21" s="127" t="s">
        <v>44</v>
      </c>
      <c r="C21" s="160">
        <f t="shared" si="0"/>
        <v>0</v>
      </c>
      <c r="D21" s="161">
        <f t="shared" si="1"/>
        <v>0</v>
      </c>
      <c r="E21" s="162">
        <f t="shared" si="2"/>
        <v>0</v>
      </c>
      <c r="F21" s="27"/>
      <c r="G21" s="28"/>
      <c r="H21" s="27"/>
      <c r="I21" s="28"/>
      <c r="J21" s="27"/>
      <c r="K21" s="137"/>
      <c r="L21" s="27"/>
      <c r="M21" s="137"/>
      <c r="N21" s="27"/>
      <c r="O21" s="137"/>
      <c r="P21" s="27"/>
      <c r="Q21" s="137"/>
      <c r="R21" s="27"/>
      <c r="S21" s="137"/>
      <c r="T21" s="27"/>
      <c r="U21" s="137"/>
      <c r="V21" s="27"/>
      <c r="W21" s="137"/>
      <c r="X21" s="27"/>
      <c r="Y21" s="137"/>
      <c r="Z21" s="27"/>
      <c r="AA21" s="137"/>
      <c r="AB21" s="27"/>
      <c r="AC21" s="137"/>
      <c r="AD21" s="27"/>
      <c r="AE21" s="137"/>
      <c r="AF21" s="27"/>
      <c r="AG21" s="137"/>
      <c r="AH21" s="27"/>
      <c r="AI21" s="137"/>
      <c r="AJ21" s="27"/>
      <c r="AK21" s="137"/>
      <c r="AL21" s="163"/>
      <c r="AM21" s="164"/>
      <c r="AN21" s="57"/>
      <c r="AO21" s="28"/>
      <c r="AP21" s="22"/>
      <c r="AQ21" s="22"/>
      <c r="AR21" s="22"/>
      <c r="AS21" s="159"/>
      <c r="AT21" s="6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122"/>
      <c r="BG21" s="122"/>
      <c r="BX21" s="121"/>
      <c r="CD21" s="147" t="str">
        <f t="shared" si="3"/>
        <v/>
      </c>
      <c r="CG21" s="123">
        <v>0</v>
      </c>
      <c r="CH21" s="123">
        <v>0</v>
      </c>
      <c r="CI21" s="123">
        <v>0</v>
      </c>
      <c r="CJ21" s="123">
        <f t="shared" si="4"/>
        <v>0</v>
      </c>
      <c r="CK21" s="123"/>
      <c r="CL21" s="123"/>
      <c r="CM21" s="123"/>
      <c r="CN21" s="123"/>
      <c r="CO21" s="123"/>
    </row>
    <row r="22" spans="1:93" ht="16.149999999999999" customHeight="1" x14ac:dyDescent="0.2">
      <c r="A22" s="335"/>
      <c r="B22" s="39" t="s">
        <v>45</v>
      </c>
      <c r="C22" s="52">
        <f t="shared" si="0"/>
        <v>0</v>
      </c>
      <c r="D22" s="53">
        <f t="shared" si="1"/>
        <v>0</v>
      </c>
      <c r="E22" s="158">
        <f t="shared" si="2"/>
        <v>0</v>
      </c>
      <c r="F22" s="7"/>
      <c r="G22" s="20"/>
      <c r="H22" s="7"/>
      <c r="I22" s="20"/>
      <c r="J22" s="7"/>
      <c r="K22" s="8"/>
      <c r="L22" s="7"/>
      <c r="M22" s="8"/>
      <c r="N22" s="7"/>
      <c r="O22" s="8"/>
      <c r="P22" s="7"/>
      <c r="Q22" s="8"/>
      <c r="R22" s="7"/>
      <c r="S22" s="8"/>
      <c r="T22" s="7"/>
      <c r="U22" s="8"/>
      <c r="V22" s="7"/>
      <c r="W22" s="8"/>
      <c r="X22" s="7"/>
      <c r="Y22" s="8"/>
      <c r="Z22" s="7"/>
      <c r="AA22" s="8"/>
      <c r="AB22" s="7"/>
      <c r="AC22" s="8"/>
      <c r="AD22" s="7"/>
      <c r="AE22" s="8"/>
      <c r="AF22" s="7"/>
      <c r="AG22" s="8"/>
      <c r="AH22" s="7"/>
      <c r="AI22" s="8"/>
      <c r="AJ22" s="7"/>
      <c r="AK22" s="8"/>
      <c r="AL22" s="21"/>
      <c r="AM22" s="35"/>
      <c r="AN22" s="57"/>
      <c r="AO22" s="20"/>
      <c r="AP22" s="22"/>
      <c r="AQ22" s="22"/>
      <c r="AR22" s="22"/>
      <c r="AS22" s="159"/>
      <c r="AT22" s="6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122"/>
      <c r="BG22" s="122"/>
      <c r="BX22" s="121"/>
      <c r="CD22" s="147" t="str">
        <f t="shared" si="3"/>
        <v/>
      </c>
      <c r="CG22" s="123">
        <v>0</v>
      </c>
      <c r="CH22" s="123">
        <v>0</v>
      </c>
      <c r="CI22" s="123">
        <v>0</v>
      </c>
      <c r="CJ22" s="123">
        <f t="shared" si="4"/>
        <v>0</v>
      </c>
      <c r="CK22" s="123"/>
      <c r="CL22" s="123"/>
      <c r="CM22" s="123"/>
      <c r="CN22" s="123"/>
      <c r="CO22" s="123"/>
    </row>
    <row r="23" spans="1:93" ht="16.149999999999999" customHeight="1" x14ac:dyDescent="0.2">
      <c r="A23" s="335"/>
      <c r="B23" s="112" t="s">
        <v>46</v>
      </c>
      <c r="C23" s="165">
        <f t="shared" si="0"/>
        <v>0</v>
      </c>
      <c r="D23" s="88">
        <f t="shared" si="1"/>
        <v>0</v>
      </c>
      <c r="E23" s="166">
        <f t="shared" si="2"/>
        <v>0</v>
      </c>
      <c r="F23" s="7"/>
      <c r="G23" s="20"/>
      <c r="H23" s="7"/>
      <c r="I23" s="20"/>
      <c r="J23" s="7"/>
      <c r="K23" s="8"/>
      <c r="L23" s="7"/>
      <c r="M23" s="8"/>
      <c r="N23" s="7"/>
      <c r="O23" s="8"/>
      <c r="P23" s="7"/>
      <c r="Q23" s="8"/>
      <c r="R23" s="7"/>
      <c r="S23" s="8"/>
      <c r="T23" s="7"/>
      <c r="U23" s="8"/>
      <c r="V23" s="7"/>
      <c r="W23" s="8"/>
      <c r="X23" s="7"/>
      <c r="Y23" s="8"/>
      <c r="Z23" s="7"/>
      <c r="AA23" s="8"/>
      <c r="AB23" s="7"/>
      <c r="AC23" s="8"/>
      <c r="AD23" s="7"/>
      <c r="AE23" s="8"/>
      <c r="AF23" s="7"/>
      <c r="AG23" s="8"/>
      <c r="AH23" s="7"/>
      <c r="AI23" s="8"/>
      <c r="AJ23" s="7"/>
      <c r="AK23" s="8"/>
      <c r="AL23" s="55"/>
      <c r="AM23" s="35"/>
      <c r="AN23" s="57"/>
      <c r="AO23" s="20"/>
      <c r="AP23" s="22"/>
      <c r="AQ23" s="22"/>
      <c r="AR23" s="22"/>
      <c r="AS23" s="159"/>
      <c r="AT23" s="6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122"/>
      <c r="BG23" s="122"/>
      <c r="BX23" s="121"/>
      <c r="CD23" s="147" t="str">
        <f t="shared" si="3"/>
        <v/>
      </c>
      <c r="CG23" s="123">
        <v>0</v>
      </c>
      <c r="CH23" s="123">
        <v>0</v>
      </c>
      <c r="CI23" s="123">
        <v>0</v>
      </c>
      <c r="CJ23" s="123">
        <f t="shared" si="4"/>
        <v>0</v>
      </c>
      <c r="CK23" s="123"/>
      <c r="CL23" s="123"/>
      <c r="CM23" s="123"/>
      <c r="CN23" s="123"/>
      <c r="CO23" s="123"/>
    </row>
    <row r="24" spans="1:93" ht="16.149999999999999" customHeight="1" x14ac:dyDescent="0.2">
      <c r="A24" s="336"/>
      <c r="B24" s="167" t="s">
        <v>47</v>
      </c>
      <c r="C24" s="132">
        <f t="shared" si="0"/>
        <v>0</v>
      </c>
      <c r="D24" s="168">
        <f t="shared" si="1"/>
        <v>0</v>
      </c>
      <c r="E24" s="128">
        <f t="shared" si="2"/>
        <v>0</v>
      </c>
      <c r="F24" s="32"/>
      <c r="G24" s="33"/>
      <c r="H24" s="32"/>
      <c r="I24" s="33"/>
      <c r="J24" s="32"/>
      <c r="K24" s="45"/>
      <c r="L24" s="32"/>
      <c r="M24" s="45"/>
      <c r="N24" s="32"/>
      <c r="O24" s="45"/>
      <c r="P24" s="32"/>
      <c r="Q24" s="45"/>
      <c r="R24" s="32"/>
      <c r="S24" s="45"/>
      <c r="T24" s="32"/>
      <c r="U24" s="45"/>
      <c r="V24" s="32"/>
      <c r="W24" s="45"/>
      <c r="X24" s="32"/>
      <c r="Y24" s="45"/>
      <c r="Z24" s="32"/>
      <c r="AA24" s="45"/>
      <c r="AB24" s="32"/>
      <c r="AC24" s="45"/>
      <c r="AD24" s="32"/>
      <c r="AE24" s="45"/>
      <c r="AF24" s="32"/>
      <c r="AG24" s="45"/>
      <c r="AH24" s="32"/>
      <c r="AI24" s="45"/>
      <c r="AJ24" s="32"/>
      <c r="AK24" s="45"/>
      <c r="AL24" s="12"/>
      <c r="AM24" s="97"/>
      <c r="AN24" s="57"/>
      <c r="AO24" s="33"/>
      <c r="AP24" s="24"/>
      <c r="AQ24" s="24"/>
      <c r="AR24" s="24"/>
      <c r="AS24" s="169"/>
      <c r="AT24" s="6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122"/>
      <c r="BG24" s="122"/>
      <c r="BX24" s="121"/>
      <c r="CD24" s="147" t="str">
        <f t="shared" si="3"/>
        <v/>
      </c>
      <c r="CG24" s="123">
        <v>0</v>
      </c>
      <c r="CH24" s="123">
        <v>0</v>
      </c>
      <c r="CI24" s="123">
        <v>0</v>
      </c>
      <c r="CJ24" s="123">
        <f t="shared" si="4"/>
        <v>0</v>
      </c>
      <c r="CK24" s="123"/>
      <c r="CL24" s="123"/>
      <c r="CM24" s="123"/>
      <c r="CN24" s="123"/>
      <c r="CO24" s="123"/>
    </row>
    <row r="25" spans="1:93" ht="16.149999999999999" customHeight="1" x14ac:dyDescent="0.2">
      <c r="A25" s="334" t="s">
        <v>48</v>
      </c>
      <c r="B25" s="152" t="s">
        <v>37</v>
      </c>
      <c r="C25" s="49">
        <f t="shared" si="0"/>
        <v>29</v>
      </c>
      <c r="D25" s="50">
        <f t="shared" si="1"/>
        <v>17</v>
      </c>
      <c r="E25" s="153">
        <f t="shared" si="2"/>
        <v>12</v>
      </c>
      <c r="F25" s="1"/>
      <c r="G25" s="2"/>
      <c r="H25" s="1"/>
      <c r="I25" s="2"/>
      <c r="J25" s="1"/>
      <c r="K25" s="3"/>
      <c r="L25" s="1"/>
      <c r="M25" s="3"/>
      <c r="N25" s="1">
        <v>1</v>
      </c>
      <c r="O25" s="3">
        <v>0</v>
      </c>
      <c r="P25" s="1">
        <v>6</v>
      </c>
      <c r="Q25" s="3">
        <v>1</v>
      </c>
      <c r="R25" s="1">
        <v>3</v>
      </c>
      <c r="S25" s="3">
        <v>1</v>
      </c>
      <c r="T25" s="1">
        <v>2</v>
      </c>
      <c r="U25" s="3">
        <v>5</v>
      </c>
      <c r="V25" s="1">
        <v>0</v>
      </c>
      <c r="W25" s="3">
        <v>1</v>
      </c>
      <c r="X25" s="1">
        <v>0</v>
      </c>
      <c r="Y25" s="3">
        <v>1</v>
      </c>
      <c r="Z25" s="1">
        <v>2</v>
      </c>
      <c r="AA25" s="3">
        <v>3</v>
      </c>
      <c r="AB25" s="1">
        <v>1</v>
      </c>
      <c r="AC25" s="3">
        <v>0</v>
      </c>
      <c r="AD25" s="1"/>
      <c r="AE25" s="3"/>
      <c r="AF25" s="1">
        <v>1</v>
      </c>
      <c r="AG25" s="3"/>
      <c r="AH25" s="1">
        <v>1</v>
      </c>
      <c r="AI25" s="3"/>
      <c r="AJ25" s="1"/>
      <c r="AK25" s="3"/>
      <c r="AL25" s="25"/>
      <c r="AM25" s="47"/>
      <c r="AN25" s="57"/>
      <c r="AO25" s="2">
        <v>0</v>
      </c>
      <c r="AP25" s="26">
        <v>0</v>
      </c>
      <c r="AQ25" s="26">
        <v>0</v>
      </c>
      <c r="AR25" s="26">
        <v>2</v>
      </c>
      <c r="AS25" s="157"/>
      <c r="AT25" s="6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122"/>
      <c r="BG25" s="122"/>
      <c r="BX25" s="121"/>
      <c r="CD25" s="147" t="str">
        <f t="shared" si="3"/>
        <v/>
      </c>
      <c r="CG25" s="123">
        <v>0</v>
      </c>
      <c r="CH25" s="123">
        <v>0</v>
      </c>
      <c r="CI25" s="123">
        <v>0</v>
      </c>
      <c r="CJ25" s="123">
        <f t="shared" si="4"/>
        <v>0</v>
      </c>
      <c r="CK25" s="123"/>
      <c r="CL25" s="123"/>
      <c r="CM25" s="123"/>
      <c r="CN25" s="123"/>
      <c r="CO25" s="123"/>
    </row>
    <row r="26" spans="1:93" ht="16.149999999999999" customHeight="1" x14ac:dyDescent="0.2">
      <c r="A26" s="335"/>
      <c r="B26" s="39" t="s">
        <v>38</v>
      </c>
      <c r="C26" s="52">
        <f t="shared" si="0"/>
        <v>0</v>
      </c>
      <c r="D26" s="53">
        <f t="shared" si="1"/>
        <v>0</v>
      </c>
      <c r="E26" s="158">
        <f t="shared" si="2"/>
        <v>0</v>
      </c>
      <c r="F26" s="7"/>
      <c r="G26" s="20"/>
      <c r="H26" s="7"/>
      <c r="I26" s="20"/>
      <c r="J26" s="7"/>
      <c r="K26" s="8"/>
      <c r="L26" s="7"/>
      <c r="M26" s="8"/>
      <c r="N26" s="7"/>
      <c r="O26" s="8"/>
      <c r="P26" s="7"/>
      <c r="Q26" s="8"/>
      <c r="R26" s="7"/>
      <c r="S26" s="8"/>
      <c r="T26" s="7"/>
      <c r="U26" s="8"/>
      <c r="V26" s="7"/>
      <c r="W26" s="8"/>
      <c r="X26" s="7"/>
      <c r="Y26" s="8"/>
      <c r="Z26" s="7"/>
      <c r="AA26" s="8"/>
      <c r="AB26" s="7"/>
      <c r="AC26" s="8"/>
      <c r="AD26" s="7"/>
      <c r="AE26" s="8"/>
      <c r="AF26" s="7"/>
      <c r="AG26" s="8"/>
      <c r="AH26" s="7"/>
      <c r="AI26" s="8"/>
      <c r="AJ26" s="7"/>
      <c r="AK26" s="8"/>
      <c r="AL26" s="21"/>
      <c r="AM26" s="35"/>
      <c r="AN26" s="57"/>
      <c r="AO26" s="20"/>
      <c r="AP26" s="22"/>
      <c r="AQ26" s="22"/>
      <c r="AR26" s="22"/>
      <c r="AS26" s="159"/>
      <c r="AT26" s="6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122"/>
      <c r="BG26" s="122"/>
      <c r="BX26" s="121"/>
      <c r="CD26" s="147" t="str">
        <f t="shared" si="3"/>
        <v/>
      </c>
      <c r="CG26" s="123">
        <v>0</v>
      </c>
      <c r="CH26" s="123">
        <v>0</v>
      </c>
      <c r="CI26" s="123">
        <v>0</v>
      </c>
      <c r="CJ26" s="123">
        <f t="shared" si="4"/>
        <v>0</v>
      </c>
      <c r="CK26" s="123"/>
      <c r="CL26" s="123"/>
      <c r="CM26" s="123"/>
      <c r="CN26" s="123"/>
      <c r="CO26" s="123"/>
    </row>
    <row r="27" spans="1:93" ht="16.149999999999999" customHeight="1" x14ac:dyDescent="0.2">
      <c r="A27" s="335"/>
      <c r="B27" s="39" t="s">
        <v>39</v>
      </c>
      <c r="C27" s="52">
        <f t="shared" si="0"/>
        <v>50</v>
      </c>
      <c r="D27" s="53">
        <f t="shared" si="1"/>
        <v>36</v>
      </c>
      <c r="E27" s="158">
        <f t="shared" si="2"/>
        <v>14</v>
      </c>
      <c r="F27" s="7"/>
      <c r="G27" s="20"/>
      <c r="H27" s="7"/>
      <c r="I27" s="20"/>
      <c r="J27" s="7"/>
      <c r="K27" s="8"/>
      <c r="L27" s="7"/>
      <c r="M27" s="8"/>
      <c r="N27" s="7">
        <v>4</v>
      </c>
      <c r="O27" s="8"/>
      <c r="P27" s="7">
        <v>5</v>
      </c>
      <c r="Q27" s="8">
        <v>1</v>
      </c>
      <c r="R27" s="7">
        <v>4</v>
      </c>
      <c r="S27" s="8">
        <v>3</v>
      </c>
      <c r="T27" s="7">
        <v>4</v>
      </c>
      <c r="U27" s="8">
        <v>3</v>
      </c>
      <c r="V27" s="7">
        <v>9</v>
      </c>
      <c r="W27" s="8"/>
      <c r="X27" s="7">
        <v>5</v>
      </c>
      <c r="Y27" s="8">
        <v>3</v>
      </c>
      <c r="Z27" s="7">
        <v>4</v>
      </c>
      <c r="AA27" s="8">
        <v>2</v>
      </c>
      <c r="AB27" s="7"/>
      <c r="AC27" s="8"/>
      <c r="AD27" s="7">
        <v>1</v>
      </c>
      <c r="AE27" s="8">
        <v>2</v>
      </c>
      <c r="AF27" s="7"/>
      <c r="AG27" s="8"/>
      <c r="AH27" s="7"/>
      <c r="AI27" s="8"/>
      <c r="AJ27" s="7"/>
      <c r="AK27" s="8"/>
      <c r="AL27" s="21"/>
      <c r="AM27" s="35"/>
      <c r="AN27" s="57"/>
      <c r="AO27" s="20">
        <v>0</v>
      </c>
      <c r="AP27" s="22">
        <v>1</v>
      </c>
      <c r="AQ27" s="22">
        <v>0</v>
      </c>
      <c r="AR27" s="22">
        <v>4</v>
      </c>
      <c r="AS27" s="159"/>
      <c r="AT27" s="6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122"/>
      <c r="BG27" s="122"/>
      <c r="BX27" s="121"/>
      <c r="CD27" s="147" t="str">
        <f t="shared" si="3"/>
        <v/>
      </c>
      <c r="CG27" s="123">
        <v>0</v>
      </c>
      <c r="CH27" s="123">
        <v>0</v>
      </c>
      <c r="CI27" s="123">
        <v>0</v>
      </c>
      <c r="CJ27" s="123">
        <f t="shared" si="4"/>
        <v>0</v>
      </c>
      <c r="CK27" s="123"/>
      <c r="CL27" s="123"/>
      <c r="CM27" s="123"/>
      <c r="CN27" s="123"/>
      <c r="CO27" s="123"/>
    </row>
    <row r="28" spans="1:93" ht="16.149999999999999" customHeight="1" x14ac:dyDescent="0.2">
      <c r="A28" s="335"/>
      <c r="B28" s="39" t="s">
        <v>40</v>
      </c>
      <c r="C28" s="52">
        <f t="shared" si="0"/>
        <v>0</v>
      </c>
      <c r="D28" s="53">
        <f t="shared" si="1"/>
        <v>0</v>
      </c>
      <c r="E28" s="158">
        <f t="shared" si="2"/>
        <v>0</v>
      </c>
      <c r="F28" s="7"/>
      <c r="G28" s="20"/>
      <c r="H28" s="7"/>
      <c r="I28" s="20"/>
      <c r="J28" s="7"/>
      <c r="K28" s="8"/>
      <c r="L28" s="7"/>
      <c r="M28" s="8"/>
      <c r="N28" s="7"/>
      <c r="O28" s="8"/>
      <c r="P28" s="7"/>
      <c r="Q28" s="8"/>
      <c r="R28" s="7"/>
      <c r="S28" s="8"/>
      <c r="T28" s="7"/>
      <c r="U28" s="8"/>
      <c r="V28" s="7"/>
      <c r="W28" s="8"/>
      <c r="X28" s="7"/>
      <c r="Y28" s="8"/>
      <c r="Z28" s="7"/>
      <c r="AA28" s="8"/>
      <c r="AB28" s="7"/>
      <c r="AC28" s="8"/>
      <c r="AD28" s="7"/>
      <c r="AE28" s="8"/>
      <c r="AF28" s="7"/>
      <c r="AG28" s="8"/>
      <c r="AH28" s="7"/>
      <c r="AI28" s="8"/>
      <c r="AJ28" s="7"/>
      <c r="AK28" s="8"/>
      <c r="AL28" s="21"/>
      <c r="AM28" s="35"/>
      <c r="AN28" s="57"/>
      <c r="AO28" s="20"/>
      <c r="AP28" s="22"/>
      <c r="AQ28" s="22"/>
      <c r="AR28" s="22"/>
      <c r="AS28" s="159"/>
      <c r="AT28" s="6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122"/>
      <c r="BG28" s="122"/>
      <c r="BX28" s="121"/>
      <c r="CD28" s="147" t="str">
        <f t="shared" si="3"/>
        <v/>
      </c>
      <c r="CG28" s="123">
        <v>0</v>
      </c>
      <c r="CH28" s="123">
        <v>0</v>
      </c>
      <c r="CI28" s="123">
        <v>0</v>
      </c>
      <c r="CJ28" s="123">
        <f t="shared" si="4"/>
        <v>0</v>
      </c>
      <c r="CK28" s="123"/>
      <c r="CL28" s="123"/>
      <c r="CM28" s="123"/>
      <c r="CN28" s="123"/>
      <c r="CO28" s="123"/>
    </row>
    <row r="29" spans="1:93" ht="16.149999999999999" customHeight="1" x14ac:dyDescent="0.2">
      <c r="A29" s="335"/>
      <c r="B29" s="39" t="s">
        <v>41</v>
      </c>
      <c r="C29" s="52">
        <f t="shared" si="0"/>
        <v>0</v>
      </c>
      <c r="D29" s="53">
        <f t="shared" si="1"/>
        <v>0</v>
      </c>
      <c r="E29" s="158">
        <f t="shared" si="2"/>
        <v>0</v>
      </c>
      <c r="F29" s="7"/>
      <c r="G29" s="20"/>
      <c r="H29" s="7"/>
      <c r="I29" s="20"/>
      <c r="J29" s="7"/>
      <c r="K29" s="8"/>
      <c r="L29" s="7"/>
      <c r="M29" s="8"/>
      <c r="N29" s="7"/>
      <c r="O29" s="8"/>
      <c r="P29" s="7"/>
      <c r="Q29" s="8"/>
      <c r="R29" s="7"/>
      <c r="S29" s="8"/>
      <c r="T29" s="7"/>
      <c r="U29" s="8"/>
      <c r="V29" s="7"/>
      <c r="W29" s="8"/>
      <c r="X29" s="7"/>
      <c r="Y29" s="8"/>
      <c r="Z29" s="7"/>
      <c r="AA29" s="8"/>
      <c r="AB29" s="7"/>
      <c r="AC29" s="8"/>
      <c r="AD29" s="7"/>
      <c r="AE29" s="8"/>
      <c r="AF29" s="7"/>
      <c r="AG29" s="8"/>
      <c r="AH29" s="7"/>
      <c r="AI29" s="8"/>
      <c r="AJ29" s="7"/>
      <c r="AK29" s="8"/>
      <c r="AL29" s="21"/>
      <c r="AM29" s="35"/>
      <c r="AN29" s="57"/>
      <c r="AO29" s="20"/>
      <c r="AP29" s="22"/>
      <c r="AQ29" s="22"/>
      <c r="AR29" s="22"/>
      <c r="AS29" s="159"/>
      <c r="AT29" s="6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122"/>
      <c r="BG29" s="122"/>
      <c r="BX29" s="121"/>
      <c r="CD29" s="147" t="str">
        <f t="shared" si="3"/>
        <v/>
      </c>
      <c r="CG29" s="123">
        <v>0</v>
      </c>
      <c r="CH29" s="123">
        <v>0</v>
      </c>
      <c r="CI29" s="123">
        <v>0</v>
      </c>
      <c r="CJ29" s="123">
        <f t="shared" si="4"/>
        <v>0</v>
      </c>
      <c r="CK29" s="123"/>
      <c r="CL29" s="123"/>
      <c r="CM29" s="123"/>
      <c r="CN29" s="123"/>
      <c r="CO29" s="123"/>
    </row>
    <row r="30" spans="1:93" ht="16.149999999999999" customHeight="1" x14ac:dyDescent="0.2">
      <c r="A30" s="335"/>
      <c r="B30" s="39" t="s">
        <v>42</v>
      </c>
      <c r="C30" s="52">
        <f t="shared" si="0"/>
        <v>0</v>
      </c>
      <c r="D30" s="53">
        <f t="shared" si="1"/>
        <v>0</v>
      </c>
      <c r="E30" s="158">
        <f t="shared" si="2"/>
        <v>0</v>
      </c>
      <c r="F30" s="27"/>
      <c r="G30" s="28"/>
      <c r="H30" s="27"/>
      <c r="I30" s="28"/>
      <c r="J30" s="27"/>
      <c r="K30" s="137"/>
      <c r="L30" s="27"/>
      <c r="M30" s="137"/>
      <c r="N30" s="27"/>
      <c r="O30" s="137"/>
      <c r="P30" s="27"/>
      <c r="Q30" s="137"/>
      <c r="R30" s="27"/>
      <c r="S30" s="137"/>
      <c r="T30" s="27"/>
      <c r="U30" s="137"/>
      <c r="V30" s="27"/>
      <c r="W30" s="137"/>
      <c r="X30" s="27"/>
      <c r="Y30" s="137"/>
      <c r="Z30" s="27"/>
      <c r="AA30" s="137"/>
      <c r="AB30" s="27"/>
      <c r="AC30" s="137"/>
      <c r="AD30" s="27"/>
      <c r="AE30" s="137"/>
      <c r="AF30" s="27"/>
      <c r="AG30" s="137"/>
      <c r="AH30" s="27"/>
      <c r="AI30" s="137"/>
      <c r="AJ30" s="27"/>
      <c r="AK30" s="137"/>
      <c r="AL30" s="163"/>
      <c r="AM30" s="164"/>
      <c r="AN30" s="57"/>
      <c r="AO30" s="28"/>
      <c r="AP30" s="22"/>
      <c r="AQ30" s="22"/>
      <c r="AR30" s="22"/>
      <c r="AS30" s="159"/>
      <c r="AT30" s="6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122"/>
      <c r="BG30" s="122"/>
      <c r="BX30" s="121"/>
      <c r="CD30" s="147" t="str">
        <f t="shared" si="3"/>
        <v/>
      </c>
      <c r="CG30" s="123">
        <v>0</v>
      </c>
      <c r="CH30" s="123">
        <v>0</v>
      </c>
      <c r="CI30" s="123">
        <v>0</v>
      </c>
      <c r="CJ30" s="123">
        <f t="shared" si="4"/>
        <v>0</v>
      </c>
      <c r="CK30" s="123"/>
      <c r="CL30" s="123"/>
      <c r="CM30" s="123"/>
      <c r="CN30" s="123"/>
      <c r="CO30" s="123"/>
    </row>
    <row r="31" spans="1:93" ht="16.149999999999999" customHeight="1" x14ac:dyDescent="0.2">
      <c r="A31" s="335"/>
      <c r="B31" s="39" t="s">
        <v>43</v>
      </c>
      <c r="C31" s="52">
        <f t="shared" si="0"/>
        <v>0</v>
      </c>
      <c r="D31" s="53">
        <f t="shared" si="1"/>
        <v>0</v>
      </c>
      <c r="E31" s="158">
        <f t="shared" si="2"/>
        <v>0</v>
      </c>
      <c r="F31" s="27"/>
      <c r="G31" s="28"/>
      <c r="H31" s="27"/>
      <c r="I31" s="28"/>
      <c r="J31" s="27"/>
      <c r="K31" s="137"/>
      <c r="L31" s="27"/>
      <c r="M31" s="137"/>
      <c r="N31" s="27"/>
      <c r="O31" s="137"/>
      <c r="P31" s="27"/>
      <c r="Q31" s="137"/>
      <c r="R31" s="27"/>
      <c r="S31" s="137"/>
      <c r="T31" s="27"/>
      <c r="U31" s="137"/>
      <c r="V31" s="27"/>
      <c r="W31" s="137"/>
      <c r="X31" s="27"/>
      <c r="Y31" s="137"/>
      <c r="Z31" s="27"/>
      <c r="AA31" s="137"/>
      <c r="AB31" s="27"/>
      <c r="AC31" s="137"/>
      <c r="AD31" s="27"/>
      <c r="AE31" s="137"/>
      <c r="AF31" s="27"/>
      <c r="AG31" s="137"/>
      <c r="AH31" s="27"/>
      <c r="AI31" s="137"/>
      <c r="AJ31" s="27"/>
      <c r="AK31" s="137"/>
      <c r="AL31" s="163"/>
      <c r="AM31" s="164"/>
      <c r="AN31" s="57"/>
      <c r="AO31" s="28"/>
      <c r="AP31" s="22"/>
      <c r="AQ31" s="22"/>
      <c r="AR31" s="22"/>
      <c r="AS31" s="159"/>
      <c r="AT31" s="6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122"/>
      <c r="BG31" s="122"/>
      <c r="BX31" s="121"/>
      <c r="CD31" s="147" t="str">
        <f t="shared" si="3"/>
        <v/>
      </c>
      <c r="CG31" s="123">
        <v>0</v>
      </c>
      <c r="CH31" s="123">
        <v>0</v>
      </c>
      <c r="CI31" s="123">
        <v>0</v>
      </c>
      <c r="CJ31" s="123">
        <f t="shared" si="4"/>
        <v>0</v>
      </c>
      <c r="CK31" s="123"/>
      <c r="CL31" s="123"/>
      <c r="CM31" s="123"/>
      <c r="CN31" s="123"/>
      <c r="CO31" s="123"/>
    </row>
    <row r="32" spans="1:93" ht="16.149999999999999" customHeight="1" x14ac:dyDescent="0.2">
      <c r="A32" s="335"/>
      <c r="B32" s="127" t="s">
        <v>44</v>
      </c>
      <c r="C32" s="160">
        <f t="shared" si="0"/>
        <v>0</v>
      </c>
      <c r="D32" s="161">
        <f t="shared" si="1"/>
        <v>0</v>
      </c>
      <c r="E32" s="162">
        <f t="shared" si="2"/>
        <v>0</v>
      </c>
      <c r="F32" s="27"/>
      <c r="G32" s="28"/>
      <c r="H32" s="27"/>
      <c r="I32" s="28"/>
      <c r="J32" s="27"/>
      <c r="K32" s="137"/>
      <c r="L32" s="27"/>
      <c r="M32" s="137"/>
      <c r="N32" s="27"/>
      <c r="O32" s="137"/>
      <c r="P32" s="27"/>
      <c r="Q32" s="137"/>
      <c r="R32" s="27"/>
      <c r="S32" s="137"/>
      <c r="T32" s="27"/>
      <c r="U32" s="137"/>
      <c r="V32" s="27"/>
      <c r="W32" s="137"/>
      <c r="X32" s="27"/>
      <c r="Y32" s="137"/>
      <c r="Z32" s="27"/>
      <c r="AA32" s="137"/>
      <c r="AB32" s="27"/>
      <c r="AC32" s="137"/>
      <c r="AD32" s="27"/>
      <c r="AE32" s="137"/>
      <c r="AF32" s="27"/>
      <c r="AG32" s="137"/>
      <c r="AH32" s="27"/>
      <c r="AI32" s="137"/>
      <c r="AJ32" s="27"/>
      <c r="AK32" s="137"/>
      <c r="AL32" s="163"/>
      <c r="AM32" s="164"/>
      <c r="AN32" s="57"/>
      <c r="AO32" s="28"/>
      <c r="AP32" s="22"/>
      <c r="AQ32" s="22"/>
      <c r="AR32" s="22"/>
      <c r="AS32" s="159"/>
      <c r="AT32" s="6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122"/>
      <c r="BG32" s="122"/>
      <c r="BX32" s="121"/>
      <c r="CD32" s="147" t="str">
        <f t="shared" si="3"/>
        <v/>
      </c>
      <c r="CG32" s="123">
        <v>0</v>
      </c>
      <c r="CH32" s="123">
        <v>0</v>
      </c>
      <c r="CI32" s="123">
        <v>0</v>
      </c>
      <c r="CJ32" s="123">
        <f t="shared" si="4"/>
        <v>0</v>
      </c>
      <c r="CK32" s="123"/>
      <c r="CL32" s="123"/>
      <c r="CM32" s="123"/>
      <c r="CN32" s="123"/>
      <c r="CO32" s="123"/>
    </row>
    <row r="33" spans="1:93" ht="16.149999999999999" customHeight="1" x14ac:dyDescent="0.2">
      <c r="A33" s="335"/>
      <c r="B33" s="39" t="s">
        <v>45</v>
      </c>
      <c r="C33" s="52">
        <f t="shared" si="0"/>
        <v>0</v>
      </c>
      <c r="D33" s="53">
        <f t="shared" si="1"/>
        <v>0</v>
      </c>
      <c r="E33" s="158">
        <f t="shared" si="2"/>
        <v>0</v>
      </c>
      <c r="F33" s="27"/>
      <c r="G33" s="28"/>
      <c r="H33" s="27"/>
      <c r="I33" s="28"/>
      <c r="J33" s="27"/>
      <c r="K33" s="137"/>
      <c r="L33" s="27"/>
      <c r="M33" s="137"/>
      <c r="N33" s="27"/>
      <c r="O33" s="137"/>
      <c r="P33" s="27"/>
      <c r="Q33" s="137"/>
      <c r="R33" s="27"/>
      <c r="S33" s="137"/>
      <c r="T33" s="27"/>
      <c r="U33" s="137"/>
      <c r="V33" s="27"/>
      <c r="W33" s="137"/>
      <c r="X33" s="27"/>
      <c r="Y33" s="137"/>
      <c r="Z33" s="27"/>
      <c r="AA33" s="137"/>
      <c r="AB33" s="27"/>
      <c r="AC33" s="137"/>
      <c r="AD33" s="27"/>
      <c r="AE33" s="137"/>
      <c r="AF33" s="27"/>
      <c r="AG33" s="137"/>
      <c r="AH33" s="27"/>
      <c r="AI33" s="137"/>
      <c r="AJ33" s="27"/>
      <c r="AK33" s="137"/>
      <c r="AL33" s="163"/>
      <c r="AM33" s="164"/>
      <c r="AN33" s="57"/>
      <c r="AO33" s="28"/>
      <c r="AP33" s="22"/>
      <c r="AQ33" s="22"/>
      <c r="AR33" s="22"/>
      <c r="AS33" s="159"/>
      <c r="AT33" s="6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122"/>
      <c r="BG33" s="122"/>
      <c r="BX33" s="121"/>
      <c r="CD33" s="147" t="str">
        <f t="shared" si="3"/>
        <v/>
      </c>
      <c r="CG33" s="123">
        <v>0</v>
      </c>
      <c r="CH33" s="123">
        <v>0</v>
      </c>
      <c r="CI33" s="123">
        <v>0</v>
      </c>
      <c r="CJ33" s="123">
        <f t="shared" si="4"/>
        <v>0</v>
      </c>
      <c r="CK33" s="123"/>
      <c r="CL33" s="123"/>
      <c r="CM33" s="123"/>
      <c r="CN33" s="123"/>
      <c r="CO33" s="123"/>
    </row>
    <row r="34" spans="1:93" ht="16.149999999999999" customHeight="1" x14ac:dyDescent="0.2">
      <c r="A34" s="335"/>
      <c r="B34" s="112" t="s">
        <v>46</v>
      </c>
      <c r="C34" s="165">
        <f t="shared" si="0"/>
        <v>0</v>
      </c>
      <c r="D34" s="88">
        <f t="shared" si="1"/>
        <v>0</v>
      </c>
      <c r="E34" s="166">
        <f t="shared" si="2"/>
        <v>0</v>
      </c>
      <c r="F34" s="27"/>
      <c r="G34" s="28"/>
      <c r="H34" s="27"/>
      <c r="I34" s="28"/>
      <c r="J34" s="27"/>
      <c r="K34" s="137"/>
      <c r="L34" s="27"/>
      <c r="M34" s="137"/>
      <c r="N34" s="27"/>
      <c r="O34" s="137"/>
      <c r="P34" s="27"/>
      <c r="Q34" s="137"/>
      <c r="R34" s="27"/>
      <c r="S34" s="137"/>
      <c r="T34" s="27"/>
      <c r="U34" s="137"/>
      <c r="V34" s="27"/>
      <c r="W34" s="137"/>
      <c r="X34" s="27"/>
      <c r="Y34" s="137"/>
      <c r="Z34" s="27"/>
      <c r="AA34" s="137"/>
      <c r="AB34" s="27"/>
      <c r="AC34" s="137"/>
      <c r="AD34" s="27"/>
      <c r="AE34" s="137"/>
      <c r="AF34" s="27"/>
      <c r="AG34" s="137"/>
      <c r="AH34" s="27"/>
      <c r="AI34" s="137"/>
      <c r="AJ34" s="27"/>
      <c r="AK34" s="137"/>
      <c r="AL34" s="163"/>
      <c r="AM34" s="164"/>
      <c r="AN34" s="57"/>
      <c r="AO34" s="28"/>
      <c r="AP34" s="22"/>
      <c r="AQ34" s="22"/>
      <c r="AR34" s="22"/>
      <c r="AS34" s="159"/>
      <c r="AT34" s="6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122"/>
      <c r="BG34" s="122"/>
      <c r="BX34" s="121"/>
      <c r="CD34" s="147" t="str">
        <f t="shared" si="3"/>
        <v/>
      </c>
      <c r="CG34" s="123">
        <v>0</v>
      </c>
      <c r="CH34" s="123">
        <v>0</v>
      </c>
      <c r="CI34" s="123">
        <v>0</v>
      </c>
      <c r="CJ34" s="123">
        <f t="shared" si="4"/>
        <v>0</v>
      </c>
      <c r="CK34" s="123"/>
      <c r="CL34" s="123"/>
      <c r="CM34" s="123"/>
      <c r="CN34" s="123"/>
      <c r="CO34" s="123"/>
    </row>
    <row r="35" spans="1:93" ht="16.149999999999999" customHeight="1" x14ac:dyDescent="0.2">
      <c r="A35" s="336"/>
      <c r="B35" s="167" t="s">
        <v>47</v>
      </c>
      <c r="C35" s="132">
        <f>SUM(D35+E35)</f>
        <v>0</v>
      </c>
      <c r="D35" s="168">
        <f t="shared" si="1"/>
        <v>0</v>
      </c>
      <c r="E35" s="128">
        <f>SUM(G35+I35+K35+M35+O35+Q35+S35+U35+W35+Y35+AA35+AC35+AE35+AG35+AI35+AK35+AM35)</f>
        <v>0</v>
      </c>
      <c r="F35" s="12"/>
      <c r="G35" s="13"/>
      <c r="H35" s="12"/>
      <c r="I35" s="13"/>
      <c r="J35" s="12"/>
      <c r="K35" s="14"/>
      <c r="L35" s="12"/>
      <c r="M35" s="14"/>
      <c r="N35" s="12"/>
      <c r="O35" s="14"/>
      <c r="P35" s="12"/>
      <c r="Q35" s="14"/>
      <c r="R35" s="12"/>
      <c r="S35" s="14"/>
      <c r="T35" s="12"/>
      <c r="U35" s="14"/>
      <c r="V35" s="12"/>
      <c r="W35" s="14"/>
      <c r="X35" s="12"/>
      <c r="Y35" s="14"/>
      <c r="Z35" s="12"/>
      <c r="AA35" s="14"/>
      <c r="AB35" s="12"/>
      <c r="AC35" s="14"/>
      <c r="AD35" s="12"/>
      <c r="AE35" s="14"/>
      <c r="AF35" s="12"/>
      <c r="AG35" s="14"/>
      <c r="AH35" s="12"/>
      <c r="AI35" s="14"/>
      <c r="AJ35" s="12"/>
      <c r="AK35" s="14"/>
      <c r="AL35" s="23"/>
      <c r="AM35" s="36"/>
      <c r="AN35" s="57"/>
      <c r="AO35" s="13"/>
      <c r="AP35" s="24"/>
      <c r="AQ35" s="24"/>
      <c r="AR35" s="24"/>
      <c r="AS35" s="169"/>
      <c r="AT35" s="6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122"/>
      <c r="BG35" s="122"/>
      <c r="BX35" s="121"/>
      <c r="CD35" s="147" t="str">
        <f t="shared" si="3"/>
        <v/>
      </c>
      <c r="CG35" s="123">
        <v>0</v>
      </c>
      <c r="CH35" s="123">
        <v>0</v>
      </c>
      <c r="CI35" s="123">
        <v>0</v>
      </c>
      <c r="CJ35" s="123">
        <f t="shared" si="4"/>
        <v>0</v>
      </c>
      <c r="CK35" s="123"/>
      <c r="CL35" s="123"/>
      <c r="CM35" s="123"/>
      <c r="CN35" s="123"/>
      <c r="CO35" s="123"/>
    </row>
    <row r="36" spans="1:93" ht="16.149999999999999" customHeight="1" x14ac:dyDescent="0.2">
      <c r="A36" s="334" t="s">
        <v>49</v>
      </c>
      <c r="B36" s="152" t="s">
        <v>37</v>
      </c>
      <c r="C36" s="49">
        <f t="shared" si="0"/>
        <v>29</v>
      </c>
      <c r="D36" s="50">
        <f t="shared" si="1"/>
        <v>17</v>
      </c>
      <c r="E36" s="153">
        <f t="shared" si="2"/>
        <v>12</v>
      </c>
      <c r="F36" s="84"/>
      <c r="G36" s="170"/>
      <c r="H36" s="78"/>
      <c r="I36" s="154"/>
      <c r="J36" s="78"/>
      <c r="K36" s="79"/>
      <c r="L36" s="78"/>
      <c r="M36" s="79"/>
      <c r="N36" s="78">
        <v>1</v>
      </c>
      <c r="O36" s="79">
        <v>0</v>
      </c>
      <c r="P36" s="78">
        <v>6</v>
      </c>
      <c r="Q36" s="79">
        <v>1</v>
      </c>
      <c r="R36" s="78">
        <v>3</v>
      </c>
      <c r="S36" s="79">
        <v>1</v>
      </c>
      <c r="T36" s="78">
        <v>2</v>
      </c>
      <c r="U36" s="79">
        <v>5</v>
      </c>
      <c r="V36" s="78">
        <v>0</v>
      </c>
      <c r="W36" s="79">
        <v>1</v>
      </c>
      <c r="X36" s="78">
        <v>0</v>
      </c>
      <c r="Y36" s="79">
        <v>1</v>
      </c>
      <c r="Z36" s="78">
        <v>2</v>
      </c>
      <c r="AA36" s="79">
        <v>3</v>
      </c>
      <c r="AB36" s="78">
        <v>1</v>
      </c>
      <c r="AC36" s="79">
        <v>0</v>
      </c>
      <c r="AD36" s="78"/>
      <c r="AE36" s="79"/>
      <c r="AF36" s="78">
        <v>1</v>
      </c>
      <c r="AG36" s="79"/>
      <c r="AH36" s="78">
        <v>1</v>
      </c>
      <c r="AI36" s="79"/>
      <c r="AJ36" s="78"/>
      <c r="AK36" s="79"/>
      <c r="AL36" s="155"/>
      <c r="AM36" s="156"/>
      <c r="AN36" s="57"/>
      <c r="AO36" s="154">
        <v>0</v>
      </c>
      <c r="AP36" s="26">
        <v>0</v>
      </c>
      <c r="AQ36" s="26">
        <v>0</v>
      </c>
      <c r="AR36" s="26">
        <v>2</v>
      </c>
      <c r="AS36" s="157"/>
      <c r="AT36" s="6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122"/>
      <c r="BG36" s="122"/>
      <c r="BX36" s="121"/>
      <c r="CD36" s="147" t="str">
        <f t="shared" si="3"/>
        <v/>
      </c>
      <c r="CG36" s="123">
        <v>0</v>
      </c>
      <c r="CH36" s="123">
        <v>0</v>
      </c>
      <c r="CI36" s="123">
        <v>0</v>
      </c>
      <c r="CJ36" s="123">
        <f t="shared" si="4"/>
        <v>0</v>
      </c>
      <c r="CK36" s="123"/>
      <c r="CL36" s="123"/>
      <c r="CM36" s="123"/>
      <c r="CN36" s="123"/>
      <c r="CO36" s="123"/>
    </row>
    <row r="37" spans="1:93" ht="16.149999999999999" customHeight="1" x14ac:dyDescent="0.2">
      <c r="A37" s="335"/>
      <c r="B37" s="39" t="s">
        <v>38</v>
      </c>
      <c r="C37" s="52">
        <f t="shared" si="0"/>
        <v>0</v>
      </c>
      <c r="D37" s="53">
        <f t="shared" si="1"/>
        <v>0</v>
      </c>
      <c r="E37" s="158">
        <f t="shared" si="2"/>
        <v>0</v>
      </c>
      <c r="F37" s="41"/>
      <c r="G37" s="42"/>
      <c r="H37" s="7"/>
      <c r="I37" s="20"/>
      <c r="J37" s="7"/>
      <c r="K37" s="8"/>
      <c r="L37" s="7"/>
      <c r="M37" s="8"/>
      <c r="N37" s="7"/>
      <c r="O37" s="8"/>
      <c r="P37" s="7"/>
      <c r="Q37" s="8"/>
      <c r="R37" s="7"/>
      <c r="S37" s="8"/>
      <c r="T37" s="7"/>
      <c r="U37" s="8"/>
      <c r="V37" s="7"/>
      <c r="W37" s="8"/>
      <c r="X37" s="7"/>
      <c r="Y37" s="8"/>
      <c r="Z37" s="7"/>
      <c r="AA37" s="8"/>
      <c r="AB37" s="7"/>
      <c r="AC37" s="8"/>
      <c r="AD37" s="7"/>
      <c r="AE37" s="8"/>
      <c r="AF37" s="7"/>
      <c r="AG37" s="8"/>
      <c r="AH37" s="7"/>
      <c r="AI37" s="8"/>
      <c r="AJ37" s="7"/>
      <c r="AK37" s="8"/>
      <c r="AL37" s="21"/>
      <c r="AM37" s="35"/>
      <c r="AN37" s="57"/>
      <c r="AO37" s="20"/>
      <c r="AP37" s="22"/>
      <c r="AQ37" s="22"/>
      <c r="AR37" s="22"/>
      <c r="AS37" s="159"/>
      <c r="AT37" s="6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122"/>
      <c r="BG37" s="122"/>
      <c r="BX37" s="121"/>
      <c r="CD37" s="147" t="str">
        <f t="shared" si="3"/>
        <v/>
      </c>
      <c r="CG37" s="123">
        <v>0</v>
      </c>
      <c r="CH37" s="123">
        <v>0</v>
      </c>
      <c r="CI37" s="123">
        <v>0</v>
      </c>
      <c r="CJ37" s="123">
        <f t="shared" si="4"/>
        <v>0</v>
      </c>
      <c r="CK37" s="123"/>
      <c r="CL37" s="123"/>
      <c r="CM37" s="123"/>
      <c r="CN37" s="123"/>
      <c r="CO37" s="123"/>
    </row>
    <row r="38" spans="1:93" ht="16.149999999999999" customHeight="1" x14ac:dyDescent="0.2">
      <c r="A38" s="335"/>
      <c r="B38" s="39" t="s">
        <v>39</v>
      </c>
      <c r="C38" s="52">
        <f t="shared" si="0"/>
        <v>50</v>
      </c>
      <c r="D38" s="53">
        <f t="shared" si="1"/>
        <v>36</v>
      </c>
      <c r="E38" s="158">
        <f t="shared" si="2"/>
        <v>14</v>
      </c>
      <c r="F38" s="41"/>
      <c r="G38" s="42"/>
      <c r="H38" s="7"/>
      <c r="I38" s="20"/>
      <c r="J38" s="7"/>
      <c r="K38" s="8"/>
      <c r="L38" s="7"/>
      <c r="M38" s="8"/>
      <c r="N38" s="7">
        <v>4</v>
      </c>
      <c r="O38" s="8"/>
      <c r="P38" s="7">
        <v>5</v>
      </c>
      <c r="Q38" s="8">
        <v>1</v>
      </c>
      <c r="R38" s="7">
        <v>4</v>
      </c>
      <c r="S38" s="8">
        <v>3</v>
      </c>
      <c r="T38" s="7">
        <v>4</v>
      </c>
      <c r="U38" s="8">
        <v>3</v>
      </c>
      <c r="V38" s="7">
        <v>9</v>
      </c>
      <c r="W38" s="8"/>
      <c r="X38" s="7">
        <v>5</v>
      </c>
      <c r="Y38" s="8">
        <v>3</v>
      </c>
      <c r="Z38" s="7">
        <v>4</v>
      </c>
      <c r="AA38" s="8">
        <v>2</v>
      </c>
      <c r="AB38" s="7"/>
      <c r="AC38" s="8"/>
      <c r="AD38" s="7">
        <v>1</v>
      </c>
      <c r="AE38" s="8">
        <v>2</v>
      </c>
      <c r="AF38" s="7"/>
      <c r="AG38" s="8"/>
      <c r="AH38" s="7"/>
      <c r="AI38" s="8"/>
      <c r="AJ38" s="7"/>
      <c r="AK38" s="8"/>
      <c r="AL38" s="21"/>
      <c r="AM38" s="35"/>
      <c r="AN38" s="57"/>
      <c r="AO38" s="20">
        <v>0</v>
      </c>
      <c r="AP38" s="22">
        <v>1</v>
      </c>
      <c r="AQ38" s="22">
        <v>0</v>
      </c>
      <c r="AR38" s="22">
        <v>4</v>
      </c>
      <c r="AS38" s="159"/>
      <c r="AT38" s="6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122"/>
      <c r="BG38" s="122"/>
      <c r="BX38" s="121"/>
      <c r="CD38" s="147" t="str">
        <f t="shared" si="3"/>
        <v/>
      </c>
      <c r="CG38" s="123">
        <v>0</v>
      </c>
      <c r="CH38" s="123">
        <v>0</v>
      </c>
      <c r="CI38" s="123">
        <v>0</v>
      </c>
      <c r="CJ38" s="123">
        <f t="shared" si="4"/>
        <v>0</v>
      </c>
      <c r="CK38" s="123"/>
      <c r="CL38" s="123"/>
      <c r="CM38" s="123"/>
      <c r="CN38" s="123"/>
      <c r="CO38" s="123"/>
    </row>
    <row r="39" spans="1:93" ht="16.149999999999999" customHeight="1" x14ac:dyDescent="0.2">
      <c r="A39" s="335"/>
      <c r="B39" s="39" t="s">
        <v>40</v>
      </c>
      <c r="C39" s="52">
        <f t="shared" si="0"/>
        <v>0</v>
      </c>
      <c r="D39" s="53">
        <f t="shared" si="1"/>
        <v>0</v>
      </c>
      <c r="E39" s="158">
        <f t="shared" si="2"/>
        <v>0</v>
      </c>
      <c r="F39" s="41"/>
      <c r="G39" s="42"/>
      <c r="H39" s="7"/>
      <c r="I39" s="20"/>
      <c r="J39" s="7"/>
      <c r="K39" s="8"/>
      <c r="L39" s="7"/>
      <c r="M39" s="8"/>
      <c r="N39" s="7"/>
      <c r="O39" s="8"/>
      <c r="P39" s="7"/>
      <c r="Q39" s="8"/>
      <c r="R39" s="7"/>
      <c r="S39" s="8"/>
      <c r="T39" s="7"/>
      <c r="U39" s="8"/>
      <c r="V39" s="7"/>
      <c r="W39" s="8"/>
      <c r="X39" s="7"/>
      <c r="Y39" s="8"/>
      <c r="Z39" s="7"/>
      <c r="AA39" s="8"/>
      <c r="AB39" s="7"/>
      <c r="AC39" s="8"/>
      <c r="AD39" s="7"/>
      <c r="AE39" s="8"/>
      <c r="AF39" s="7"/>
      <c r="AG39" s="8"/>
      <c r="AH39" s="7"/>
      <c r="AI39" s="8"/>
      <c r="AJ39" s="7"/>
      <c r="AK39" s="8"/>
      <c r="AL39" s="21"/>
      <c r="AM39" s="35"/>
      <c r="AN39" s="57"/>
      <c r="AO39" s="20"/>
      <c r="AP39" s="22"/>
      <c r="AQ39" s="22"/>
      <c r="AR39" s="22"/>
      <c r="AS39" s="159"/>
      <c r="AT39" s="6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122"/>
      <c r="BG39" s="122"/>
      <c r="BX39" s="121"/>
      <c r="CD39" s="147" t="str">
        <f t="shared" si="3"/>
        <v/>
      </c>
      <c r="CG39" s="123">
        <v>0</v>
      </c>
      <c r="CH39" s="123">
        <v>0</v>
      </c>
      <c r="CI39" s="123">
        <v>0</v>
      </c>
      <c r="CJ39" s="123">
        <f t="shared" si="4"/>
        <v>0</v>
      </c>
      <c r="CK39" s="123"/>
      <c r="CL39" s="123"/>
      <c r="CM39" s="123"/>
      <c r="CN39" s="123"/>
      <c r="CO39" s="123"/>
    </row>
    <row r="40" spans="1:93" ht="16.149999999999999" customHeight="1" x14ac:dyDescent="0.2">
      <c r="A40" s="335"/>
      <c r="B40" s="39" t="s">
        <v>41</v>
      </c>
      <c r="C40" s="52">
        <f t="shared" si="0"/>
        <v>0</v>
      </c>
      <c r="D40" s="53">
        <f t="shared" ref="D40:E55" si="5">SUM(F40+H40+J40+L40+N40+P40+R40+T40+V40+X40+Z40+AB40+AD40+AF40+AH40+AJ40+AL40)</f>
        <v>0</v>
      </c>
      <c r="E40" s="158">
        <f t="shared" si="5"/>
        <v>0</v>
      </c>
      <c r="F40" s="41"/>
      <c r="G40" s="42"/>
      <c r="H40" s="7"/>
      <c r="I40" s="20"/>
      <c r="J40" s="7"/>
      <c r="K40" s="8"/>
      <c r="L40" s="7"/>
      <c r="M40" s="8"/>
      <c r="N40" s="7"/>
      <c r="O40" s="8"/>
      <c r="P40" s="7"/>
      <c r="Q40" s="8"/>
      <c r="R40" s="7"/>
      <c r="S40" s="8"/>
      <c r="T40" s="7"/>
      <c r="U40" s="8"/>
      <c r="V40" s="7"/>
      <c r="W40" s="8"/>
      <c r="X40" s="7"/>
      <c r="Y40" s="8"/>
      <c r="Z40" s="7"/>
      <c r="AA40" s="8"/>
      <c r="AB40" s="7"/>
      <c r="AC40" s="8"/>
      <c r="AD40" s="7"/>
      <c r="AE40" s="8"/>
      <c r="AF40" s="7"/>
      <c r="AG40" s="8"/>
      <c r="AH40" s="7"/>
      <c r="AI40" s="8"/>
      <c r="AJ40" s="7"/>
      <c r="AK40" s="8"/>
      <c r="AL40" s="21"/>
      <c r="AM40" s="35"/>
      <c r="AN40" s="57"/>
      <c r="AO40" s="20"/>
      <c r="AP40" s="22"/>
      <c r="AQ40" s="22"/>
      <c r="AR40" s="22"/>
      <c r="AS40" s="159"/>
      <c r="AT40" s="6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122"/>
      <c r="BG40" s="122"/>
      <c r="BX40" s="121"/>
      <c r="CD40" s="147" t="str">
        <f t="shared" si="3"/>
        <v/>
      </c>
      <c r="CG40" s="123">
        <v>0</v>
      </c>
      <c r="CH40" s="123">
        <v>0</v>
      </c>
      <c r="CI40" s="123">
        <v>0</v>
      </c>
      <c r="CJ40" s="123">
        <f t="shared" si="4"/>
        <v>0</v>
      </c>
      <c r="CK40" s="123"/>
      <c r="CL40" s="123"/>
      <c r="CM40" s="123"/>
      <c r="CN40" s="123"/>
      <c r="CO40" s="123"/>
    </row>
    <row r="41" spans="1:93" ht="16.149999999999999" customHeight="1" x14ac:dyDescent="0.2">
      <c r="A41" s="335"/>
      <c r="B41" s="39" t="s">
        <v>42</v>
      </c>
      <c r="C41" s="52">
        <f t="shared" si="0"/>
        <v>0</v>
      </c>
      <c r="D41" s="53">
        <f t="shared" si="5"/>
        <v>0</v>
      </c>
      <c r="E41" s="158">
        <f t="shared" si="5"/>
        <v>0</v>
      </c>
      <c r="F41" s="41"/>
      <c r="G41" s="42"/>
      <c r="H41" s="7"/>
      <c r="I41" s="20"/>
      <c r="J41" s="7"/>
      <c r="K41" s="8"/>
      <c r="L41" s="7"/>
      <c r="M41" s="8"/>
      <c r="N41" s="7"/>
      <c r="O41" s="8"/>
      <c r="P41" s="7"/>
      <c r="Q41" s="8"/>
      <c r="R41" s="7"/>
      <c r="S41" s="8"/>
      <c r="T41" s="7"/>
      <c r="U41" s="8"/>
      <c r="V41" s="7"/>
      <c r="W41" s="8"/>
      <c r="X41" s="7"/>
      <c r="Y41" s="8"/>
      <c r="Z41" s="7"/>
      <c r="AA41" s="8"/>
      <c r="AB41" s="7"/>
      <c r="AC41" s="8"/>
      <c r="AD41" s="7"/>
      <c r="AE41" s="8"/>
      <c r="AF41" s="7"/>
      <c r="AG41" s="8"/>
      <c r="AH41" s="7"/>
      <c r="AI41" s="8"/>
      <c r="AJ41" s="7"/>
      <c r="AK41" s="8"/>
      <c r="AL41" s="21"/>
      <c r="AM41" s="35"/>
      <c r="AN41" s="57"/>
      <c r="AO41" s="20"/>
      <c r="AP41" s="22"/>
      <c r="AQ41" s="22"/>
      <c r="AR41" s="22"/>
      <c r="AS41" s="159"/>
      <c r="AT41" s="6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122"/>
      <c r="BG41" s="122"/>
      <c r="BX41" s="121"/>
      <c r="CD41" s="147" t="str">
        <f t="shared" si="3"/>
        <v/>
      </c>
      <c r="CG41" s="123">
        <v>0</v>
      </c>
      <c r="CH41" s="123">
        <v>0</v>
      </c>
      <c r="CI41" s="123">
        <v>0</v>
      </c>
      <c r="CJ41" s="123">
        <f t="shared" si="4"/>
        <v>0</v>
      </c>
      <c r="CK41" s="123"/>
      <c r="CL41" s="123"/>
      <c r="CM41" s="123"/>
      <c r="CN41" s="123"/>
      <c r="CO41" s="123"/>
    </row>
    <row r="42" spans="1:93" ht="16.149999999999999" customHeight="1" x14ac:dyDescent="0.2">
      <c r="A42" s="335"/>
      <c r="B42" s="39" t="s">
        <v>43</v>
      </c>
      <c r="C42" s="52">
        <f t="shared" si="0"/>
        <v>0</v>
      </c>
      <c r="D42" s="53">
        <f t="shared" si="5"/>
        <v>0</v>
      </c>
      <c r="E42" s="158">
        <f t="shared" si="5"/>
        <v>0</v>
      </c>
      <c r="F42" s="41"/>
      <c r="G42" s="42"/>
      <c r="H42" s="7"/>
      <c r="I42" s="20"/>
      <c r="J42" s="7"/>
      <c r="K42" s="8"/>
      <c r="L42" s="7"/>
      <c r="M42" s="8"/>
      <c r="N42" s="7"/>
      <c r="O42" s="8"/>
      <c r="P42" s="7"/>
      <c r="Q42" s="8"/>
      <c r="R42" s="7"/>
      <c r="S42" s="8"/>
      <c r="T42" s="7"/>
      <c r="U42" s="8"/>
      <c r="V42" s="7"/>
      <c r="W42" s="8"/>
      <c r="X42" s="7"/>
      <c r="Y42" s="8"/>
      <c r="Z42" s="7"/>
      <c r="AA42" s="8"/>
      <c r="AB42" s="7"/>
      <c r="AC42" s="8"/>
      <c r="AD42" s="7"/>
      <c r="AE42" s="8"/>
      <c r="AF42" s="7"/>
      <c r="AG42" s="8"/>
      <c r="AH42" s="7"/>
      <c r="AI42" s="8"/>
      <c r="AJ42" s="7"/>
      <c r="AK42" s="8"/>
      <c r="AL42" s="21"/>
      <c r="AM42" s="35"/>
      <c r="AN42" s="57"/>
      <c r="AO42" s="20"/>
      <c r="AP42" s="22"/>
      <c r="AQ42" s="22"/>
      <c r="AR42" s="22"/>
      <c r="AS42" s="159"/>
      <c r="AT42" s="6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122"/>
      <c r="BG42" s="122"/>
      <c r="BX42" s="121"/>
      <c r="CD42" s="147" t="str">
        <f t="shared" si="3"/>
        <v/>
      </c>
      <c r="CG42" s="123">
        <v>0</v>
      </c>
      <c r="CH42" s="123">
        <v>0</v>
      </c>
      <c r="CI42" s="123">
        <v>0</v>
      </c>
      <c r="CJ42" s="123">
        <f t="shared" si="4"/>
        <v>0</v>
      </c>
      <c r="CK42" s="123"/>
      <c r="CL42" s="123"/>
      <c r="CM42" s="123"/>
      <c r="CN42" s="123"/>
      <c r="CO42" s="123"/>
    </row>
    <row r="43" spans="1:93" ht="16.149999999999999" customHeight="1" x14ac:dyDescent="0.2">
      <c r="A43" s="335"/>
      <c r="B43" s="127" t="s">
        <v>44</v>
      </c>
      <c r="C43" s="160">
        <f t="shared" si="0"/>
        <v>0</v>
      </c>
      <c r="D43" s="161">
        <f t="shared" si="5"/>
        <v>0</v>
      </c>
      <c r="E43" s="162">
        <f t="shared" si="5"/>
        <v>0</v>
      </c>
      <c r="F43" s="41"/>
      <c r="G43" s="42"/>
      <c r="H43" s="27"/>
      <c r="I43" s="28"/>
      <c r="J43" s="27"/>
      <c r="K43" s="137"/>
      <c r="L43" s="27"/>
      <c r="M43" s="137"/>
      <c r="N43" s="27"/>
      <c r="O43" s="137"/>
      <c r="P43" s="27"/>
      <c r="Q43" s="137"/>
      <c r="R43" s="27"/>
      <c r="S43" s="137"/>
      <c r="T43" s="27"/>
      <c r="U43" s="137"/>
      <c r="V43" s="27"/>
      <c r="W43" s="137"/>
      <c r="X43" s="27"/>
      <c r="Y43" s="137"/>
      <c r="Z43" s="27"/>
      <c r="AA43" s="137"/>
      <c r="AB43" s="27"/>
      <c r="AC43" s="137"/>
      <c r="AD43" s="27"/>
      <c r="AE43" s="137"/>
      <c r="AF43" s="27"/>
      <c r="AG43" s="137"/>
      <c r="AH43" s="27"/>
      <c r="AI43" s="137"/>
      <c r="AJ43" s="27"/>
      <c r="AK43" s="137"/>
      <c r="AL43" s="163"/>
      <c r="AM43" s="164"/>
      <c r="AN43" s="57"/>
      <c r="AO43" s="28"/>
      <c r="AP43" s="22"/>
      <c r="AQ43" s="22"/>
      <c r="AR43" s="22"/>
      <c r="AS43" s="159"/>
      <c r="AT43" s="6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122"/>
      <c r="BG43" s="122"/>
      <c r="BX43" s="121"/>
      <c r="CD43" s="147" t="str">
        <f t="shared" si="3"/>
        <v/>
      </c>
      <c r="CG43" s="123">
        <v>0</v>
      </c>
      <c r="CH43" s="123">
        <v>0</v>
      </c>
      <c r="CI43" s="123">
        <v>0</v>
      </c>
      <c r="CJ43" s="123">
        <f t="shared" si="4"/>
        <v>0</v>
      </c>
      <c r="CK43" s="123"/>
      <c r="CL43" s="123"/>
      <c r="CM43" s="123"/>
      <c r="CN43" s="123"/>
      <c r="CO43" s="123"/>
    </row>
    <row r="44" spans="1:93" ht="16.149999999999999" customHeight="1" x14ac:dyDescent="0.2">
      <c r="A44" s="335"/>
      <c r="B44" s="39" t="s">
        <v>45</v>
      </c>
      <c r="C44" s="52">
        <f t="shared" si="0"/>
        <v>0</v>
      </c>
      <c r="D44" s="53">
        <f t="shared" si="5"/>
        <v>0</v>
      </c>
      <c r="E44" s="158">
        <f t="shared" si="5"/>
        <v>0</v>
      </c>
      <c r="F44" s="41"/>
      <c r="G44" s="42"/>
      <c r="H44" s="7"/>
      <c r="I44" s="20"/>
      <c r="J44" s="7"/>
      <c r="K44" s="8"/>
      <c r="L44" s="7"/>
      <c r="M44" s="8"/>
      <c r="N44" s="7"/>
      <c r="O44" s="8"/>
      <c r="P44" s="7"/>
      <c r="Q44" s="8"/>
      <c r="R44" s="7"/>
      <c r="S44" s="8"/>
      <c r="T44" s="7"/>
      <c r="U44" s="8"/>
      <c r="V44" s="7"/>
      <c r="W44" s="8"/>
      <c r="X44" s="7"/>
      <c r="Y44" s="8"/>
      <c r="Z44" s="7"/>
      <c r="AA44" s="8"/>
      <c r="AB44" s="7"/>
      <c r="AC44" s="8"/>
      <c r="AD44" s="7"/>
      <c r="AE44" s="8"/>
      <c r="AF44" s="7"/>
      <c r="AG44" s="8"/>
      <c r="AH44" s="7"/>
      <c r="AI44" s="8"/>
      <c r="AJ44" s="7"/>
      <c r="AK44" s="8"/>
      <c r="AL44" s="21"/>
      <c r="AM44" s="35"/>
      <c r="AN44" s="57"/>
      <c r="AO44" s="20"/>
      <c r="AP44" s="22"/>
      <c r="AQ44" s="22"/>
      <c r="AR44" s="22"/>
      <c r="AS44" s="159"/>
      <c r="AT44" s="6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122"/>
      <c r="BG44" s="122"/>
      <c r="BX44" s="121"/>
      <c r="CD44" s="147" t="str">
        <f t="shared" si="3"/>
        <v/>
      </c>
      <c r="CG44" s="123">
        <v>0</v>
      </c>
      <c r="CH44" s="123">
        <v>0</v>
      </c>
      <c r="CI44" s="123">
        <v>0</v>
      </c>
      <c r="CJ44" s="123">
        <f t="shared" si="4"/>
        <v>0</v>
      </c>
      <c r="CK44" s="123"/>
      <c r="CL44" s="123"/>
      <c r="CM44" s="123"/>
      <c r="CN44" s="123"/>
      <c r="CO44" s="123"/>
    </row>
    <row r="45" spans="1:93" ht="16.149999999999999" customHeight="1" x14ac:dyDescent="0.2">
      <c r="A45" s="335"/>
      <c r="B45" s="112" t="s">
        <v>46</v>
      </c>
      <c r="C45" s="165">
        <f t="shared" si="0"/>
        <v>0</v>
      </c>
      <c r="D45" s="171">
        <f t="shared" si="5"/>
        <v>0</v>
      </c>
      <c r="E45" s="166">
        <f t="shared" si="5"/>
        <v>0</v>
      </c>
      <c r="F45" s="41"/>
      <c r="G45" s="80"/>
      <c r="H45" s="17"/>
      <c r="I45" s="18"/>
      <c r="J45" s="17"/>
      <c r="K45" s="19"/>
      <c r="L45" s="17"/>
      <c r="M45" s="19"/>
      <c r="N45" s="17"/>
      <c r="O45" s="19"/>
      <c r="P45" s="17"/>
      <c r="Q45" s="19"/>
      <c r="R45" s="7"/>
      <c r="S45" s="8"/>
      <c r="T45" s="7"/>
      <c r="U45" s="8"/>
      <c r="V45" s="7"/>
      <c r="W45" s="8"/>
      <c r="X45" s="7"/>
      <c r="Y45" s="8"/>
      <c r="Z45" s="7"/>
      <c r="AA45" s="8"/>
      <c r="AB45" s="7"/>
      <c r="AC45" s="8"/>
      <c r="AD45" s="7"/>
      <c r="AE45" s="8"/>
      <c r="AF45" s="7"/>
      <c r="AG45" s="8"/>
      <c r="AH45" s="7"/>
      <c r="AI45" s="8"/>
      <c r="AJ45" s="7"/>
      <c r="AK45" s="8"/>
      <c r="AL45" s="21"/>
      <c r="AM45" s="35"/>
      <c r="AN45" s="57"/>
      <c r="AO45" s="20"/>
      <c r="AP45" s="22"/>
      <c r="AQ45" s="22"/>
      <c r="AR45" s="22"/>
      <c r="AS45" s="159"/>
      <c r="AT45" s="6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122"/>
      <c r="BG45" s="122"/>
      <c r="BX45" s="121"/>
      <c r="CD45" s="147" t="str">
        <f t="shared" si="3"/>
        <v/>
      </c>
      <c r="CG45" s="123">
        <v>0</v>
      </c>
      <c r="CH45" s="123">
        <v>0</v>
      </c>
      <c r="CI45" s="123">
        <v>0</v>
      </c>
      <c r="CJ45" s="123">
        <f t="shared" si="4"/>
        <v>0</v>
      </c>
      <c r="CK45" s="123"/>
      <c r="CL45" s="123"/>
      <c r="CM45" s="123"/>
      <c r="CN45" s="123"/>
      <c r="CO45" s="123"/>
    </row>
    <row r="46" spans="1:93" ht="16.149999999999999" customHeight="1" x14ac:dyDescent="0.2">
      <c r="A46" s="336"/>
      <c r="B46" s="167" t="s">
        <v>47</v>
      </c>
      <c r="C46" s="132">
        <f t="shared" si="0"/>
        <v>0</v>
      </c>
      <c r="D46" s="168">
        <f t="shared" si="5"/>
        <v>0</v>
      </c>
      <c r="E46" s="128">
        <f t="shared" si="5"/>
        <v>0</v>
      </c>
      <c r="F46" s="64"/>
      <c r="G46" s="68"/>
      <c r="H46" s="32"/>
      <c r="I46" s="33"/>
      <c r="J46" s="32"/>
      <c r="K46" s="45"/>
      <c r="L46" s="32"/>
      <c r="M46" s="45"/>
      <c r="N46" s="32"/>
      <c r="O46" s="45"/>
      <c r="P46" s="32"/>
      <c r="Q46" s="45"/>
      <c r="R46" s="32"/>
      <c r="S46" s="45"/>
      <c r="T46" s="32"/>
      <c r="U46" s="45"/>
      <c r="V46" s="32"/>
      <c r="W46" s="45"/>
      <c r="X46" s="32"/>
      <c r="Y46" s="45"/>
      <c r="Z46" s="32"/>
      <c r="AA46" s="45"/>
      <c r="AB46" s="32"/>
      <c r="AC46" s="45"/>
      <c r="AD46" s="32"/>
      <c r="AE46" s="45"/>
      <c r="AF46" s="32"/>
      <c r="AG46" s="45"/>
      <c r="AH46" s="32"/>
      <c r="AI46" s="45"/>
      <c r="AJ46" s="32"/>
      <c r="AK46" s="45"/>
      <c r="AL46" s="71"/>
      <c r="AM46" s="97"/>
      <c r="AN46" s="57"/>
      <c r="AO46" s="33"/>
      <c r="AP46" s="24"/>
      <c r="AQ46" s="24"/>
      <c r="AR46" s="24"/>
      <c r="AS46" s="169"/>
      <c r="AT46" s="6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122"/>
      <c r="BG46" s="122"/>
      <c r="BX46" s="121"/>
      <c r="CD46" s="147" t="str">
        <f t="shared" si="3"/>
        <v/>
      </c>
      <c r="CG46" s="123">
        <v>0</v>
      </c>
      <c r="CH46" s="123">
        <v>0</v>
      </c>
      <c r="CI46" s="123">
        <v>0</v>
      </c>
      <c r="CJ46" s="123">
        <f t="shared" si="4"/>
        <v>0</v>
      </c>
      <c r="CK46" s="123"/>
      <c r="CL46" s="123"/>
      <c r="CM46" s="123"/>
      <c r="CN46" s="123"/>
      <c r="CO46" s="123"/>
    </row>
    <row r="47" spans="1:93" ht="16.149999999999999" customHeight="1" x14ac:dyDescent="0.2">
      <c r="A47" s="334" t="s">
        <v>50</v>
      </c>
      <c r="B47" s="152" t="s">
        <v>37</v>
      </c>
      <c r="C47" s="49">
        <f t="shared" si="0"/>
        <v>29</v>
      </c>
      <c r="D47" s="50">
        <f t="shared" si="5"/>
        <v>17</v>
      </c>
      <c r="E47" s="153">
        <f t="shared" si="5"/>
        <v>12</v>
      </c>
      <c r="F47" s="84"/>
      <c r="G47" s="170"/>
      <c r="H47" s="78"/>
      <c r="I47" s="154"/>
      <c r="J47" s="78"/>
      <c r="K47" s="79"/>
      <c r="L47" s="78"/>
      <c r="M47" s="79"/>
      <c r="N47" s="78">
        <v>1</v>
      </c>
      <c r="O47" s="79">
        <v>0</v>
      </c>
      <c r="P47" s="78">
        <v>6</v>
      </c>
      <c r="Q47" s="79">
        <v>1</v>
      </c>
      <c r="R47" s="78">
        <v>3</v>
      </c>
      <c r="S47" s="79">
        <v>1</v>
      </c>
      <c r="T47" s="78">
        <v>2</v>
      </c>
      <c r="U47" s="79">
        <v>5</v>
      </c>
      <c r="V47" s="78">
        <v>0</v>
      </c>
      <c r="W47" s="79">
        <v>1</v>
      </c>
      <c r="X47" s="78">
        <v>0</v>
      </c>
      <c r="Y47" s="79">
        <v>1</v>
      </c>
      <c r="Z47" s="78">
        <v>2</v>
      </c>
      <c r="AA47" s="79">
        <v>3</v>
      </c>
      <c r="AB47" s="78">
        <v>1</v>
      </c>
      <c r="AC47" s="79">
        <v>0</v>
      </c>
      <c r="AD47" s="78"/>
      <c r="AE47" s="79"/>
      <c r="AF47" s="78">
        <v>1</v>
      </c>
      <c r="AG47" s="79"/>
      <c r="AH47" s="78">
        <v>1</v>
      </c>
      <c r="AI47" s="79"/>
      <c r="AJ47" s="78"/>
      <c r="AK47" s="79"/>
      <c r="AL47" s="155"/>
      <c r="AM47" s="156"/>
      <c r="AN47" s="57"/>
      <c r="AO47" s="154">
        <v>0</v>
      </c>
      <c r="AP47" s="26">
        <v>0</v>
      </c>
      <c r="AQ47" s="48">
        <v>0</v>
      </c>
      <c r="AR47" s="48">
        <v>2</v>
      </c>
      <c r="AS47" s="172"/>
      <c r="AT47" s="6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122"/>
      <c r="BG47" s="122"/>
      <c r="BX47" s="121"/>
      <c r="CD47" s="147" t="str">
        <f t="shared" si="3"/>
        <v/>
      </c>
      <c r="CG47" s="123">
        <v>0</v>
      </c>
      <c r="CH47" s="123">
        <v>0</v>
      </c>
      <c r="CI47" s="123">
        <v>0</v>
      </c>
      <c r="CJ47" s="123">
        <f t="shared" si="4"/>
        <v>0</v>
      </c>
      <c r="CK47" s="123"/>
      <c r="CL47" s="123"/>
      <c r="CM47" s="123"/>
      <c r="CN47" s="123"/>
      <c r="CO47" s="123"/>
    </row>
    <row r="48" spans="1:93" ht="16.149999999999999" customHeight="1" x14ac:dyDescent="0.2">
      <c r="A48" s="335"/>
      <c r="B48" s="39" t="s">
        <v>38</v>
      </c>
      <c r="C48" s="52">
        <f t="shared" si="0"/>
        <v>0</v>
      </c>
      <c r="D48" s="53">
        <f t="shared" si="5"/>
        <v>0</v>
      </c>
      <c r="E48" s="158">
        <f t="shared" si="5"/>
        <v>0</v>
      </c>
      <c r="F48" s="41"/>
      <c r="G48" s="42"/>
      <c r="H48" s="7"/>
      <c r="I48" s="20"/>
      <c r="J48" s="7"/>
      <c r="K48" s="8"/>
      <c r="L48" s="7"/>
      <c r="M48" s="8"/>
      <c r="N48" s="7"/>
      <c r="O48" s="8"/>
      <c r="P48" s="7"/>
      <c r="Q48" s="8"/>
      <c r="R48" s="7"/>
      <c r="S48" s="8"/>
      <c r="T48" s="7"/>
      <c r="U48" s="8"/>
      <c r="V48" s="7"/>
      <c r="W48" s="8"/>
      <c r="X48" s="7"/>
      <c r="Y48" s="8"/>
      <c r="Z48" s="7"/>
      <c r="AA48" s="8"/>
      <c r="AB48" s="7"/>
      <c r="AC48" s="8"/>
      <c r="AD48" s="7"/>
      <c r="AE48" s="8"/>
      <c r="AF48" s="7"/>
      <c r="AG48" s="8"/>
      <c r="AH48" s="7"/>
      <c r="AI48" s="8"/>
      <c r="AJ48" s="7"/>
      <c r="AK48" s="8"/>
      <c r="AL48" s="21"/>
      <c r="AM48" s="35"/>
      <c r="AN48" s="57"/>
      <c r="AO48" s="20"/>
      <c r="AP48" s="22"/>
      <c r="AQ48" s="22"/>
      <c r="AR48" s="22"/>
      <c r="AS48" s="159"/>
      <c r="AT48" s="6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122"/>
      <c r="BG48" s="122"/>
      <c r="BX48" s="121"/>
      <c r="CD48" s="147" t="str">
        <f t="shared" si="3"/>
        <v/>
      </c>
      <c r="CG48" s="123">
        <v>0</v>
      </c>
      <c r="CH48" s="123">
        <v>0</v>
      </c>
      <c r="CI48" s="123">
        <v>0</v>
      </c>
      <c r="CJ48" s="123">
        <f t="shared" si="4"/>
        <v>0</v>
      </c>
      <c r="CK48" s="123"/>
      <c r="CL48" s="123"/>
      <c r="CM48" s="123"/>
      <c r="CN48" s="123"/>
      <c r="CO48" s="123"/>
    </row>
    <row r="49" spans="1:93" ht="16.149999999999999" customHeight="1" x14ac:dyDescent="0.2">
      <c r="A49" s="335"/>
      <c r="B49" s="39" t="s">
        <v>39</v>
      </c>
      <c r="C49" s="52">
        <f t="shared" si="0"/>
        <v>50</v>
      </c>
      <c r="D49" s="53">
        <f t="shared" si="5"/>
        <v>36</v>
      </c>
      <c r="E49" s="158">
        <f t="shared" si="5"/>
        <v>14</v>
      </c>
      <c r="F49" s="41"/>
      <c r="G49" s="42"/>
      <c r="H49" s="7"/>
      <c r="I49" s="20"/>
      <c r="J49" s="7"/>
      <c r="K49" s="8"/>
      <c r="L49" s="7"/>
      <c r="M49" s="8"/>
      <c r="N49" s="7">
        <v>4</v>
      </c>
      <c r="O49" s="8"/>
      <c r="P49" s="7">
        <v>5</v>
      </c>
      <c r="Q49" s="8">
        <v>1</v>
      </c>
      <c r="R49" s="7">
        <v>4</v>
      </c>
      <c r="S49" s="8">
        <v>3</v>
      </c>
      <c r="T49" s="7">
        <v>4</v>
      </c>
      <c r="U49" s="8">
        <v>3</v>
      </c>
      <c r="V49" s="7">
        <v>9</v>
      </c>
      <c r="W49" s="8"/>
      <c r="X49" s="7">
        <v>5</v>
      </c>
      <c r="Y49" s="8">
        <v>3</v>
      </c>
      <c r="Z49" s="7">
        <v>4</v>
      </c>
      <c r="AA49" s="8">
        <v>2</v>
      </c>
      <c r="AB49" s="7"/>
      <c r="AC49" s="8"/>
      <c r="AD49" s="7">
        <v>1</v>
      </c>
      <c r="AE49" s="8">
        <v>2</v>
      </c>
      <c r="AF49" s="7"/>
      <c r="AG49" s="8"/>
      <c r="AH49" s="7"/>
      <c r="AI49" s="8"/>
      <c r="AJ49" s="7"/>
      <c r="AK49" s="8"/>
      <c r="AL49" s="21"/>
      <c r="AM49" s="35"/>
      <c r="AN49" s="57"/>
      <c r="AO49" s="20">
        <v>0</v>
      </c>
      <c r="AP49" s="22">
        <v>1</v>
      </c>
      <c r="AQ49" s="22">
        <v>0</v>
      </c>
      <c r="AR49" s="22">
        <v>4</v>
      </c>
      <c r="AS49" s="159"/>
      <c r="AT49" s="6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122"/>
      <c r="BG49" s="122"/>
      <c r="BX49" s="121"/>
      <c r="CD49" s="147" t="str">
        <f t="shared" si="3"/>
        <v/>
      </c>
      <c r="CG49" s="123">
        <v>0</v>
      </c>
      <c r="CH49" s="123">
        <v>0</v>
      </c>
      <c r="CI49" s="123">
        <v>0</v>
      </c>
      <c r="CJ49" s="123">
        <f t="shared" si="4"/>
        <v>0</v>
      </c>
      <c r="CK49" s="123"/>
      <c r="CL49" s="123"/>
      <c r="CM49" s="123"/>
      <c r="CN49" s="123"/>
      <c r="CO49" s="123"/>
    </row>
    <row r="50" spans="1:93" ht="16.149999999999999" customHeight="1" x14ac:dyDescent="0.2">
      <c r="A50" s="335"/>
      <c r="B50" s="39" t="s">
        <v>40</v>
      </c>
      <c r="C50" s="52">
        <f t="shared" si="0"/>
        <v>0</v>
      </c>
      <c r="D50" s="53">
        <f t="shared" si="5"/>
        <v>0</v>
      </c>
      <c r="E50" s="158">
        <f t="shared" si="5"/>
        <v>0</v>
      </c>
      <c r="F50" s="41"/>
      <c r="G50" s="42"/>
      <c r="H50" s="7"/>
      <c r="I50" s="20"/>
      <c r="J50" s="7"/>
      <c r="K50" s="8"/>
      <c r="L50" s="7"/>
      <c r="M50" s="8"/>
      <c r="N50" s="7"/>
      <c r="O50" s="8"/>
      <c r="P50" s="7"/>
      <c r="Q50" s="8"/>
      <c r="R50" s="7"/>
      <c r="S50" s="8"/>
      <c r="T50" s="7"/>
      <c r="U50" s="8"/>
      <c r="V50" s="7"/>
      <c r="W50" s="8"/>
      <c r="X50" s="7"/>
      <c r="Y50" s="8"/>
      <c r="Z50" s="7"/>
      <c r="AA50" s="8"/>
      <c r="AB50" s="7"/>
      <c r="AC50" s="8"/>
      <c r="AD50" s="7"/>
      <c r="AE50" s="8"/>
      <c r="AF50" s="7"/>
      <c r="AG50" s="8"/>
      <c r="AH50" s="7"/>
      <c r="AI50" s="8"/>
      <c r="AJ50" s="7"/>
      <c r="AK50" s="8"/>
      <c r="AL50" s="21"/>
      <c r="AM50" s="35"/>
      <c r="AN50" s="57"/>
      <c r="AO50" s="20"/>
      <c r="AP50" s="22"/>
      <c r="AQ50" s="22"/>
      <c r="AR50" s="22"/>
      <c r="AS50" s="159"/>
      <c r="AT50" s="6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122"/>
      <c r="BG50" s="122"/>
      <c r="BX50" s="121"/>
      <c r="CD50" s="147" t="str">
        <f t="shared" si="3"/>
        <v/>
      </c>
      <c r="CG50" s="123">
        <v>0</v>
      </c>
      <c r="CH50" s="123">
        <v>0</v>
      </c>
      <c r="CI50" s="123">
        <v>0</v>
      </c>
      <c r="CJ50" s="123">
        <f t="shared" si="4"/>
        <v>0</v>
      </c>
      <c r="CK50" s="123"/>
      <c r="CL50" s="123"/>
      <c r="CM50" s="123"/>
      <c r="CN50" s="123"/>
      <c r="CO50" s="123"/>
    </row>
    <row r="51" spans="1:93" ht="16.149999999999999" customHeight="1" x14ac:dyDescent="0.2">
      <c r="A51" s="335"/>
      <c r="B51" s="39" t="s">
        <v>41</v>
      </c>
      <c r="C51" s="52">
        <f t="shared" si="0"/>
        <v>0</v>
      </c>
      <c r="D51" s="53">
        <f t="shared" si="5"/>
        <v>0</v>
      </c>
      <c r="E51" s="158">
        <f t="shared" si="5"/>
        <v>0</v>
      </c>
      <c r="F51" s="41"/>
      <c r="G51" s="42"/>
      <c r="H51" s="7"/>
      <c r="I51" s="20"/>
      <c r="J51" s="7"/>
      <c r="K51" s="8"/>
      <c r="L51" s="7"/>
      <c r="M51" s="8"/>
      <c r="N51" s="7"/>
      <c r="O51" s="8"/>
      <c r="P51" s="7"/>
      <c r="Q51" s="8"/>
      <c r="R51" s="7"/>
      <c r="S51" s="8"/>
      <c r="T51" s="7"/>
      <c r="U51" s="8"/>
      <c r="V51" s="7"/>
      <c r="W51" s="8"/>
      <c r="X51" s="7"/>
      <c r="Y51" s="8"/>
      <c r="Z51" s="7"/>
      <c r="AA51" s="8"/>
      <c r="AB51" s="7"/>
      <c r="AC51" s="8"/>
      <c r="AD51" s="7"/>
      <c r="AE51" s="8"/>
      <c r="AF51" s="7"/>
      <c r="AG51" s="8"/>
      <c r="AH51" s="7"/>
      <c r="AI51" s="8"/>
      <c r="AJ51" s="7"/>
      <c r="AK51" s="8"/>
      <c r="AL51" s="21"/>
      <c r="AM51" s="35"/>
      <c r="AN51" s="57"/>
      <c r="AO51" s="20"/>
      <c r="AP51" s="22"/>
      <c r="AQ51" s="22"/>
      <c r="AR51" s="22"/>
      <c r="AS51" s="159"/>
      <c r="AT51" s="6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122"/>
      <c r="BG51" s="122"/>
      <c r="BX51" s="121"/>
      <c r="CD51" s="147" t="str">
        <f t="shared" si="3"/>
        <v/>
      </c>
      <c r="CG51" s="123">
        <v>0</v>
      </c>
      <c r="CH51" s="123">
        <v>0</v>
      </c>
      <c r="CI51" s="123">
        <v>0</v>
      </c>
      <c r="CJ51" s="123">
        <f t="shared" si="4"/>
        <v>0</v>
      </c>
      <c r="CK51" s="123"/>
      <c r="CL51" s="123"/>
      <c r="CM51" s="123"/>
      <c r="CN51" s="123"/>
      <c r="CO51" s="123"/>
    </row>
    <row r="52" spans="1:93" ht="16.149999999999999" customHeight="1" x14ac:dyDescent="0.2">
      <c r="A52" s="335"/>
      <c r="B52" s="39" t="s">
        <v>42</v>
      </c>
      <c r="C52" s="52">
        <f t="shared" si="0"/>
        <v>0</v>
      </c>
      <c r="D52" s="53">
        <f t="shared" si="5"/>
        <v>0</v>
      </c>
      <c r="E52" s="158">
        <f t="shared" si="5"/>
        <v>0</v>
      </c>
      <c r="F52" s="41"/>
      <c r="G52" s="42"/>
      <c r="H52" s="7"/>
      <c r="I52" s="20"/>
      <c r="J52" s="7"/>
      <c r="K52" s="8"/>
      <c r="L52" s="7"/>
      <c r="M52" s="8"/>
      <c r="N52" s="7"/>
      <c r="O52" s="8"/>
      <c r="P52" s="7"/>
      <c r="Q52" s="8"/>
      <c r="R52" s="7"/>
      <c r="S52" s="8"/>
      <c r="T52" s="7"/>
      <c r="U52" s="8"/>
      <c r="V52" s="7"/>
      <c r="W52" s="8"/>
      <c r="X52" s="7"/>
      <c r="Y52" s="8"/>
      <c r="Z52" s="7"/>
      <c r="AA52" s="8"/>
      <c r="AB52" s="7"/>
      <c r="AC52" s="8"/>
      <c r="AD52" s="7"/>
      <c r="AE52" s="8"/>
      <c r="AF52" s="7"/>
      <c r="AG52" s="8"/>
      <c r="AH52" s="7"/>
      <c r="AI52" s="8"/>
      <c r="AJ52" s="7"/>
      <c r="AK52" s="8"/>
      <c r="AL52" s="21"/>
      <c r="AM52" s="35"/>
      <c r="AN52" s="57"/>
      <c r="AO52" s="20"/>
      <c r="AP52" s="22"/>
      <c r="AQ52" s="22"/>
      <c r="AR52" s="22"/>
      <c r="AS52" s="159"/>
      <c r="AT52" s="6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122"/>
      <c r="BG52" s="122"/>
      <c r="BX52" s="121"/>
      <c r="CD52" s="147" t="str">
        <f t="shared" si="3"/>
        <v/>
      </c>
      <c r="CG52" s="123">
        <v>0</v>
      </c>
      <c r="CH52" s="123">
        <v>0</v>
      </c>
      <c r="CI52" s="123">
        <v>0</v>
      </c>
      <c r="CJ52" s="123">
        <f t="shared" si="4"/>
        <v>0</v>
      </c>
      <c r="CK52" s="123"/>
      <c r="CL52" s="123"/>
      <c r="CM52" s="123"/>
      <c r="CN52" s="123"/>
      <c r="CO52" s="123"/>
    </row>
    <row r="53" spans="1:93" ht="16.149999999999999" customHeight="1" x14ac:dyDescent="0.2">
      <c r="A53" s="335"/>
      <c r="B53" s="39" t="s">
        <v>43</v>
      </c>
      <c r="C53" s="52">
        <f t="shared" si="0"/>
        <v>0</v>
      </c>
      <c r="D53" s="53">
        <f t="shared" si="5"/>
        <v>0</v>
      </c>
      <c r="E53" s="158">
        <f t="shared" si="5"/>
        <v>0</v>
      </c>
      <c r="F53" s="41"/>
      <c r="G53" s="42"/>
      <c r="H53" s="7"/>
      <c r="I53" s="20"/>
      <c r="J53" s="7"/>
      <c r="K53" s="8"/>
      <c r="L53" s="7"/>
      <c r="M53" s="8"/>
      <c r="N53" s="7"/>
      <c r="O53" s="8"/>
      <c r="P53" s="7"/>
      <c r="Q53" s="8"/>
      <c r="R53" s="7"/>
      <c r="S53" s="8"/>
      <c r="T53" s="7"/>
      <c r="U53" s="8"/>
      <c r="V53" s="7"/>
      <c r="W53" s="8"/>
      <c r="X53" s="7"/>
      <c r="Y53" s="8"/>
      <c r="Z53" s="7"/>
      <c r="AA53" s="8"/>
      <c r="AB53" s="7"/>
      <c r="AC53" s="8"/>
      <c r="AD53" s="7"/>
      <c r="AE53" s="8"/>
      <c r="AF53" s="7"/>
      <c r="AG53" s="8"/>
      <c r="AH53" s="7"/>
      <c r="AI53" s="8"/>
      <c r="AJ53" s="7"/>
      <c r="AK53" s="8"/>
      <c r="AL53" s="21"/>
      <c r="AM53" s="35"/>
      <c r="AN53" s="57"/>
      <c r="AO53" s="20"/>
      <c r="AP53" s="22"/>
      <c r="AQ53" s="22"/>
      <c r="AR53" s="22"/>
      <c r="AS53" s="159"/>
      <c r="AT53" s="6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122"/>
      <c r="BG53" s="122"/>
      <c r="BX53" s="121"/>
      <c r="CD53" s="147" t="str">
        <f t="shared" si="3"/>
        <v/>
      </c>
      <c r="CG53" s="123">
        <v>0</v>
      </c>
      <c r="CH53" s="123">
        <v>0</v>
      </c>
      <c r="CI53" s="123">
        <v>0</v>
      </c>
      <c r="CJ53" s="123">
        <f t="shared" si="4"/>
        <v>0</v>
      </c>
      <c r="CK53" s="123"/>
      <c r="CL53" s="123"/>
      <c r="CM53" s="123"/>
      <c r="CN53" s="123"/>
      <c r="CO53" s="123"/>
    </row>
    <row r="54" spans="1:93" ht="16.149999999999999" customHeight="1" x14ac:dyDescent="0.2">
      <c r="A54" s="335"/>
      <c r="B54" s="127" t="s">
        <v>44</v>
      </c>
      <c r="C54" s="160">
        <f t="shared" si="0"/>
        <v>0</v>
      </c>
      <c r="D54" s="161">
        <f t="shared" si="5"/>
        <v>0</v>
      </c>
      <c r="E54" s="162">
        <f t="shared" si="5"/>
        <v>0</v>
      </c>
      <c r="F54" s="41"/>
      <c r="G54" s="42"/>
      <c r="H54" s="27"/>
      <c r="I54" s="28"/>
      <c r="J54" s="27"/>
      <c r="K54" s="137"/>
      <c r="L54" s="27"/>
      <c r="M54" s="137"/>
      <c r="N54" s="27"/>
      <c r="O54" s="137"/>
      <c r="P54" s="27"/>
      <c r="Q54" s="137"/>
      <c r="R54" s="27"/>
      <c r="S54" s="137"/>
      <c r="T54" s="27"/>
      <c r="U54" s="137"/>
      <c r="V54" s="27"/>
      <c r="W54" s="137"/>
      <c r="X54" s="27"/>
      <c r="Y54" s="137"/>
      <c r="Z54" s="27"/>
      <c r="AA54" s="137"/>
      <c r="AB54" s="27"/>
      <c r="AC54" s="137"/>
      <c r="AD54" s="27"/>
      <c r="AE54" s="137"/>
      <c r="AF54" s="27"/>
      <c r="AG54" s="137"/>
      <c r="AH54" s="27"/>
      <c r="AI54" s="137"/>
      <c r="AJ54" s="27"/>
      <c r="AK54" s="137"/>
      <c r="AL54" s="163"/>
      <c r="AM54" s="164"/>
      <c r="AN54" s="57"/>
      <c r="AO54" s="28"/>
      <c r="AP54" s="22"/>
      <c r="AQ54" s="22"/>
      <c r="AR54" s="22"/>
      <c r="AS54" s="159"/>
      <c r="AT54" s="6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122"/>
      <c r="BG54" s="122"/>
      <c r="BX54" s="121"/>
      <c r="CD54" s="147" t="str">
        <f t="shared" si="3"/>
        <v/>
      </c>
      <c r="CG54" s="123">
        <v>0</v>
      </c>
      <c r="CH54" s="123">
        <v>0</v>
      </c>
      <c r="CI54" s="123">
        <v>0</v>
      </c>
      <c r="CJ54" s="123">
        <f t="shared" si="4"/>
        <v>0</v>
      </c>
      <c r="CK54" s="123"/>
      <c r="CL54" s="123"/>
      <c r="CM54" s="123"/>
      <c r="CN54" s="123"/>
      <c r="CO54" s="123"/>
    </row>
    <row r="55" spans="1:93" ht="16.149999999999999" customHeight="1" x14ac:dyDescent="0.2">
      <c r="A55" s="335"/>
      <c r="B55" s="39" t="s">
        <v>45</v>
      </c>
      <c r="C55" s="52">
        <f t="shared" si="0"/>
        <v>0</v>
      </c>
      <c r="D55" s="53">
        <f t="shared" si="5"/>
        <v>0</v>
      </c>
      <c r="E55" s="158">
        <f t="shared" si="5"/>
        <v>0</v>
      </c>
      <c r="F55" s="41"/>
      <c r="G55" s="42"/>
      <c r="H55" s="7"/>
      <c r="I55" s="20"/>
      <c r="J55" s="7"/>
      <c r="K55" s="8"/>
      <c r="L55" s="7"/>
      <c r="M55" s="8"/>
      <c r="N55" s="7"/>
      <c r="O55" s="8"/>
      <c r="P55" s="7"/>
      <c r="Q55" s="8"/>
      <c r="R55" s="7"/>
      <c r="S55" s="8"/>
      <c r="T55" s="7"/>
      <c r="U55" s="8"/>
      <c r="V55" s="7"/>
      <c r="W55" s="8"/>
      <c r="X55" s="7"/>
      <c r="Y55" s="8"/>
      <c r="Z55" s="7"/>
      <c r="AA55" s="8"/>
      <c r="AB55" s="7"/>
      <c r="AC55" s="8"/>
      <c r="AD55" s="7"/>
      <c r="AE55" s="8"/>
      <c r="AF55" s="7"/>
      <c r="AG55" s="8"/>
      <c r="AH55" s="7"/>
      <c r="AI55" s="8"/>
      <c r="AJ55" s="7"/>
      <c r="AK55" s="8"/>
      <c r="AL55" s="21"/>
      <c r="AM55" s="35"/>
      <c r="AN55" s="57"/>
      <c r="AO55" s="20"/>
      <c r="AP55" s="22"/>
      <c r="AQ55" s="22"/>
      <c r="AR55" s="22"/>
      <c r="AS55" s="159"/>
      <c r="AT55" s="6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122"/>
      <c r="BG55" s="122"/>
      <c r="BX55" s="121"/>
      <c r="CD55" s="147" t="str">
        <f t="shared" si="3"/>
        <v/>
      </c>
      <c r="CG55" s="123">
        <v>0</v>
      </c>
      <c r="CH55" s="123">
        <v>0</v>
      </c>
      <c r="CI55" s="123">
        <v>0</v>
      </c>
      <c r="CJ55" s="123">
        <f t="shared" si="4"/>
        <v>0</v>
      </c>
      <c r="CK55" s="123"/>
      <c r="CL55" s="123"/>
      <c r="CM55" s="123"/>
      <c r="CN55" s="123"/>
      <c r="CO55" s="123"/>
    </row>
    <row r="56" spans="1:93" ht="16.149999999999999" customHeight="1" x14ac:dyDescent="0.2">
      <c r="A56" s="335"/>
      <c r="B56" s="112" t="s">
        <v>46</v>
      </c>
      <c r="C56" s="165">
        <f t="shared" si="0"/>
        <v>0</v>
      </c>
      <c r="D56" s="171">
        <f t="shared" ref="D56:E74" si="6">SUM(F56+H56+J56+L56+N56+P56+R56+T56+V56+X56+Z56+AB56+AD56+AF56+AH56+AJ56+AL56)</f>
        <v>0</v>
      </c>
      <c r="E56" s="166">
        <f t="shared" si="6"/>
        <v>0</v>
      </c>
      <c r="F56" s="41"/>
      <c r="G56" s="95"/>
      <c r="H56" s="7"/>
      <c r="I56" s="20"/>
      <c r="J56" s="7"/>
      <c r="K56" s="8"/>
      <c r="L56" s="7"/>
      <c r="M56" s="8"/>
      <c r="N56" s="7"/>
      <c r="O56" s="8"/>
      <c r="P56" s="7"/>
      <c r="Q56" s="8"/>
      <c r="R56" s="7"/>
      <c r="S56" s="8"/>
      <c r="T56" s="7"/>
      <c r="U56" s="8"/>
      <c r="V56" s="7"/>
      <c r="W56" s="8"/>
      <c r="X56" s="7"/>
      <c r="Y56" s="8"/>
      <c r="Z56" s="7"/>
      <c r="AA56" s="8"/>
      <c r="AB56" s="7"/>
      <c r="AC56" s="8"/>
      <c r="AD56" s="7"/>
      <c r="AE56" s="8"/>
      <c r="AF56" s="7"/>
      <c r="AG56" s="173"/>
      <c r="AH56" s="7"/>
      <c r="AI56" s="8"/>
      <c r="AJ56" s="7"/>
      <c r="AK56" s="8"/>
      <c r="AL56" s="21"/>
      <c r="AM56" s="35"/>
      <c r="AN56" s="57"/>
      <c r="AO56" s="20"/>
      <c r="AP56" s="22"/>
      <c r="AQ56" s="22"/>
      <c r="AR56" s="22"/>
      <c r="AS56" s="159"/>
      <c r="AT56" s="6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122"/>
      <c r="BG56" s="122"/>
      <c r="BX56" s="121"/>
      <c r="CD56" s="147" t="str">
        <f t="shared" si="3"/>
        <v/>
      </c>
      <c r="CG56" s="123">
        <v>0</v>
      </c>
      <c r="CH56" s="123">
        <v>0</v>
      </c>
      <c r="CI56" s="123">
        <v>0</v>
      </c>
      <c r="CJ56" s="123">
        <f t="shared" si="4"/>
        <v>0</v>
      </c>
      <c r="CK56" s="123"/>
      <c r="CL56" s="123"/>
      <c r="CM56" s="123"/>
      <c r="CN56" s="123"/>
      <c r="CO56" s="123"/>
    </row>
    <row r="57" spans="1:93" ht="16.149999999999999" customHeight="1" x14ac:dyDescent="0.2">
      <c r="A57" s="336"/>
      <c r="B57" s="167" t="s">
        <v>47</v>
      </c>
      <c r="C57" s="132">
        <f t="shared" si="0"/>
        <v>0</v>
      </c>
      <c r="D57" s="168">
        <f t="shared" si="6"/>
        <v>0</v>
      </c>
      <c r="E57" s="128">
        <f t="shared" si="6"/>
        <v>0</v>
      </c>
      <c r="F57" s="64"/>
      <c r="G57" s="68"/>
      <c r="H57" s="32"/>
      <c r="I57" s="33"/>
      <c r="J57" s="32"/>
      <c r="K57" s="45"/>
      <c r="L57" s="32"/>
      <c r="M57" s="45"/>
      <c r="N57" s="32"/>
      <c r="O57" s="45"/>
      <c r="P57" s="32"/>
      <c r="Q57" s="45"/>
      <c r="R57" s="32"/>
      <c r="S57" s="45"/>
      <c r="T57" s="32"/>
      <c r="U57" s="45"/>
      <c r="V57" s="32"/>
      <c r="W57" s="45"/>
      <c r="X57" s="32"/>
      <c r="Y57" s="45"/>
      <c r="Z57" s="32"/>
      <c r="AA57" s="45"/>
      <c r="AB57" s="32"/>
      <c r="AC57" s="45"/>
      <c r="AD57" s="32"/>
      <c r="AE57" s="45"/>
      <c r="AF57" s="32"/>
      <c r="AG57" s="45"/>
      <c r="AH57" s="32"/>
      <c r="AI57" s="45"/>
      <c r="AJ57" s="32"/>
      <c r="AK57" s="45"/>
      <c r="AL57" s="71"/>
      <c r="AM57" s="97"/>
      <c r="AN57" s="57"/>
      <c r="AO57" s="33"/>
      <c r="AP57" s="24"/>
      <c r="AQ57" s="24"/>
      <c r="AR57" s="24"/>
      <c r="AS57" s="159"/>
      <c r="AT57" s="6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122"/>
      <c r="BG57" s="122"/>
      <c r="BX57" s="121"/>
      <c r="CD57" s="147" t="str">
        <f t="shared" si="3"/>
        <v/>
      </c>
      <c r="CG57" s="123">
        <v>0</v>
      </c>
      <c r="CH57" s="123">
        <v>0</v>
      </c>
      <c r="CI57" s="123">
        <v>0</v>
      </c>
      <c r="CJ57" s="123">
        <f t="shared" si="4"/>
        <v>0</v>
      </c>
      <c r="CK57" s="123"/>
      <c r="CL57" s="123"/>
      <c r="CM57" s="123"/>
      <c r="CN57" s="123"/>
      <c r="CO57" s="123"/>
    </row>
    <row r="58" spans="1:93" ht="16.149999999999999" customHeight="1" x14ac:dyDescent="0.2">
      <c r="A58" s="334" t="s">
        <v>51</v>
      </c>
      <c r="B58" s="152" t="s">
        <v>37</v>
      </c>
      <c r="C58" s="49">
        <f t="shared" si="0"/>
        <v>29</v>
      </c>
      <c r="D58" s="50">
        <f t="shared" si="6"/>
        <v>17</v>
      </c>
      <c r="E58" s="153">
        <f t="shared" si="6"/>
        <v>12</v>
      </c>
      <c r="F58" s="84"/>
      <c r="G58" s="170"/>
      <c r="H58" s="84"/>
      <c r="I58" s="170"/>
      <c r="J58" s="78"/>
      <c r="K58" s="79"/>
      <c r="L58" s="78"/>
      <c r="M58" s="79"/>
      <c r="N58" s="78">
        <v>1</v>
      </c>
      <c r="O58" s="79">
        <v>0</v>
      </c>
      <c r="P58" s="78">
        <v>6</v>
      </c>
      <c r="Q58" s="79">
        <v>1</v>
      </c>
      <c r="R58" s="78">
        <v>3</v>
      </c>
      <c r="S58" s="79">
        <v>1</v>
      </c>
      <c r="T58" s="78">
        <v>2</v>
      </c>
      <c r="U58" s="79">
        <v>5</v>
      </c>
      <c r="V58" s="78">
        <v>0</v>
      </c>
      <c r="W58" s="79">
        <v>1</v>
      </c>
      <c r="X58" s="78">
        <v>0</v>
      </c>
      <c r="Y58" s="79">
        <v>1</v>
      </c>
      <c r="Z58" s="78">
        <v>2</v>
      </c>
      <c r="AA58" s="79">
        <v>3</v>
      </c>
      <c r="AB58" s="78">
        <v>1</v>
      </c>
      <c r="AC58" s="79">
        <v>0</v>
      </c>
      <c r="AD58" s="78"/>
      <c r="AE58" s="79"/>
      <c r="AF58" s="78">
        <v>1</v>
      </c>
      <c r="AG58" s="79"/>
      <c r="AH58" s="78">
        <v>1</v>
      </c>
      <c r="AI58" s="79"/>
      <c r="AJ58" s="78"/>
      <c r="AK58" s="79"/>
      <c r="AL58" s="155"/>
      <c r="AM58" s="156"/>
      <c r="AN58" s="57"/>
      <c r="AO58" s="154">
        <v>0</v>
      </c>
      <c r="AP58" s="174">
        <v>0</v>
      </c>
      <c r="AQ58" s="174">
        <v>0</v>
      </c>
      <c r="AR58" s="174">
        <v>2</v>
      </c>
      <c r="AS58" s="174"/>
      <c r="AT58" s="6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122"/>
      <c r="BG58" s="122"/>
      <c r="BX58" s="121"/>
      <c r="CD58" s="147" t="str">
        <f t="shared" si="3"/>
        <v/>
      </c>
      <c r="CG58" s="123">
        <v>0</v>
      </c>
      <c r="CH58" s="123">
        <v>0</v>
      </c>
      <c r="CI58" s="123">
        <v>0</v>
      </c>
      <c r="CJ58" s="123">
        <f t="shared" si="4"/>
        <v>0</v>
      </c>
      <c r="CK58" s="123"/>
      <c r="CL58" s="123"/>
      <c r="CM58" s="123"/>
      <c r="CN58" s="123"/>
      <c r="CO58" s="123"/>
    </row>
    <row r="59" spans="1:93" ht="16.149999999999999" customHeight="1" x14ac:dyDescent="0.2">
      <c r="A59" s="335"/>
      <c r="B59" s="39" t="s">
        <v>38</v>
      </c>
      <c r="C59" s="52">
        <f t="shared" si="0"/>
        <v>0</v>
      </c>
      <c r="D59" s="53">
        <f t="shared" si="6"/>
        <v>0</v>
      </c>
      <c r="E59" s="158">
        <f t="shared" si="6"/>
        <v>0</v>
      </c>
      <c r="F59" s="41"/>
      <c r="G59" s="42"/>
      <c r="H59" s="41"/>
      <c r="I59" s="42"/>
      <c r="J59" s="7"/>
      <c r="K59" s="8"/>
      <c r="L59" s="7"/>
      <c r="M59" s="8"/>
      <c r="N59" s="7"/>
      <c r="O59" s="8"/>
      <c r="P59" s="7"/>
      <c r="Q59" s="8"/>
      <c r="R59" s="7"/>
      <c r="S59" s="8"/>
      <c r="T59" s="7"/>
      <c r="U59" s="8"/>
      <c r="V59" s="7"/>
      <c r="W59" s="8"/>
      <c r="X59" s="7"/>
      <c r="Y59" s="8"/>
      <c r="Z59" s="7"/>
      <c r="AA59" s="8"/>
      <c r="AB59" s="7"/>
      <c r="AC59" s="8"/>
      <c r="AD59" s="7"/>
      <c r="AE59" s="8"/>
      <c r="AF59" s="7"/>
      <c r="AG59" s="8"/>
      <c r="AH59" s="7"/>
      <c r="AI59" s="8"/>
      <c r="AJ59" s="7"/>
      <c r="AK59" s="8"/>
      <c r="AL59" s="21"/>
      <c r="AM59" s="35"/>
      <c r="AN59" s="57"/>
      <c r="AO59" s="20"/>
      <c r="AP59" s="22"/>
      <c r="AQ59" s="22"/>
      <c r="AR59" s="22"/>
      <c r="AS59" s="22"/>
      <c r="AT59" s="6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122"/>
      <c r="BG59" s="122"/>
      <c r="BX59" s="121"/>
      <c r="CD59" s="147" t="str">
        <f t="shared" si="3"/>
        <v/>
      </c>
      <c r="CG59" s="123">
        <v>0</v>
      </c>
      <c r="CH59" s="123">
        <v>0</v>
      </c>
      <c r="CI59" s="123">
        <v>0</v>
      </c>
      <c r="CJ59" s="123">
        <f t="shared" si="4"/>
        <v>0</v>
      </c>
      <c r="CK59" s="123"/>
      <c r="CL59" s="123"/>
      <c r="CM59" s="123"/>
      <c r="CN59" s="123"/>
      <c r="CO59" s="123"/>
    </row>
    <row r="60" spans="1:93" ht="16.149999999999999" customHeight="1" x14ac:dyDescent="0.2">
      <c r="A60" s="335"/>
      <c r="B60" s="39" t="s">
        <v>39</v>
      </c>
      <c r="C60" s="52">
        <f t="shared" si="0"/>
        <v>50</v>
      </c>
      <c r="D60" s="53">
        <f t="shared" si="6"/>
        <v>36</v>
      </c>
      <c r="E60" s="158">
        <f t="shared" si="6"/>
        <v>14</v>
      </c>
      <c r="F60" s="41"/>
      <c r="G60" s="42"/>
      <c r="H60" s="41"/>
      <c r="I60" s="42"/>
      <c r="J60" s="7"/>
      <c r="K60" s="8"/>
      <c r="L60" s="7"/>
      <c r="M60" s="8"/>
      <c r="N60" s="7">
        <v>4</v>
      </c>
      <c r="O60" s="8"/>
      <c r="P60" s="7">
        <v>5</v>
      </c>
      <c r="Q60" s="8">
        <v>1</v>
      </c>
      <c r="R60" s="7">
        <v>4</v>
      </c>
      <c r="S60" s="8">
        <v>3</v>
      </c>
      <c r="T60" s="7">
        <v>4</v>
      </c>
      <c r="U60" s="8">
        <v>3</v>
      </c>
      <c r="V60" s="7">
        <v>9</v>
      </c>
      <c r="W60" s="8"/>
      <c r="X60" s="7">
        <v>5</v>
      </c>
      <c r="Y60" s="8">
        <v>3</v>
      </c>
      <c r="Z60" s="7">
        <v>4</v>
      </c>
      <c r="AA60" s="8">
        <v>2</v>
      </c>
      <c r="AB60" s="7"/>
      <c r="AC60" s="8"/>
      <c r="AD60" s="7">
        <v>1</v>
      </c>
      <c r="AE60" s="8">
        <v>2</v>
      </c>
      <c r="AF60" s="7"/>
      <c r="AG60" s="8"/>
      <c r="AH60" s="7"/>
      <c r="AI60" s="8"/>
      <c r="AJ60" s="7"/>
      <c r="AK60" s="8"/>
      <c r="AL60" s="21"/>
      <c r="AM60" s="35"/>
      <c r="AN60" s="57"/>
      <c r="AO60" s="20">
        <v>0</v>
      </c>
      <c r="AP60" s="22">
        <v>1</v>
      </c>
      <c r="AQ60" s="22">
        <v>0</v>
      </c>
      <c r="AR60" s="22">
        <v>4</v>
      </c>
      <c r="AS60" s="22"/>
      <c r="AT60" s="6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122"/>
      <c r="BG60" s="122"/>
      <c r="BX60" s="121"/>
      <c r="CD60" s="147" t="str">
        <f t="shared" si="3"/>
        <v/>
      </c>
      <c r="CG60" s="123">
        <v>0</v>
      </c>
      <c r="CH60" s="123">
        <v>0</v>
      </c>
      <c r="CI60" s="123">
        <v>0</v>
      </c>
      <c r="CJ60" s="123">
        <f t="shared" si="4"/>
        <v>0</v>
      </c>
      <c r="CK60" s="123"/>
      <c r="CL60" s="123"/>
      <c r="CM60" s="123"/>
      <c r="CN60" s="123"/>
      <c r="CO60" s="123"/>
    </row>
    <row r="61" spans="1:93" ht="16.149999999999999" customHeight="1" x14ac:dyDescent="0.2">
      <c r="A61" s="335"/>
      <c r="B61" s="39" t="s">
        <v>41</v>
      </c>
      <c r="C61" s="52">
        <f t="shared" si="0"/>
        <v>0</v>
      </c>
      <c r="D61" s="53">
        <f t="shared" si="6"/>
        <v>0</v>
      </c>
      <c r="E61" s="158">
        <f t="shared" si="6"/>
        <v>0</v>
      </c>
      <c r="F61" s="41"/>
      <c r="G61" s="42"/>
      <c r="H61" s="41"/>
      <c r="I61" s="42"/>
      <c r="J61" s="7"/>
      <c r="K61" s="8"/>
      <c r="L61" s="7"/>
      <c r="M61" s="8"/>
      <c r="N61" s="7"/>
      <c r="O61" s="8"/>
      <c r="P61" s="7"/>
      <c r="Q61" s="8"/>
      <c r="R61" s="7"/>
      <c r="S61" s="8"/>
      <c r="T61" s="7"/>
      <c r="U61" s="8"/>
      <c r="V61" s="7"/>
      <c r="W61" s="8"/>
      <c r="X61" s="7"/>
      <c r="Y61" s="8"/>
      <c r="Z61" s="7"/>
      <c r="AA61" s="8"/>
      <c r="AB61" s="7"/>
      <c r="AC61" s="8"/>
      <c r="AD61" s="7"/>
      <c r="AE61" s="8"/>
      <c r="AF61" s="7"/>
      <c r="AG61" s="8"/>
      <c r="AH61" s="7"/>
      <c r="AI61" s="8"/>
      <c r="AJ61" s="7"/>
      <c r="AK61" s="8"/>
      <c r="AL61" s="21"/>
      <c r="AM61" s="35"/>
      <c r="AN61" s="57"/>
      <c r="AO61" s="20"/>
      <c r="AP61" s="22"/>
      <c r="AQ61" s="22"/>
      <c r="AR61" s="22"/>
      <c r="AS61" s="22"/>
      <c r="AT61" s="6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122"/>
      <c r="BG61" s="122"/>
      <c r="BX61" s="121"/>
      <c r="CD61" s="147" t="str">
        <f t="shared" si="3"/>
        <v/>
      </c>
      <c r="CG61" s="123">
        <v>0</v>
      </c>
      <c r="CH61" s="123">
        <v>0</v>
      </c>
      <c r="CI61" s="123">
        <v>0</v>
      </c>
      <c r="CJ61" s="123">
        <f t="shared" si="4"/>
        <v>0</v>
      </c>
      <c r="CK61" s="123"/>
      <c r="CL61" s="123"/>
      <c r="CM61" s="123"/>
      <c r="CN61" s="123"/>
      <c r="CO61" s="123"/>
    </row>
    <row r="62" spans="1:93" ht="16.149999999999999" customHeight="1" x14ac:dyDescent="0.2">
      <c r="A62" s="335"/>
      <c r="B62" s="39" t="s">
        <v>42</v>
      </c>
      <c r="C62" s="52">
        <f t="shared" si="0"/>
        <v>0</v>
      </c>
      <c r="D62" s="53">
        <f t="shared" si="6"/>
        <v>0</v>
      </c>
      <c r="E62" s="158">
        <f t="shared" si="6"/>
        <v>0</v>
      </c>
      <c r="F62" s="41"/>
      <c r="G62" s="42"/>
      <c r="H62" s="41"/>
      <c r="I62" s="42"/>
      <c r="J62" s="7"/>
      <c r="K62" s="8"/>
      <c r="L62" s="7"/>
      <c r="M62" s="8"/>
      <c r="N62" s="7"/>
      <c r="O62" s="8"/>
      <c r="P62" s="7"/>
      <c r="Q62" s="8"/>
      <c r="R62" s="7"/>
      <c r="S62" s="8"/>
      <c r="T62" s="7"/>
      <c r="U62" s="8"/>
      <c r="V62" s="7"/>
      <c r="W62" s="8"/>
      <c r="X62" s="7"/>
      <c r="Y62" s="8"/>
      <c r="Z62" s="7"/>
      <c r="AA62" s="8"/>
      <c r="AB62" s="7"/>
      <c r="AC62" s="8"/>
      <c r="AD62" s="7"/>
      <c r="AE62" s="8"/>
      <c r="AF62" s="7"/>
      <c r="AG62" s="8"/>
      <c r="AH62" s="7"/>
      <c r="AI62" s="8"/>
      <c r="AJ62" s="7"/>
      <c r="AK62" s="8"/>
      <c r="AL62" s="21"/>
      <c r="AM62" s="35"/>
      <c r="AN62" s="57"/>
      <c r="AO62" s="20"/>
      <c r="AP62" s="22"/>
      <c r="AQ62" s="22"/>
      <c r="AR62" s="22"/>
      <c r="AS62" s="22"/>
      <c r="AT62" s="6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122"/>
      <c r="BG62" s="122"/>
      <c r="BX62" s="121"/>
      <c r="CD62" s="147" t="str">
        <f t="shared" si="3"/>
        <v/>
      </c>
      <c r="CG62" s="123">
        <v>0</v>
      </c>
      <c r="CH62" s="123">
        <v>0</v>
      </c>
      <c r="CI62" s="123">
        <v>0</v>
      </c>
      <c r="CJ62" s="123">
        <f t="shared" si="4"/>
        <v>0</v>
      </c>
      <c r="CK62" s="123"/>
      <c r="CL62" s="123"/>
      <c r="CM62" s="123"/>
      <c r="CN62" s="123"/>
      <c r="CO62" s="123"/>
    </row>
    <row r="63" spans="1:93" ht="16.149999999999999" customHeight="1" x14ac:dyDescent="0.2">
      <c r="A63" s="335"/>
      <c r="B63" s="175" t="s">
        <v>46</v>
      </c>
      <c r="C63" s="87">
        <f t="shared" si="0"/>
        <v>0</v>
      </c>
      <c r="D63" s="171">
        <f t="shared" si="6"/>
        <v>0</v>
      </c>
      <c r="E63" s="166">
        <f t="shared" si="6"/>
        <v>0</v>
      </c>
      <c r="F63" s="41"/>
      <c r="G63" s="42"/>
      <c r="H63" s="41"/>
      <c r="I63" s="42"/>
      <c r="J63" s="27"/>
      <c r="K63" s="137"/>
      <c r="L63" s="27"/>
      <c r="M63" s="137"/>
      <c r="N63" s="27"/>
      <c r="O63" s="137"/>
      <c r="P63" s="27"/>
      <c r="Q63" s="137"/>
      <c r="R63" s="27"/>
      <c r="S63" s="137"/>
      <c r="T63" s="27"/>
      <c r="U63" s="137"/>
      <c r="V63" s="27"/>
      <c r="W63" s="137"/>
      <c r="X63" s="27"/>
      <c r="Y63" s="137"/>
      <c r="Z63" s="27"/>
      <c r="AA63" s="137"/>
      <c r="AB63" s="27"/>
      <c r="AC63" s="137"/>
      <c r="AD63" s="27"/>
      <c r="AE63" s="137"/>
      <c r="AF63" s="27"/>
      <c r="AG63" s="137"/>
      <c r="AH63" s="27"/>
      <c r="AI63" s="137"/>
      <c r="AJ63" s="27"/>
      <c r="AK63" s="137"/>
      <c r="AL63" s="163"/>
      <c r="AM63" s="164"/>
      <c r="AN63" s="57"/>
      <c r="AO63" s="28"/>
      <c r="AP63" s="62"/>
      <c r="AQ63" s="62"/>
      <c r="AR63" s="62"/>
      <c r="AS63" s="62"/>
      <c r="AT63" s="6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122"/>
      <c r="BG63" s="122"/>
      <c r="BX63" s="121"/>
      <c r="CD63" s="147" t="str">
        <f t="shared" si="3"/>
        <v/>
      </c>
      <c r="CG63" s="123">
        <v>0</v>
      </c>
      <c r="CH63" s="123">
        <v>0</v>
      </c>
      <c r="CI63" s="123">
        <v>0</v>
      </c>
      <c r="CJ63" s="123">
        <f t="shared" si="4"/>
        <v>0</v>
      </c>
      <c r="CK63" s="123"/>
      <c r="CL63" s="123"/>
      <c r="CM63" s="123"/>
      <c r="CN63" s="123"/>
      <c r="CO63" s="123"/>
    </row>
    <row r="64" spans="1:93" ht="16.149999999999999" customHeight="1" x14ac:dyDescent="0.2">
      <c r="A64" s="335"/>
      <c r="B64" s="167" t="s">
        <v>45</v>
      </c>
      <c r="C64" s="132">
        <f t="shared" si="0"/>
        <v>0</v>
      </c>
      <c r="D64" s="168">
        <f t="shared" si="6"/>
        <v>0</v>
      </c>
      <c r="E64" s="128">
        <f t="shared" si="6"/>
        <v>0</v>
      </c>
      <c r="F64" s="64"/>
      <c r="G64" s="65"/>
      <c r="H64" s="64"/>
      <c r="I64" s="65"/>
      <c r="J64" s="12"/>
      <c r="K64" s="14"/>
      <c r="L64" s="12"/>
      <c r="M64" s="14"/>
      <c r="N64" s="12"/>
      <c r="O64" s="14"/>
      <c r="P64" s="12"/>
      <c r="Q64" s="14"/>
      <c r="R64" s="12"/>
      <c r="S64" s="14"/>
      <c r="T64" s="12"/>
      <c r="U64" s="14"/>
      <c r="V64" s="12"/>
      <c r="W64" s="14"/>
      <c r="X64" s="12"/>
      <c r="Y64" s="14"/>
      <c r="Z64" s="12"/>
      <c r="AA64" s="14"/>
      <c r="AB64" s="12"/>
      <c r="AC64" s="14"/>
      <c r="AD64" s="12"/>
      <c r="AE64" s="14"/>
      <c r="AF64" s="12"/>
      <c r="AG64" s="14"/>
      <c r="AH64" s="12"/>
      <c r="AI64" s="14"/>
      <c r="AJ64" s="12"/>
      <c r="AK64" s="14"/>
      <c r="AL64" s="23"/>
      <c r="AM64" s="36"/>
      <c r="AN64" s="57"/>
      <c r="AO64" s="13"/>
      <c r="AP64" s="24"/>
      <c r="AQ64" s="24"/>
      <c r="AR64" s="24"/>
      <c r="AS64" s="24"/>
      <c r="AT64" s="6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122"/>
      <c r="BG64" s="122"/>
      <c r="BX64" s="121"/>
      <c r="CD64" s="147" t="str">
        <f t="shared" si="3"/>
        <v/>
      </c>
      <c r="CG64" s="123">
        <v>0</v>
      </c>
      <c r="CH64" s="123">
        <v>0</v>
      </c>
      <c r="CI64" s="123">
        <v>0</v>
      </c>
      <c r="CJ64" s="123">
        <f t="shared" si="4"/>
        <v>0</v>
      </c>
      <c r="CK64" s="123"/>
      <c r="CL64" s="123"/>
      <c r="CM64" s="123"/>
      <c r="CN64" s="123"/>
      <c r="CO64" s="123"/>
    </row>
    <row r="65" spans="1:93" ht="16.149999999999999" customHeight="1" x14ac:dyDescent="0.2">
      <c r="A65" s="334" t="s">
        <v>52</v>
      </c>
      <c r="B65" s="152" t="s">
        <v>37</v>
      </c>
      <c r="C65" s="49">
        <f t="shared" ref="C65:C95" si="7">SUM(D65+E65)</f>
        <v>0</v>
      </c>
      <c r="D65" s="50">
        <f t="shared" ref="D65:D95" si="8">SUM(F65+H65+J65+L65+N65+P65+R65+T65+V65+X65+Z65+AB65+AD65+AF65+AH65+AJ65+AL65)</f>
        <v>0</v>
      </c>
      <c r="E65" s="153">
        <f t="shared" si="6"/>
        <v>0</v>
      </c>
      <c r="F65" s="84"/>
      <c r="G65" s="170"/>
      <c r="H65" s="84"/>
      <c r="I65" s="170"/>
      <c r="J65" s="78"/>
      <c r="K65" s="79"/>
      <c r="L65" s="78"/>
      <c r="M65" s="79"/>
      <c r="N65" s="78"/>
      <c r="O65" s="79"/>
      <c r="P65" s="78"/>
      <c r="Q65" s="79"/>
      <c r="R65" s="78"/>
      <c r="S65" s="79"/>
      <c r="T65" s="78"/>
      <c r="U65" s="79"/>
      <c r="V65" s="78"/>
      <c r="W65" s="79"/>
      <c r="X65" s="78"/>
      <c r="Y65" s="79"/>
      <c r="Z65" s="78"/>
      <c r="AA65" s="79"/>
      <c r="AB65" s="7"/>
      <c r="AC65" s="8"/>
      <c r="AD65" s="176"/>
      <c r="AE65" s="177"/>
      <c r="AF65" s="67"/>
      <c r="AG65" s="72"/>
      <c r="AH65" s="67"/>
      <c r="AI65" s="72"/>
      <c r="AJ65" s="67"/>
      <c r="AK65" s="72"/>
      <c r="AL65" s="178"/>
      <c r="AM65" s="179"/>
      <c r="AN65" s="57"/>
      <c r="AO65" s="2"/>
      <c r="AP65" s="26"/>
      <c r="AQ65" s="26"/>
      <c r="AR65" s="26"/>
      <c r="AS65" s="26"/>
      <c r="AT65" s="6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122"/>
      <c r="BG65" s="122"/>
      <c r="BX65" s="121"/>
      <c r="CD65" s="147" t="str">
        <f t="shared" si="3"/>
        <v/>
      </c>
      <c r="CG65" s="123">
        <v>0</v>
      </c>
      <c r="CH65" s="123">
        <v>0</v>
      </c>
      <c r="CI65" s="123">
        <v>0</v>
      </c>
      <c r="CJ65" s="123">
        <f t="shared" si="4"/>
        <v>0</v>
      </c>
      <c r="CK65" s="123"/>
      <c r="CL65" s="123"/>
      <c r="CM65" s="123"/>
      <c r="CN65" s="123"/>
      <c r="CO65" s="123"/>
    </row>
    <row r="66" spans="1:93" ht="16.149999999999999" customHeight="1" x14ac:dyDescent="0.2">
      <c r="A66" s="335"/>
      <c r="B66" s="39" t="s">
        <v>39</v>
      </c>
      <c r="C66" s="52">
        <f t="shared" si="7"/>
        <v>0</v>
      </c>
      <c r="D66" s="53">
        <f t="shared" si="8"/>
        <v>0</v>
      </c>
      <c r="E66" s="158">
        <f t="shared" si="6"/>
        <v>0</v>
      </c>
      <c r="F66" s="41"/>
      <c r="G66" s="42"/>
      <c r="H66" s="41"/>
      <c r="I66" s="42"/>
      <c r="J66" s="7"/>
      <c r="K66" s="8"/>
      <c r="L66" s="7"/>
      <c r="M66" s="8"/>
      <c r="N66" s="7"/>
      <c r="O66" s="8"/>
      <c r="P66" s="7"/>
      <c r="Q66" s="8"/>
      <c r="R66" s="7"/>
      <c r="S66" s="8"/>
      <c r="T66" s="7"/>
      <c r="U66" s="8"/>
      <c r="V66" s="7"/>
      <c r="W66" s="8"/>
      <c r="X66" s="7"/>
      <c r="Y66" s="8"/>
      <c r="Z66" s="7"/>
      <c r="AA66" s="8"/>
      <c r="AB66" s="7"/>
      <c r="AC66" s="8"/>
      <c r="AD66" s="176"/>
      <c r="AE66" s="177"/>
      <c r="AF66" s="40"/>
      <c r="AG66" s="75"/>
      <c r="AH66" s="40"/>
      <c r="AI66" s="75"/>
      <c r="AJ66" s="40"/>
      <c r="AK66" s="75"/>
      <c r="AL66" s="74"/>
      <c r="AM66" s="96"/>
      <c r="AN66" s="57"/>
      <c r="AO66" s="20"/>
      <c r="AP66" s="22"/>
      <c r="AQ66" s="22"/>
      <c r="AR66" s="22"/>
      <c r="AS66" s="22"/>
      <c r="AT66" s="6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122"/>
      <c r="BG66" s="122"/>
      <c r="BX66" s="121"/>
      <c r="CD66" s="147" t="str">
        <f t="shared" si="3"/>
        <v/>
      </c>
      <c r="CG66" s="123">
        <v>0</v>
      </c>
      <c r="CH66" s="123">
        <v>0</v>
      </c>
      <c r="CI66" s="123">
        <v>0</v>
      </c>
      <c r="CJ66" s="123">
        <f t="shared" si="4"/>
        <v>0</v>
      </c>
      <c r="CK66" s="123"/>
      <c r="CL66" s="123"/>
      <c r="CM66" s="123"/>
      <c r="CN66" s="123"/>
      <c r="CO66" s="123"/>
    </row>
    <row r="67" spans="1:93" ht="16.149999999999999" customHeight="1" x14ac:dyDescent="0.2">
      <c r="A67" s="335"/>
      <c r="B67" s="112" t="s">
        <v>46</v>
      </c>
      <c r="C67" s="165">
        <f t="shared" si="7"/>
        <v>0</v>
      </c>
      <c r="D67" s="171">
        <f t="shared" si="8"/>
        <v>0</v>
      </c>
      <c r="E67" s="166">
        <f t="shared" si="6"/>
        <v>0</v>
      </c>
      <c r="F67" s="41"/>
      <c r="G67" s="42"/>
      <c r="H67" s="41"/>
      <c r="I67" s="42"/>
      <c r="J67" s="27"/>
      <c r="K67" s="137"/>
      <c r="L67" s="27"/>
      <c r="M67" s="137"/>
      <c r="N67" s="27"/>
      <c r="O67" s="137"/>
      <c r="P67" s="27"/>
      <c r="Q67" s="137"/>
      <c r="R67" s="27"/>
      <c r="S67" s="137"/>
      <c r="T67" s="27"/>
      <c r="U67" s="137"/>
      <c r="V67" s="27"/>
      <c r="W67" s="137"/>
      <c r="X67" s="27"/>
      <c r="Y67" s="137"/>
      <c r="Z67" s="27"/>
      <c r="AA67" s="137"/>
      <c r="AB67" s="7"/>
      <c r="AC67" s="8"/>
      <c r="AD67" s="176"/>
      <c r="AE67" s="177"/>
      <c r="AF67" s="41"/>
      <c r="AG67" s="99"/>
      <c r="AH67" s="41"/>
      <c r="AI67" s="99"/>
      <c r="AJ67" s="41"/>
      <c r="AK67" s="99"/>
      <c r="AL67" s="180"/>
      <c r="AM67" s="181"/>
      <c r="AN67" s="57"/>
      <c r="AO67" s="28"/>
      <c r="AP67" s="62"/>
      <c r="AQ67" s="62"/>
      <c r="AR67" s="62"/>
      <c r="AS67" s="62"/>
      <c r="AT67" s="6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122"/>
      <c r="BG67" s="122"/>
      <c r="BX67" s="121"/>
      <c r="CD67" s="147" t="str">
        <f t="shared" si="3"/>
        <v/>
      </c>
      <c r="CG67" s="123">
        <v>0</v>
      </c>
      <c r="CH67" s="123">
        <v>0</v>
      </c>
      <c r="CI67" s="123">
        <v>0</v>
      </c>
      <c r="CJ67" s="123">
        <f t="shared" si="4"/>
        <v>0</v>
      </c>
      <c r="CK67" s="123"/>
      <c r="CL67" s="123"/>
      <c r="CM67" s="123"/>
      <c r="CN67" s="123"/>
      <c r="CO67" s="123"/>
    </row>
    <row r="68" spans="1:93" ht="16.149999999999999" customHeight="1" x14ac:dyDescent="0.2">
      <c r="A68" s="336"/>
      <c r="B68" s="167" t="s">
        <v>45</v>
      </c>
      <c r="C68" s="132">
        <f t="shared" si="7"/>
        <v>0</v>
      </c>
      <c r="D68" s="168">
        <f t="shared" si="8"/>
        <v>0</v>
      </c>
      <c r="E68" s="128">
        <f t="shared" si="6"/>
        <v>0</v>
      </c>
      <c r="F68" s="64"/>
      <c r="G68" s="65"/>
      <c r="H68" s="64"/>
      <c r="I68" s="65"/>
      <c r="J68" s="12"/>
      <c r="K68" s="14"/>
      <c r="L68" s="12"/>
      <c r="M68" s="14"/>
      <c r="N68" s="12"/>
      <c r="O68" s="14"/>
      <c r="P68" s="12"/>
      <c r="Q68" s="14"/>
      <c r="R68" s="12"/>
      <c r="S68" s="14"/>
      <c r="T68" s="12"/>
      <c r="U68" s="14"/>
      <c r="V68" s="12"/>
      <c r="W68" s="14"/>
      <c r="X68" s="12"/>
      <c r="Y68" s="14"/>
      <c r="Z68" s="12"/>
      <c r="AA68" s="14"/>
      <c r="AB68" s="7"/>
      <c r="AC68" s="8"/>
      <c r="AD68" s="176"/>
      <c r="AE68" s="177"/>
      <c r="AF68" s="64"/>
      <c r="AG68" s="73"/>
      <c r="AH68" s="64"/>
      <c r="AI68" s="73"/>
      <c r="AJ68" s="64"/>
      <c r="AK68" s="73"/>
      <c r="AL68" s="182"/>
      <c r="AM68" s="76"/>
      <c r="AN68" s="57"/>
      <c r="AO68" s="13"/>
      <c r="AP68" s="24"/>
      <c r="AQ68" s="24"/>
      <c r="AR68" s="24"/>
      <c r="AS68" s="24"/>
      <c r="AT68" s="6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122"/>
      <c r="BG68" s="122"/>
      <c r="BX68" s="121"/>
      <c r="CD68" s="147" t="str">
        <f t="shared" si="3"/>
        <v/>
      </c>
      <c r="CG68" s="123">
        <v>0</v>
      </c>
      <c r="CH68" s="123">
        <v>0</v>
      </c>
      <c r="CI68" s="123">
        <v>0</v>
      </c>
      <c r="CJ68" s="123">
        <f t="shared" si="4"/>
        <v>0</v>
      </c>
      <c r="CK68" s="123"/>
      <c r="CL68" s="123"/>
      <c r="CM68" s="123"/>
      <c r="CN68" s="123"/>
      <c r="CO68" s="123"/>
    </row>
    <row r="69" spans="1:93" ht="16.149999999999999" customHeight="1" x14ac:dyDescent="0.2">
      <c r="A69" s="334" t="s">
        <v>53</v>
      </c>
      <c r="B69" s="152" t="s">
        <v>37</v>
      </c>
      <c r="C69" s="49">
        <f t="shared" si="7"/>
        <v>29</v>
      </c>
      <c r="D69" s="50">
        <f t="shared" si="8"/>
        <v>17</v>
      </c>
      <c r="E69" s="153">
        <f t="shared" si="6"/>
        <v>12</v>
      </c>
      <c r="F69" s="84"/>
      <c r="G69" s="170"/>
      <c r="H69" s="84"/>
      <c r="I69" s="170"/>
      <c r="J69" s="78"/>
      <c r="K69" s="79"/>
      <c r="L69" s="78"/>
      <c r="M69" s="79"/>
      <c r="N69" s="78">
        <v>1</v>
      </c>
      <c r="O69" s="79">
        <v>0</v>
      </c>
      <c r="P69" s="78">
        <v>6</v>
      </c>
      <c r="Q69" s="79">
        <v>1</v>
      </c>
      <c r="R69" s="78">
        <v>3</v>
      </c>
      <c r="S69" s="79">
        <v>1</v>
      </c>
      <c r="T69" s="78">
        <v>2</v>
      </c>
      <c r="U69" s="79">
        <v>5</v>
      </c>
      <c r="V69" s="78">
        <v>0</v>
      </c>
      <c r="W69" s="79">
        <v>1</v>
      </c>
      <c r="X69" s="78">
        <v>0</v>
      </c>
      <c r="Y69" s="79">
        <v>1</v>
      </c>
      <c r="Z69" s="78">
        <v>2</v>
      </c>
      <c r="AA69" s="79">
        <v>3</v>
      </c>
      <c r="AB69" s="78">
        <v>1</v>
      </c>
      <c r="AC69" s="79">
        <v>0</v>
      </c>
      <c r="AD69" s="78"/>
      <c r="AE69" s="79"/>
      <c r="AF69" s="78">
        <v>1</v>
      </c>
      <c r="AG69" s="79"/>
      <c r="AH69" s="78">
        <v>1</v>
      </c>
      <c r="AI69" s="79"/>
      <c r="AJ69" s="78"/>
      <c r="AK69" s="79"/>
      <c r="AL69" s="155"/>
      <c r="AM69" s="156"/>
      <c r="AN69" s="57"/>
      <c r="AO69" s="2">
        <v>0</v>
      </c>
      <c r="AP69" s="26">
        <v>0</v>
      </c>
      <c r="AQ69" s="26">
        <v>0</v>
      </c>
      <c r="AR69" s="26">
        <v>2</v>
      </c>
      <c r="AS69" s="26"/>
      <c r="AT69" s="6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122"/>
      <c r="BG69" s="122"/>
      <c r="BX69" s="121"/>
      <c r="CD69" s="147" t="str">
        <f t="shared" si="3"/>
        <v/>
      </c>
      <c r="CG69" s="123">
        <v>0</v>
      </c>
      <c r="CH69" s="123">
        <v>0</v>
      </c>
      <c r="CI69" s="123">
        <v>0</v>
      </c>
      <c r="CJ69" s="123">
        <f t="shared" si="4"/>
        <v>0</v>
      </c>
      <c r="CK69" s="123"/>
      <c r="CL69" s="123"/>
      <c r="CM69" s="123"/>
      <c r="CN69" s="123"/>
      <c r="CO69" s="123"/>
    </row>
    <row r="70" spans="1:93" ht="16.149999999999999" customHeight="1" x14ac:dyDescent="0.2">
      <c r="A70" s="335"/>
      <c r="B70" s="39" t="s">
        <v>38</v>
      </c>
      <c r="C70" s="52">
        <f t="shared" si="7"/>
        <v>0</v>
      </c>
      <c r="D70" s="53">
        <f t="shared" si="8"/>
        <v>0</v>
      </c>
      <c r="E70" s="158">
        <f t="shared" si="6"/>
        <v>0</v>
      </c>
      <c r="F70" s="41"/>
      <c r="G70" s="42"/>
      <c r="H70" s="41"/>
      <c r="I70" s="42"/>
      <c r="J70" s="7"/>
      <c r="K70" s="8"/>
      <c r="L70" s="7"/>
      <c r="M70" s="8"/>
      <c r="N70" s="7"/>
      <c r="O70" s="8"/>
      <c r="P70" s="7"/>
      <c r="Q70" s="8"/>
      <c r="R70" s="7"/>
      <c r="S70" s="8"/>
      <c r="T70" s="7"/>
      <c r="U70" s="8"/>
      <c r="V70" s="7"/>
      <c r="W70" s="8"/>
      <c r="X70" s="7"/>
      <c r="Y70" s="8"/>
      <c r="Z70" s="7"/>
      <c r="AA70" s="8"/>
      <c r="AB70" s="7"/>
      <c r="AC70" s="8"/>
      <c r="AD70" s="7"/>
      <c r="AE70" s="8"/>
      <c r="AF70" s="7"/>
      <c r="AG70" s="8"/>
      <c r="AH70" s="7"/>
      <c r="AI70" s="8"/>
      <c r="AJ70" s="7"/>
      <c r="AK70" s="8"/>
      <c r="AL70" s="21"/>
      <c r="AM70" s="35"/>
      <c r="AN70" s="57"/>
      <c r="AO70" s="66"/>
      <c r="AP70" s="183"/>
      <c r="AQ70" s="183"/>
      <c r="AR70" s="183"/>
      <c r="AS70" s="183"/>
      <c r="AT70" s="6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122"/>
      <c r="BG70" s="122"/>
      <c r="BX70" s="121"/>
      <c r="CD70" s="147" t="str">
        <f t="shared" si="3"/>
        <v/>
      </c>
      <c r="CG70" s="123">
        <v>0</v>
      </c>
      <c r="CH70" s="123">
        <v>0</v>
      </c>
      <c r="CI70" s="123">
        <v>0</v>
      </c>
      <c r="CJ70" s="123">
        <f t="shared" si="4"/>
        <v>0</v>
      </c>
      <c r="CK70" s="123"/>
      <c r="CL70" s="123"/>
      <c r="CM70" s="123"/>
      <c r="CN70" s="123"/>
      <c r="CO70" s="123"/>
    </row>
    <row r="71" spans="1:93" ht="16.149999999999999" customHeight="1" x14ac:dyDescent="0.2">
      <c r="A71" s="335"/>
      <c r="B71" s="39" t="s">
        <v>39</v>
      </c>
      <c r="C71" s="52">
        <f t="shared" si="7"/>
        <v>50</v>
      </c>
      <c r="D71" s="53">
        <f t="shared" si="8"/>
        <v>36</v>
      </c>
      <c r="E71" s="158">
        <f t="shared" si="6"/>
        <v>14</v>
      </c>
      <c r="F71" s="41"/>
      <c r="G71" s="42"/>
      <c r="H71" s="41"/>
      <c r="I71" s="42"/>
      <c r="J71" s="7"/>
      <c r="K71" s="8"/>
      <c r="L71" s="7"/>
      <c r="M71" s="8"/>
      <c r="N71" s="7">
        <v>4</v>
      </c>
      <c r="O71" s="8"/>
      <c r="P71" s="7">
        <v>5</v>
      </c>
      <c r="Q71" s="8">
        <v>1</v>
      </c>
      <c r="R71" s="7">
        <v>4</v>
      </c>
      <c r="S71" s="8">
        <v>3</v>
      </c>
      <c r="T71" s="7">
        <v>4</v>
      </c>
      <c r="U71" s="8">
        <v>3</v>
      </c>
      <c r="V71" s="7">
        <v>9</v>
      </c>
      <c r="W71" s="8"/>
      <c r="X71" s="7">
        <v>5</v>
      </c>
      <c r="Y71" s="8">
        <v>3</v>
      </c>
      <c r="Z71" s="7">
        <v>4</v>
      </c>
      <c r="AA71" s="8">
        <v>2</v>
      </c>
      <c r="AB71" s="7"/>
      <c r="AC71" s="8"/>
      <c r="AD71" s="7">
        <v>1</v>
      </c>
      <c r="AE71" s="8">
        <v>2</v>
      </c>
      <c r="AF71" s="7"/>
      <c r="AG71" s="8"/>
      <c r="AH71" s="7"/>
      <c r="AI71" s="8"/>
      <c r="AJ71" s="7"/>
      <c r="AK71" s="8"/>
      <c r="AL71" s="21"/>
      <c r="AM71" s="35"/>
      <c r="AN71" s="57"/>
      <c r="AO71" s="20">
        <v>0</v>
      </c>
      <c r="AP71" s="22">
        <v>1</v>
      </c>
      <c r="AQ71" s="22">
        <v>0</v>
      </c>
      <c r="AR71" s="22">
        <v>4</v>
      </c>
      <c r="AS71" s="22"/>
      <c r="AT71" s="6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122"/>
      <c r="BG71" s="122"/>
      <c r="BX71" s="121"/>
      <c r="CD71" s="147" t="str">
        <f t="shared" si="3"/>
        <v/>
      </c>
      <c r="CG71" s="123">
        <v>0</v>
      </c>
      <c r="CH71" s="123">
        <v>0</v>
      </c>
      <c r="CI71" s="123">
        <v>0</v>
      </c>
      <c r="CJ71" s="123">
        <f t="shared" si="4"/>
        <v>0</v>
      </c>
      <c r="CK71" s="123"/>
      <c r="CL71" s="123"/>
      <c r="CM71" s="123"/>
      <c r="CN71" s="123"/>
      <c r="CO71" s="123"/>
    </row>
    <row r="72" spans="1:93" ht="16.149999999999999" customHeight="1" x14ac:dyDescent="0.2">
      <c r="A72" s="335"/>
      <c r="B72" s="39" t="s">
        <v>41</v>
      </c>
      <c r="C72" s="52">
        <f t="shared" si="7"/>
        <v>0</v>
      </c>
      <c r="D72" s="53">
        <f t="shared" si="8"/>
        <v>0</v>
      </c>
      <c r="E72" s="158">
        <f t="shared" si="6"/>
        <v>0</v>
      </c>
      <c r="F72" s="41"/>
      <c r="G72" s="42"/>
      <c r="H72" s="41"/>
      <c r="I72" s="42"/>
      <c r="J72" s="7"/>
      <c r="K72" s="8"/>
      <c r="L72" s="7"/>
      <c r="M72" s="8"/>
      <c r="N72" s="7"/>
      <c r="O72" s="8"/>
      <c r="P72" s="7"/>
      <c r="Q72" s="8"/>
      <c r="R72" s="7"/>
      <c r="S72" s="8"/>
      <c r="T72" s="7"/>
      <c r="U72" s="8"/>
      <c r="V72" s="7"/>
      <c r="W72" s="8"/>
      <c r="X72" s="7"/>
      <c r="Y72" s="8"/>
      <c r="Z72" s="7"/>
      <c r="AA72" s="8"/>
      <c r="AB72" s="7"/>
      <c r="AC72" s="8"/>
      <c r="AD72" s="7"/>
      <c r="AE72" s="8"/>
      <c r="AF72" s="7"/>
      <c r="AG72" s="8"/>
      <c r="AH72" s="7"/>
      <c r="AI72" s="8"/>
      <c r="AJ72" s="7"/>
      <c r="AK72" s="8"/>
      <c r="AL72" s="21"/>
      <c r="AM72" s="35"/>
      <c r="AN72" s="57"/>
      <c r="AO72" s="20"/>
      <c r="AP72" s="22"/>
      <c r="AQ72" s="22"/>
      <c r="AR72" s="22"/>
      <c r="AS72" s="22"/>
      <c r="AT72" s="6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122"/>
      <c r="BG72" s="122"/>
      <c r="BX72" s="121"/>
      <c r="CD72" s="147" t="str">
        <f t="shared" si="3"/>
        <v/>
      </c>
      <c r="CG72" s="123">
        <v>0</v>
      </c>
      <c r="CH72" s="123">
        <v>0</v>
      </c>
      <c r="CI72" s="123">
        <v>0</v>
      </c>
      <c r="CJ72" s="123">
        <f t="shared" si="4"/>
        <v>0</v>
      </c>
      <c r="CK72" s="123"/>
      <c r="CL72" s="123"/>
      <c r="CM72" s="123"/>
      <c r="CN72" s="123"/>
      <c r="CO72" s="123"/>
    </row>
    <row r="73" spans="1:93" ht="16.149999999999999" customHeight="1" x14ac:dyDescent="0.2">
      <c r="A73" s="335"/>
      <c r="B73" s="39" t="s">
        <v>42</v>
      </c>
      <c r="C73" s="52">
        <f t="shared" si="7"/>
        <v>0</v>
      </c>
      <c r="D73" s="53">
        <f t="shared" si="8"/>
        <v>0</v>
      </c>
      <c r="E73" s="158">
        <f t="shared" si="6"/>
        <v>0</v>
      </c>
      <c r="F73" s="41"/>
      <c r="G73" s="42"/>
      <c r="H73" s="41"/>
      <c r="I73" s="42"/>
      <c r="J73" s="7"/>
      <c r="K73" s="8"/>
      <c r="L73" s="7"/>
      <c r="M73" s="8"/>
      <c r="N73" s="7"/>
      <c r="O73" s="8"/>
      <c r="P73" s="7"/>
      <c r="Q73" s="8"/>
      <c r="R73" s="7"/>
      <c r="S73" s="8"/>
      <c r="T73" s="7"/>
      <c r="U73" s="8"/>
      <c r="V73" s="7"/>
      <c r="W73" s="8"/>
      <c r="X73" s="7"/>
      <c r="Y73" s="8"/>
      <c r="Z73" s="7"/>
      <c r="AA73" s="8"/>
      <c r="AB73" s="7"/>
      <c r="AC73" s="8"/>
      <c r="AD73" s="7"/>
      <c r="AE73" s="8"/>
      <c r="AF73" s="7"/>
      <c r="AG73" s="8"/>
      <c r="AH73" s="7"/>
      <c r="AI73" s="8"/>
      <c r="AJ73" s="7"/>
      <c r="AK73" s="8"/>
      <c r="AL73" s="21"/>
      <c r="AM73" s="35"/>
      <c r="AN73" s="57"/>
      <c r="AO73" s="20"/>
      <c r="AP73" s="22"/>
      <c r="AQ73" s="22"/>
      <c r="AR73" s="22"/>
      <c r="AS73" s="22"/>
      <c r="AT73" s="6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122"/>
      <c r="BG73" s="122"/>
      <c r="BX73" s="121"/>
      <c r="CD73" s="147" t="str">
        <f t="shared" si="3"/>
        <v/>
      </c>
      <c r="CG73" s="123">
        <v>0</v>
      </c>
      <c r="CH73" s="123">
        <v>0</v>
      </c>
      <c r="CI73" s="123">
        <v>0</v>
      </c>
      <c r="CJ73" s="123">
        <f t="shared" si="4"/>
        <v>0</v>
      </c>
      <c r="CK73" s="123"/>
      <c r="CL73" s="123"/>
      <c r="CM73" s="123"/>
      <c r="CN73" s="123"/>
      <c r="CO73" s="123"/>
    </row>
    <row r="74" spans="1:93" ht="16.149999999999999" customHeight="1" x14ac:dyDescent="0.2">
      <c r="A74" s="335"/>
      <c r="B74" s="175" t="s">
        <v>46</v>
      </c>
      <c r="C74" s="87">
        <f t="shared" si="7"/>
        <v>0</v>
      </c>
      <c r="D74" s="171">
        <f t="shared" si="8"/>
        <v>0</v>
      </c>
      <c r="E74" s="166">
        <f t="shared" si="6"/>
        <v>0</v>
      </c>
      <c r="F74" s="41"/>
      <c r="G74" s="42"/>
      <c r="H74" s="41"/>
      <c r="I74" s="42"/>
      <c r="J74" s="27"/>
      <c r="K74" s="137"/>
      <c r="L74" s="27"/>
      <c r="M74" s="137"/>
      <c r="N74" s="27"/>
      <c r="O74" s="137"/>
      <c r="P74" s="27"/>
      <c r="Q74" s="137"/>
      <c r="R74" s="27"/>
      <c r="S74" s="137"/>
      <c r="T74" s="27"/>
      <c r="U74" s="137"/>
      <c r="V74" s="27"/>
      <c r="W74" s="137"/>
      <c r="X74" s="27"/>
      <c r="Y74" s="137"/>
      <c r="Z74" s="27"/>
      <c r="AA74" s="137"/>
      <c r="AB74" s="27"/>
      <c r="AC74" s="137"/>
      <c r="AD74" s="27"/>
      <c r="AE74" s="137"/>
      <c r="AF74" s="27"/>
      <c r="AG74" s="137"/>
      <c r="AH74" s="27"/>
      <c r="AI74" s="137"/>
      <c r="AJ74" s="27"/>
      <c r="AK74" s="137"/>
      <c r="AL74" s="163"/>
      <c r="AM74" s="164"/>
      <c r="AN74" s="57"/>
      <c r="AO74" s="28"/>
      <c r="AP74" s="62"/>
      <c r="AQ74" s="62"/>
      <c r="AR74" s="62"/>
      <c r="AS74" s="62"/>
      <c r="AT74" s="6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122"/>
      <c r="BG74" s="122"/>
      <c r="BX74" s="121"/>
      <c r="CD74" s="147" t="str">
        <f t="shared" si="3"/>
        <v/>
      </c>
      <c r="CG74" s="123">
        <v>0</v>
      </c>
      <c r="CH74" s="123">
        <v>0</v>
      </c>
      <c r="CI74" s="123">
        <v>0</v>
      </c>
      <c r="CJ74" s="123">
        <f t="shared" si="4"/>
        <v>0</v>
      </c>
      <c r="CK74" s="123"/>
      <c r="CL74" s="123"/>
      <c r="CM74" s="123"/>
      <c r="CN74" s="123"/>
      <c r="CO74" s="123"/>
    </row>
    <row r="75" spans="1:93" ht="16.149999999999999" customHeight="1" x14ac:dyDescent="0.2">
      <c r="A75" s="336"/>
      <c r="B75" s="167" t="s">
        <v>45</v>
      </c>
      <c r="C75" s="132">
        <f t="shared" si="7"/>
        <v>0</v>
      </c>
      <c r="D75" s="168">
        <f t="shared" si="8"/>
        <v>0</v>
      </c>
      <c r="E75" s="128">
        <f t="shared" ref="E75:E95" si="9">SUM(G75+I75+K75+M75+O75+Q75+S75+U75+W75+Y75+AA75+AC75+AE75+AG75+AI75+AK75+AM75)</f>
        <v>0</v>
      </c>
      <c r="F75" s="64"/>
      <c r="G75" s="65"/>
      <c r="H75" s="64"/>
      <c r="I75" s="65"/>
      <c r="J75" s="12"/>
      <c r="K75" s="14"/>
      <c r="L75" s="12"/>
      <c r="M75" s="14"/>
      <c r="N75" s="12"/>
      <c r="O75" s="14"/>
      <c r="P75" s="12"/>
      <c r="Q75" s="14"/>
      <c r="R75" s="12"/>
      <c r="S75" s="14"/>
      <c r="T75" s="12"/>
      <c r="U75" s="14"/>
      <c r="V75" s="12"/>
      <c r="W75" s="14"/>
      <c r="X75" s="12"/>
      <c r="Y75" s="14"/>
      <c r="Z75" s="12"/>
      <c r="AA75" s="14"/>
      <c r="AB75" s="12"/>
      <c r="AC75" s="14"/>
      <c r="AD75" s="12"/>
      <c r="AE75" s="14"/>
      <c r="AF75" s="12"/>
      <c r="AG75" s="14"/>
      <c r="AH75" s="12"/>
      <c r="AI75" s="14"/>
      <c r="AJ75" s="12"/>
      <c r="AK75" s="14"/>
      <c r="AL75" s="23"/>
      <c r="AM75" s="36"/>
      <c r="AN75" s="57"/>
      <c r="AO75" s="13"/>
      <c r="AP75" s="24"/>
      <c r="AQ75" s="24"/>
      <c r="AR75" s="24"/>
      <c r="AS75" s="24"/>
      <c r="AT75" s="6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122"/>
      <c r="BG75" s="122"/>
      <c r="BX75" s="121"/>
      <c r="CD75" s="147" t="str">
        <f t="shared" si="3"/>
        <v/>
      </c>
      <c r="CG75" s="123">
        <v>0</v>
      </c>
      <c r="CH75" s="123">
        <v>0</v>
      </c>
      <c r="CI75" s="123">
        <v>0</v>
      </c>
      <c r="CJ75" s="123">
        <f t="shared" si="4"/>
        <v>0</v>
      </c>
      <c r="CK75" s="123"/>
      <c r="CL75" s="123"/>
      <c r="CM75" s="123"/>
      <c r="CN75" s="123"/>
      <c r="CO75" s="123"/>
    </row>
    <row r="76" spans="1:93" ht="16.149999999999999" customHeight="1" x14ac:dyDescent="0.2">
      <c r="A76" s="334" t="s">
        <v>54</v>
      </c>
      <c r="B76" s="152" t="s">
        <v>55</v>
      </c>
      <c r="C76" s="49">
        <f t="shared" si="7"/>
        <v>0</v>
      </c>
      <c r="D76" s="50">
        <f t="shared" si="8"/>
        <v>0</v>
      </c>
      <c r="E76" s="153">
        <f t="shared" si="9"/>
        <v>0</v>
      </c>
      <c r="F76" s="84"/>
      <c r="G76" s="170"/>
      <c r="H76" s="84"/>
      <c r="I76" s="170"/>
      <c r="J76" s="78"/>
      <c r="K76" s="79"/>
      <c r="L76" s="78"/>
      <c r="M76" s="79"/>
      <c r="N76" s="78"/>
      <c r="O76" s="79"/>
      <c r="P76" s="78"/>
      <c r="Q76" s="79"/>
      <c r="R76" s="78"/>
      <c r="S76" s="79"/>
      <c r="T76" s="78"/>
      <c r="U76" s="79"/>
      <c r="V76" s="78"/>
      <c r="W76" s="79"/>
      <c r="X76" s="78"/>
      <c r="Y76" s="79"/>
      <c r="Z76" s="78"/>
      <c r="AA76" s="79"/>
      <c r="AB76" s="27"/>
      <c r="AC76" s="137"/>
      <c r="AD76" s="184"/>
      <c r="AE76" s="185"/>
      <c r="AF76" s="67"/>
      <c r="AG76" s="72"/>
      <c r="AH76" s="67"/>
      <c r="AI76" s="72"/>
      <c r="AJ76" s="67"/>
      <c r="AK76" s="72"/>
      <c r="AL76" s="178"/>
      <c r="AM76" s="179"/>
      <c r="AN76" s="57"/>
      <c r="AO76" s="2"/>
      <c r="AP76" s="26"/>
      <c r="AQ76" s="26"/>
      <c r="AR76" s="26"/>
      <c r="AS76" s="26"/>
      <c r="AT76" s="6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122"/>
      <c r="BG76" s="122"/>
      <c r="BX76" s="121"/>
      <c r="CD76" s="147" t="str">
        <f t="shared" si="3"/>
        <v/>
      </c>
      <c r="CG76" s="123">
        <v>0</v>
      </c>
      <c r="CH76" s="123">
        <v>0</v>
      </c>
      <c r="CI76" s="123">
        <v>0</v>
      </c>
      <c r="CJ76" s="123">
        <f t="shared" si="4"/>
        <v>0</v>
      </c>
      <c r="CK76" s="123"/>
      <c r="CL76" s="123"/>
      <c r="CM76" s="123"/>
      <c r="CN76" s="123"/>
      <c r="CO76" s="123"/>
    </row>
    <row r="77" spans="1:93" ht="16.149999999999999" customHeight="1" x14ac:dyDescent="0.2">
      <c r="A77" s="335"/>
      <c r="B77" s="186" t="s">
        <v>56</v>
      </c>
      <c r="C77" s="59">
        <f t="shared" si="7"/>
        <v>2</v>
      </c>
      <c r="D77" s="60">
        <f t="shared" si="8"/>
        <v>0</v>
      </c>
      <c r="E77" s="166">
        <f t="shared" si="9"/>
        <v>2</v>
      </c>
      <c r="F77" s="41"/>
      <c r="G77" s="42"/>
      <c r="H77" s="41"/>
      <c r="I77" s="42"/>
      <c r="J77" s="7"/>
      <c r="K77" s="8"/>
      <c r="L77" s="7"/>
      <c r="M77" s="8">
        <v>2</v>
      </c>
      <c r="N77" s="7"/>
      <c r="O77" s="8"/>
      <c r="P77" s="7"/>
      <c r="Q77" s="8"/>
      <c r="R77" s="7"/>
      <c r="S77" s="8"/>
      <c r="T77" s="7"/>
      <c r="U77" s="8"/>
      <c r="V77" s="7"/>
      <c r="W77" s="8"/>
      <c r="X77" s="7"/>
      <c r="Y77" s="8"/>
      <c r="Z77" s="7"/>
      <c r="AA77" s="8"/>
      <c r="AB77" s="27"/>
      <c r="AC77" s="137"/>
      <c r="AD77" s="184"/>
      <c r="AE77" s="185"/>
      <c r="AF77" s="40"/>
      <c r="AG77" s="75"/>
      <c r="AH77" s="40"/>
      <c r="AI77" s="75"/>
      <c r="AJ77" s="40"/>
      <c r="AK77" s="75"/>
      <c r="AL77" s="74"/>
      <c r="AM77" s="96"/>
      <c r="AN77" s="57"/>
      <c r="AO77" s="20">
        <v>0</v>
      </c>
      <c r="AP77" s="22">
        <v>0</v>
      </c>
      <c r="AQ77" s="22">
        <v>0</v>
      </c>
      <c r="AR77" s="22">
        <v>0</v>
      </c>
      <c r="AS77" s="22">
        <v>0</v>
      </c>
      <c r="AT77" s="6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122"/>
      <c r="BG77" s="122"/>
      <c r="BX77" s="121"/>
      <c r="CD77" s="147" t="str">
        <f t="shared" si="3"/>
        <v/>
      </c>
      <c r="CG77" s="123">
        <v>0</v>
      </c>
      <c r="CH77" s="123">
        <v>0</v>
      </c>
      <c r="CI77" s="123">
        <v>0</v>
      </c>
      <c r="CJ77" s="123">
        <f t="shared" si="4"/>
        <v>0</v>
      </c>
      <c r="CK77" s="123"/>
      <c r="CL77" s="123"/>
      <c r="CM77" s="123"/>
      <c r="CN77" s="123"/>
      <c r="CO77" s="123"/>
    </row>
    <row r="78" spans="1:93" ht="16.149999999999999" customHeight="1" x14ac:dyDescent="0.2">
      <c r="A78" s="335"/>
      <c r="B78" s="186" t="s">
        <v>57</v>
      </c>
      <c r="C78" s="59">
        <f t="shared" si="7"/>
        <v>0</v>
      </c>
      <c r="D78" s="60">
        <f t="shared" si="8"/>
        <v>0</v>
      </c>
      <c r="E78" s="166">
        <f t="shared" si="9"/>
        <v>0</v>
      </c>
      <c r="F78" s="40"/>
      <c r="G78" s="43"/>
      <c r="H78" s="40"/>
      <c r="I78" s="43"/>
      <c r="J78" s="7"/>
      <c r="K78" s="8"/>
      <c r="L78" s="7"/>
      <c r="M78" s="8"/>
      <c r="N78" s="7"/>
      <c r="O78" s="8"/>
      <c r="P78" s="7"/>
      <c r="Q78" s="8"/>
      <c r="R78" s="7"/>
      <c r="S78" s="8"/>
      <c r="T78" s="7"/>
      <c r="U78" s="8"/>
      <c r="V78" s="7"/>
      <c r="W78" s="8"/>
      <c r="X78" s="7"/>
      <c r="Y78" s="8"/>
      <c r="Z78" s="7"/>
      <c r="AA78" s="8"/>
      <c r="AB78" s="27"/>
      <c r="AC78" s="137"/>
      <c r="AD78" s="184"/>
      <c r="AE78" s="185"/>
      <c r="AF78" s="40"/>
      <c r="AG78" s="75"/>
      <c r="AH78" s="40"/>
      <c r="AI78" s="75"/>
      <c r="AJ78" s="40"/>
      <c r="AK78" s="75"/>
      <c r="AL78" s="74"/>
      <c r="AM78" s="96"/>
      <c r="AN78" s="57"/>
      <c r="AO78" s="28"/>
      <c r="AP78" s="62"/>
      <c r="AQ78" s="62"/>
      <c r="AR78" s="62"/>
      <c r="AS78" s="62"/>
      <c r="AT78" s="6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122"/>
      <c r="BG78" s="122"/>
      <c r="BX78" s="121"/>
      <c r="CD78" s="147" t="str">
        <f t="shared" ref="CD78:CD95" si="10">IF((J78 + K78 + L78 + M78) &lt;  AS78,"* La columna 14-18 AÑOS no puede ser mayor al total por grupo edad de 10 a 19 años. ","")</f>
        <v/>
      </c>
      <c r="CG78" s="123">
        <v>0</v>
      </c>
      <c r="CH78" s="123">
        <v>0</v>
      </c>
      <c r="CI78" s="123">
        <v>0</v>
      </c>
      <c r="CJ78" s="123">
        <f t="shared" ref="CJ78:CJ95" si="11">IF((J78 + K78 + L78 + M78) &lt;  AS78,1,0)</f>
        <v>0</v>
      </c>
      <c r="CK78" s="123"/>
      <c r="CL78" s="123"/>
      <c r="CM78" s="123"/>
      <c r="CN78" s="123"/>
      <c r="CO78" s="123"/>
    </row>
    <row r="79" spans="1:93" ht="16.149999999999999" customHeight="1" x14ac:dyDescent="0.2">
      <c r="A79" s="335"/>
      <c r="B79" s="186" t="s">
        <v>58</v>
      </c>
      <c r="C79" s="52">
        <f t="shared" si="7"/>
        <v>2</v>
      </c>
      <c r="D79" s="53">
        <f t="shared" si="8"/>
        <v>0</v>
      </c>
      <c r="E79" s="166">
        <f t="shared" si="9"/>
        <v>2</v>
      </c>
      <c r="F79" s="41"/>
      <c r="G79" s="42"/>
      <c r="H79" s="41"/>
      <c r="I79" s="42"/>
      <c r="J79" s="27"/>
      <c r="K79" s="137"/>
      <c r="L79" s="27"/>
      <c r="M79" s="137">
        <v>2</v>
      </c>
      <c r="N79" s="27"/>
      <c r="O79" s="137"/>
      <c r="P79" s="27"/>
      <c r="Q79" s="137"/>
      <c r="R79" s="27"/>
      <c r="S79" s="137"/>
      <c r="T79" s="27"/>
      <c r="U79" s="137"/>
      <c r="V79" s="27"/>
      <c r="W79" s="137"/>
      <c r="X79" s="27"/>
      <c r="Y79" s="137"/>
      <c r="Z79" s="27"/>
      <c r="AA79" s="137"/>
      <c r="AB79" s="27"/>
      <c r="AC79" s="137"/>
      <c r="AD79" s="184"/>
      <c r="AE79" s="185"/>
      <c r="AF79" s="40"/>
      <c r="AG79" s="75"/>
      <c r="AH79" s="40"/>
      <c r="AI79" s="75"/>
      <c r="AJ79" s="40"/>
      <c r="AK79" s="75"/>
      <c r="AL79" s="74"/>
      <c r="AM79" s="96"/>
      <c r="AN79" s="57"/>
      <c r="AO79" s="28">
        <v>0</v>
      </c>
      <c r="AP79" s="62">
        <v>0</v>
      </c>
      <c r="AQ79" s="62">
        <v>0</v>
      </c>
      <c r="AR79" s="62">
        <v>0</v>
      </c>
      <c r="AS79" s="62">
        <v>0</v>
      </c>
      <c r="AT79" s="6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122"/>
      <c r="BG79" s="122"/>
      <c r="BX79" s="121"/>
      <c r="CD79" s="147" t="str">
        <f t="shared" si="10"/>
        <v/>
      </c>
      <c r="CG79" s="123">
        <v>0</v>
      </c>
      <c r="CH79" s="123">
        <v>0</v>
      </c>
      <c r="CI79" s="123">
        <v>0</v>
      </c>
      <c r="CJ79" s="123">
        <f t="shared" si="11"/>
        <v>0</v>
      </c>
      <c r="CK79" s="123"/>
      <c r="CL79" s="123"/>
      <c r="CM79" s="123"/>
      <c r="CN79" s="123"/>
      <c r="CO79" s="123"/>
    </row>
    <row r="80" spans="1:93" ht="16.149999999999999" customHeight="1" x14ac:dyDescent="0.2">
      <c r="A80" s="335"/>
      <c r="B80" s="112" t="s">
        <v>46</v>
      </c>
      <c r="C80" s="90">
        <f t="shared" si="7"/>
        <v>0</v>
      </c>
      <c r="D80" s="91">
        <f t="shared" si="8"/>
        <v>0</v>
      </c>
      <c r="E80" s="128">
        <f t="shared" si="9"/>
        <v>0</v>
      </c>
      <c r="F80" s="64"/>
      <c r="G80" s="65"/>
      <c r="H80" s="64"/>
      <c r="I80" s="65"/>
      <c r="J80" s="12"/>
      <c r="K80" s="14"/>
      <c r="L80" s="12"/>
      <c r="M80" s="14"/>
      <c r="N80" s="12"/>
      <c r="O80" s="14"/>
      <c r="P80" s="12"/>
      <c r="Q80" s="14"/>
      <c r="R80" s="12"/>
      <c r="S80" s="14"/>
      <c r="T80" s="12"/>
      <c r="U80" s="14"/>
      <c r="V80" s="12"/>
      <c r="W80" s="14"/>
      <c r="X80" s="12"/>
      <c r="Y80" s="14"/>
      <c r="Z80" s="12"/>
      <c r="AA80" s="14"/>
      <c r="AB80" s="27"/>
      <c r="AC80" s="137"/>
      <c r="AD80" s="184"/>
      <c r="AE80" s="185"/>
      <c r="AF80" s="64"/>
      <c r="AG80" s="73"/>
      <c r="AH80" s="64"/>
      <c r="AI80" s="73"/>
      <c r="AJ80" s="64"/>
      <c r="AK80" s="73"/>
      <c r="AL80" s="182"/>
      <c r="AM80" s="76"/>
      <c r="AN80" s="57"/>
      <c r="AO80" s="13"/>
      <c r="AP80" s="24"/>
      <c r="AQ80" s="24"/>
      <c r="AR80" s="24"/>
      <c r="AS80" s="24"/>
      <c r="AT80" s="6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122"/>
      <c r="BG80" s="122"/>
      <c r="BX80" s="121"/>
      <c r="CD80" s="147" t="str">
        <f t="shared" si="10"/>
        <v/>
      </c>
      <c r="CG80" s="123">
        <v>0</v>
      </c>
      <c r="CH80" s="123">
        <v>0</v>
      </c>
      <c r="CI80" s="123">
        <v>0</v>
      </c>
      <c r="CJ80" s="123">
        <f t="shared" si="11"/>
        <v>0</v>
      </c>
      <c r="CK80" s="123"/>
      <c r="CL80" s="123"/>
      <c r="CM80" s="123"/>
      <c r="CN80" s="123"/>
      <c r="CO80" s="123"/>
    </row>
    <row r="81" spans="1:93" ht="16.149999999999999" customHeight="1" x14ac:dyDescent="0.2">
      <c r="A81" s="337" t="s">
        <v>59</v>
      </c>
      <c r="B81" s="152" t="s">
        <v>37</v>
      </c>
      <c r="C81" s="49">
        <f t="shared" si="7"/>
        <v>0</v>
      </c>
      <c r="D81" s="50">
        <f t="shared" si="8"/>
        <v>0</v>
      </c>
      <c r="E81" s="153">
        <f t="shared" si="9"/>
        <v>0</v>
      </c>
      <c r="F81" s="84"/>
      <c r="G81" s="170"/>
      <c r="H81" s="84"/>
      <c r="I81" s="170"/>
      <c r="J81" s="78"/>
      <c r="K81" s="79"/>
      <c r="L81" s="78"/>
      <c r="M81" s="79"/>
      <c r="N81" s="78"/>
      <c r="O81" s="79"/>
      <c r="P81" s="187"/>
      <c r="Q81" s="188"/>
      <c r="R81" s="187"/>
      <c r="S81" s="188"/>
      <c r="T81" s="187"/>
      <c r="U81" s="188"/>
      <c r="V81" s="187"/>
      <c r="W81" s="188"/>
      <c r="X81" s="187"/>
      <c r="Y81" s="188"/>
      <c r="Z81" s="187"/>
      <c r="AA81" s="188"/>
      <c r="AB81" s="187"/>
      <c r="AC81" s="188"/>
      <c r="AD81" s="187"/>
      <c r="AE81" s="188"/>
      <c r="AF81" s="187"/>
      <c r="AG81" s="188"/>
      <c r="AH81" s="187"/>
      <c r="AI81" s="188"/>
      <c r="AJ81" s="187"/>
      <c r="AK81" s="188"/>
      <c r="AL81" s="187"/>
      <c r="AM81" s="189"/>
      <c r="AN81" s="94"/>
      <c r="AO81" s="18"/>
      <c r="AP81" s="48"/>
      <c r="AQ81" s="48"/>
      <c r="AR81" s="48"/>
      <c r="AS81" s="48"/>
      <c r="AT81" s="6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122"/>
      <c r="BG81" s="122"/>
      <c r="BX81" s="121"/>
      <c r="CD81" s="147" t="str">
        <f t="shared" si="10"/>
        <v/>
      </c>
      <c r="CG81" s="123">
        <v>0</v>
      </c>
      <c r="CH81" s="123">
        <v>0</v>
      </c>
      <c r="CI81" s="123">
        <v>0</v>
      </c>
      <c r="CJ81" s="123">
        <f t="shared" si="11"/>
        <v>0</v>
      </c>
      <c r="CK81" s="123"/>
      <c r="CL81" s="123"/>
      <c r="CM81" s="123"/>
      <c r="CN81" s="123"/>
      <c r="CO81" s="123"/>
    </row>
    <row r="82" spans="1:93" ht="16.149999999999999" customHeight="1" x14ac:dyDescent="0.2">
      <c r="A82" s="338"/>
      <c r="B82" s="39" t="s">
        <v>38</v>
      </c>
      <c r="C82" s="52">
        <f t="shared" si="7"/>
        <v>0</v>
      </c>
      <c r="D82" s="53">
        <f t="shared" si="8"/>
        <v>0</v>
      </c>
      <c r="E82" s="158">
        <f t="shared" si="9"/>
        <v>0</v>
      </c>
      <c r="F82" s="41"/>
      <c r="G82" s="42"/>
      <c r="H82" s="41"/>
      <c r="I82" s="42"/>
      <c r="J82" s="7"/>
      <c r="K82" s="8"/>
      <c r="L82" s="7"/>
      <c r="M82" s="8"/>
      <c r="N82" s="7"/>
      <c r="O82" s="8"/>
      <c r="P82" s="176"/>
      <c r="Q82" s="177"/>
      <c r="R82" s="176"/>
      <c r="S82" s="177"/>
      <c r="T82" s="176"/>
      <c r="U82" s="177"/>
      <c r="V82" s="176"/>
      <c r="W82" s="177"/>
      <c r="X82" s="176"/>
      <c r="Y82" s="177"/>
      <c r="Z82" s="176"/>
      <c r="AA82" s="177"/>
      <c r="AB82" s="176"/>
      <c r="AC82" s="177"/>
      <c r="AD82" s="176"/>
      <c r="AE82" s="177"/>
      <c r="AF82" s="176"/>
      <c r="AG82" s="177"/>
      <c r="AH82" s="176"/>
      <c r="AI82" s="177"/>
      <c r="AJ82" s="176"/>
      <c r="AK82" s="177"/>
      <c r="AL82" s="176"/>
      <c r="AM82" s="190"/>
      <c r="AN82" s="57"/>
      <c r="AO82" s="20"/>
      <c r="AP82" s="22"/>
      <c r="AQ82" s="22"/>
      <c r="AR82" s="22"/>
      <c r="AS82" s="22"/>
      <c r="AT82" s="6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122"/>
      <c r="BG82" s="122"/>
      <c r="BX82" s="121"/>
      <c r="CD82" s="147" t="str">
        <f t="shared" si="10"/>
        <v/>
      </c>
      <c r="CG82" s="123">
        <v>0</v>
      </c>
      <c r="CH82" s="123">
        <v>0</v>
      </c>
      <c r="CI82" s="123">
        <v>0</v>
      </c>
      <c r="CJ82" s="123">
        <f t="shared" si="11"/>
        <v>0</v>
      </c>
      <c r="CK82" s="123"/>
      <c r="CL82" s="123"/>
      <c r="CM82" s="123"/>
      <c r="CN82" s="123"/>
      <c r="CO82" s="123"/>
    </row>
    <row r="83" spans="1:93" ht="16.149999999999999" customHeight="1" x14ac:dyDescent="0.2">
      <c r="A83" s="338"/>
      <c r="B83" s="39" t="s">
        <v>39</v>
      </c>
      <c r="C83" s="52">
        <f t="shared" si="7"/>
        <v>0</v>
      </c>
      <c r="D83" s="53">
        <f t="shared" si="8"/>
        <v>0</v>
      </c>
      <c r="E83" s="158">
        <f t="shared" si="9"/>
        <v>0</v>
      </c>
      <c r="F83" s="41"/>
      <c r="G83" s="42"/>
      <c r="H83" s="41"/>
      <c r="I83" s="42"/>
      <c r="J83" s="7"/>
      <c r="K83" s="8"/>
      <c r="L83" s="7"/>
      <c r="M83" s="8"/>
      <c r="N83" s="7"/>
      <c r="O83" s="8"/>
      <c r="P83" s="176"/>
      <c r="Q83" s="177"/>
      <c r="R83" s="176"/>
      <c r="S83" s="177"/>
      <c r="T83" s="176"/>
      <c r="U83" s="177"/>
      <c r="V83" s="176"/>
      <c r="W83" s="177"/>
      <c r="X83" s="176"/>
      <c r="Y83" s="177"/>
      <c r="Z83" s="176"/>
      <c r="AA83" s="177"/>
      <c r="AB83" s="176"/>
      <c r="AC83" s="177"/>
      <c r="AD83" s="176"/>
      <c r="AE83" s="177"/>
      <c r="AF83" s="176"/>
      <c r="AG83" s="177"/>
      <c r="AH83" s="176"/>
      <c r="AI83" s="177"/>
      <c r="AJ83" s="176"/>
      <c r="AK83" s="177"/>
      <c r="AL83" s="176"/>
      <c r="AM83" s="190"/>
      <c r="AN83" s="57"/>
      <c r="AO83" s="20"/>
      <c r="AP83" s="22"/>
      <c r="AQ83" s="22"/>
      <c r="AR83" s="22"/>
      <c r="AS83" s="22"/>
      <c r="AT83" s="6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122"/>
      <c r="BG83" s="122"/>
      <c r="BX83" s="121"/>
      <c r="CD83" s="147" t="str">
        <f t="shared" si="10"/>
        <v/>
      </c>
      <c r="CG83" s="123">
        <v>0</v>
      </c>
      <c r="CH83" s="123">
        <v>0</v>
      </c>
      <c r="CI83" s="123">
        <v>0</v>
      </c>
      <c r="CJ83" s="123">
        <f t="shared" si="11"/>
        <v>0</v>
      </c>
      <c r="CK83" s="123"/>
      <c r="CL83" s="123"/>
      <c r="CM83" s="123"/>
      <c r="CN83" s="123"/>
      <c r="CO83" s="123"/>
    </row>
    <row r="84" spans="1:93" ht="16.149999999999999" customHeight="1" x14ac:dyDescent="0.2">
      <c r="A84" s="338"/>
      <c r="B84" s="39" t="s">
        <v>41</v>
      </c>
      <c r="C84" s="52">
        <f t="shared" si="7"/>
        <v>0</v>
      </c>
      <c r="D84" s="53">
        <f t="shared" si="8"/>
        <v>0</v>
      </c>
      <c r="E84" s="158">
        <f t="shared" si="9"/>
        <v>0</v>
      </c>
      <c r="F84" s="41"/>
      <c r="G84" s="42"/>
      <c r="H84" s="41"/>
      <c r="I84" s="42"/>
      <c r="J84" s="7"/>
      <c r="K84" s="8"/>
      <c r="L84" s="7"/>
      <c r="M84" s="8"/>
      <c r="N84" s="7"/>
      <c r="O84" s="8"/>
      <c r="P84" s="176"/>
      <c r="Q84" s="177"/>
      <c r="R84" s="176"/>
      <c r="S84" s="177"/>
      <c r="T84" s="176"/>
      <c r="U84" s="177"/>
      <c r="V84" s="176"/>
      <c r="W84" s="177"/>
      <c r="X84" s="176"/>
      <c r="Y84" s="177"/>
      <c r="Z84" s="176"/>
      <c r="AA84" s="177"/>
      <c r="AB84" s="176"/>
      <c r="AC84" s="177"/>
      <c r="AD84" s="176"/>
      <c r="AE84" s="177"/>
      <c r="AF84" s="176"/>
      <c r="AG84" s="177"/>
      <c r="AH84" s="176"/>
      <c r="AI84" s="177"/>
      <c r="AJ84" s="176"/>
      <c r="AK84" s="177"/>
      <c r="AL84" s="176"/>
      <c r="AM84" s="190"/>
      <c r="AN84" s="57"/>
      <c r="AO84" s="20"/>
      <c r="AP84" s="22"/>
      <c r="AQ84" s="22"/>
      <c r="AR84" s="22"/>
      <c r="AS84" s="22"/>
      <c r="AT84" s="6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122"/>
      <c r="BG84" s="122"/>
      <c r="BX84" s="121"/>
      <c r="CD84" s="147" t="str">
        <f t="shared" si="10"/>
        <v/>
      </c>
      <c r="CG84" s="123">
        <v>0</v>
      </c>
      <c r="CH84" s="123">
        <v>0</v>
      </c>
      <c r="CI84" s="123">
        <v>0</v>
      </c>
      <c r="CJ84" s="123">
        <f t="shared" si="11"/>
        <v>0</v>
      </c>
      <c r="CK84" s="123"/>
      <c r="CL84" s="123"/>
      <c r="CM84" s="123"/>
      <c r="CN84" s="123"/>
      <c r="CO84" s="123"/>
    </row>
    <row r="85" spans="1:93" ht="16.149999999999999" customHeight="1" x14ac:dyDescent="0.2">
      <c r="A85" s="338"/>
      <c r="B85" s="39" t="s">
        <v>42</v>
      </c>
      <c r="C85" s="52">
        <f t="shared" si="7"/>
        <v>0</v>
      </c>
      <c r="D85" s="53">
        <f t="shared" si="8"/>
        <v>0</v>
      </c>
      <c r="E85" s="158">
        <f t="shared" si="9"/>
        <v>0</v>
      </c>
      <c r="F85" s="41"/>
      <c r="G85" s="42"/>
      <c r="H85" s="41"/>
      <c r="I85" s="42"/>
      <c r="J85" s="7"/>
      <c r="K85" s="8"/>
      <c r="L85" s="7"/>
      <c r="M85" s="8"/>
      <c r="N85" s="7"/>
      <c r="O85" s="8"/>
      <c r="P85" s="176"/>
      <c r="Q85" s="177"/>
      <c r="R85" s="176"/>
      <c r="S85" s="177"/>
      <c r="T85" s="176"/>
      <c r="U85" s="177"/>
      <c r="V85" s="176"/>
      <c r="W85" s="177"/>
      <c r="X85" s="176"/>
      <c r="Y85" s="177"/>
      <c r="Z85" s="176"/>
      <c r="AA85" s="177"/>
      <c r="AB85" s="176"/>
      <c r="AC85" s="177"/>
      <c r="AD85" s="176"/>
      <c r="AE85" s="177"/>
      <c r="AF85" s="176"/>
      <c r="AG85" s="177"/>
      <c r="AH85" s="176"/>
      <c r="AI85" s="177"/>
      <c r="AJ85" s="176"/>
      <c r="AK85" s="177"/>
      <c r="AL85" s="176"/>
      <c r="AM85" s="190"/>
      <c r="AN85" s="57"/>
      <c r="AO85" s="20"/>
      <c r="AP85" s="22"/>
      <c r="AQ85" s="22"/>
      <c r="AR85" s="22"/>
      <c r="AS85" s="22"/>
      <c r="AT85" s="6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122"/>
      <c r="BG85" s="122"/>
      <c r="BX85" s="121"/>
      <c r="CD85" s="147" t="str">
        <f t="shared" si="10"/>
        <v/>
      </c>
      <c r="CG85" s="123">
        <v>0</v>
      </c>
      <c r="CH85" s="123">
        <v>0</v>
      </c>
      <c r="CI85" s="123">
        <v>0</v>
      </c>
      <c r="CJ85" s="123">
        <f t="shared" si="11"/>
        <v>0</v>
      </c>
      <c r="CK85" s="123"/>
      <c r="CL85" s="123"/>
      <c r="CM85" s="123"/>
      <c r="CN85" s="123"/>
      <c r="CO85" s="123"/>
    </row>
    <row r="86" spans="1:93" ht="16.149999999999999" customHeight="1" x14ac:dyDescent="0.2">
      <c r="A86" s="338"/>
      <c r="B86" s="175" t="s">
        <v>46</v>
      </c>
      <c r="C86" s="165">
        <f t="shared" si="7"/>
        <v>0</v>
      </c>
      <c r="D86" s="88">
        <f t="shared" si="8"/>
        <v>0</v>
      </c>
      <c r="E86" s="166">
        <f t="shared" si="9"/>
        <v>0</v>
      </c>
      <c r="F86" s="41"/>
      <c r="G86" s="42"/>
      <c r="H86" s="41"/>
      <c r="I86" s="42"/>
      <c r="J86" s="27"/>
      <c r="K86" s="137"/>
      <c r="L86" s="27"/>
      <c r="M86" s="137"/>
      <c r="N86" s="27"/>
      <c r="O86" s="137"/>
      <c r="P86" s="184"/>
      <c r="Q86" s="185"/>
      <c r="R86" s="184"/>
      <c r="S86" s="185"/>
      <c r="T86" s="184"/>
      <c r="U86" s="185"/>
      <c r="V86" s="184"/>
      <c r="W86" s="185"/>
      <c r="X86" s="184"/>
      <c r="Y86" s="185"/>
      <c r="Z86" s="184"/>
      <c r="AA86" s="185"/>
      <c r="AB86" s="184"/>
      <c r="AC86" s="185"/>
      <c r="AD86" s="184"/>
      <c r="AE86" s="185"/>
      <c r="AF86" s="184"/>
      <c r="AG86" s="185"/>
      <c r="AH86" s="184"/>
      <c r="AI86" s="185"/>
      <c r="AJ86" s="184"/>
      <c r="AK86" s="185"/>
      <c r="AL86" s="184"/>
      <c r="AM86" s="191"/>
      <c r="AN86" s="57"/>
      <c r="AO86" s="20"/>
      <c r="AP86" s="22"/>
      <c r="AQ86" s="22"/>
      <c r="AR86" s="22"/>
      <c r="AS86" s="22"/>
      <c r="AT86" s="6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122"/>
      <c r="BG86" s="122"/>
      <c r="BX86" s="121"/>
      <c r="CD86" s="147" t="str">
        <f t="shared" si="10"/>
        <v/>
      </c>
      <c r="CG86" s="123">
        <v>0</v>
      </c>
      <c r="CH86" s="123">
        <v>0</v>
      </c>
      <c r="CI86" s="123">
        <v>0</v>
      </c>
      <c r="CJ86" s="123">
        <f t="shared" si="11"/>
        <v>0</v>
      </c>
      <c r="CK86" s="123"/>
      <c r="CL86" s="123"/>
      <c r="CM86" s="123"/>
      <c r="CN86" s="123"/>
      <c r="CO86" s="123"/>
    </row>
    <row r="87" spans="1:93" ht="16.149999999999999" customHeight="1" x14ac:dyDescent="0.2">
      <c r="A87" s="339"/>
      <c r="B87" s="167" t="s">
        <v>45</v>
      </c>
      <c r="C87" s="132">
        <f t="shared" si="7"/>
        <v>0</v>
      </c>
      <c r="D87" s="168">
        <f t="shared" si="8"/>
        <v>0</v>
      </c>
      <c r="E87" s="128">
        <f t="shared" si="9"/>
        <v>0</v>
      </c>
      <c r="F87" s="64"/>
      <c r="G87" s="65"/>
      <c r="H87" s="64"/>
      <c r="I87" s="65"/>
      <c r="J87" s="12"/>
      <c r="K87" s="14"/>
      <c r="L87" s="12"/>
      <c r="M87" s="14"/>
      <c r="N87" s="12"/>
      <c r="O87" s="14"/>
      <c r="P87" s="192"/>
      <c r="Q87" s="193"/>
      <c r="R87" s="192"/>
      <c r="S87" s="193"/>
      <c r="T87" s="192"/>
      <c r="U87" s="193"/>
      <c r="V87" s="192"/>
      <c r="W87" s="193"/>
      <c r="X87" s="192"/>
      <c r="Y87" s="193"/>
      <c r="Z87" s="192"/>
      <c r="AA87" s="193"/>
      <c r="AB87" s="192"/>
      <c r="AC87" s="193"/>
      <c r="AD87" s="192"/>
      <c r="AE87" s="193"/>
      <c r="AF87" s="192"/>
      <c r="AG87" s="193"/>
      <c r="AH87" s="192"/>
      <c r="AI87" s="193"/>
      <c r="AJ87" s="192"/>
      <c r="AK87" s="193"/>
      <c r="AL87" s="192"/>
      <c r="AM87" s="194"/>
      <c r="AN87" s="58"/>
      <c r="AO87" s="13"/>
      <c r="AP87" s="24"/>
      <c r="AQ87" s="24"/>
      <c r="AR87" s="24"/>
      <c r="AS87" s="24"/>
      <c r="AT87" s="6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122"/>
      <c r="BG87" s="122"/>
      <c r="BX87" s="121"/>
      <c r="CD87" s="147" t="str">
        <f t="shared" si="10"/>
        <v/>
      </c>
      <c r="CG87" s="123">
        <v>0</v>
      </c>
      <c r="CH87" s="123">
        <v>0</v>
      </c>
      <c r="CI87" s="123">
        <v>0</v>
      </c>
      <c r="CJ87" s="123">
        <f t="shared" si="11"/>
        <v>0</v>
      </c>
      <c r="CK87" s="123"/>
      <c r="CL87" s="123"/>
      <c r="CM87" s="123"/>
      <c r="CN87" s="123"/>
      <c r="CO87" s="123"/>
    </row>
    <row r="88" spans="1:93" ht="16.149999999999999" customHeight="1" x14ac:dyDescent="0.2">
      <c r="A88" s="334" t="s">
        <v>60</v>
      </c>
      <c r="B88" s="152" t="s">
        <v>37</v>
      </c>
      <c r="C88" s="49">
        <f t="shared" si="7"/>
        <v>0</v>
      </c>
      <c r="D88" s="50">
        <f t="shared" si="8"/>
        <v>0</v>
      </c>
      <c r="E88" s="153">
        <f t="shared" si="9"/>
        <v>0</v>
      </c>
      <c r="F88" s="7"/>
      <c r="G88" s="20"/>
      <c r="H88" s="7"/>
      <c r="I88" s="20"/>
      <c r="J88" s="7"/>
      <c r="K88" s="8"/>
      <c r="L88" s="7"/>
      <c r="M88" s="8"/>
      <c r="N88" s="7"/>
      <c r="O88" s="8"/>
      <c r="P88" s="7"/>
      <c r="Q88" s="8"/>
      <c r="R88" s="7"/>
      <c r="S88" s="8"/>
      <c r="T88" s="7"/>
      <c r="U88" s="8"/>
      <c r="V88" s="7"/>
      <c r="W88" s="8"/>
      <c r="X88" s="7"/>
      <c r="Y88" s="8"/>
      <c r="Z88" s="7"/>
      <c r="AA88" s="8"/>
      <c r="AB88" s="7"/>
      <c r="AC88" s="8"/>
      <c r="AD88" s="7"/>
      <c r="AE88" s="8"/>
      <c r="AF88" s="7"/>
      <c r="AG88" s="8"/>
      <c r="AH88" s="7"/>
      <c r="AI88" s="8"/>
      <c r="AJ88" s="7"/>
      <c r="AK88" s="8"/>
      <c r="AL88" s="21"/>
      <c r="AM88" s="35"/>
      <c r="AN88" s="269"/>
      <c r="AO88" s="18"/>
      <c r="AP88" s="48"/>
      <c r="AQ88" s="48"/>
      <c r="AR88" s="48"/>
      <c r="AS88" s="196"/>
      <c r="AT88" s="6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122"/>
      <c r="BG88" s="122"/>
      <c r="BX88" s="121"/>
      <c r="CD88" s="147" t="str">
        <f t="shared" si="10"/>
        <v/>
      </c>
      <c r="CG88" s="123">
        <v>0</v>
      </c>
      <c r="CH88" s="123">
        <v>0</v>
      </c>
      <c r="CI88" s="123">
        <v>0</v>
      </c>
      <c r="CJ88" s="123">
        <f t="shared" si="11"/>
        <v>0</v>
      </c>
      <c r="CK88" s="123"/>
      <c r="CL88" s="123"/>
      <c r="CM88" s="123"/>
      <c r="CN88" s="123"/>
      <c r="CO88" s="123"/>
    </row>
    <row r="89" spans="1:93" ht="16.149999999999999" customHeight="1" x14ac:dyDescent="0.2">
      <c r="A89" s="335"/>
      <c r="B89" s="39" t="s">
        <v>38</v>
      </c>
      <c r="C89" s="52">
        <f t="shared" si="7"/>
        <v>0</v>
      </c>
      <c r="D89" s="53">
        <f t="shared" si="8"/>
        <v>0</v>
      </c>
      <c r="E89" s="158">
        <f t="shared" si="9"/>
        <v>0</v>
      </c>
      <c r="F89" s="7"/>
      <c r="G89" s="20"/>
      <c r="H89" s="7"/>
      <c r="I89" s="20"/>
      <c r="J89" s="7"/>
      <c r="K89" s="8"/>
      <c r="L89" s="7"/>
      <c r="M89" s="8"/>
      <c r="N89" s="7"/>
      <c r="O89" s="8"/>
      <c r="P89" s="7"/>
      <c r="Q89" s="8"/>
      <c r="R89" s="7"/>
      <c r="S89" s="8"/>
      <c r="T89" s="7"/>
      <c r="U89" s="8"/>
      <c r="V89" s="7"/>
      <c r="W89" s="8"/>
      <c r="X89" s="7"/>
      <c r="Y89" s="8"/>
      <c r="Z89" s="7"/>
      <c r="AA89" s="8"/>
      <c r="AB89" s="7"/>
      <c r="AC89" s="8"/>
      <c r="AD89" s="7"/>
      <c r="AE89" s="8"/>
      <c r="AF89" s="7"/>
      <c r="AG89" s="8"/>
      <c r="AH89" s="7"/>
      <c r="AI89" s="8"/>
      <c r="AJ89" s="7"/>
      <c r="AK89" s="8"/>
      <c r="AL89" s="21"/>
      <c r="AM89" s="35"/>
      <c r="AN89" s="270"/>
      <c r="AO89" s="20"/>
      <c r="AP89" s="22"/>
      <c r="AQ89" s="22"/>
      <c r="AR89" s="22"/>
      <c r="AS89" s="198"/>
      <c r="AT89" s="6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122"/>
      <c r="BG89" s="122"/>
      <c r="BX89" s="121"/>
      <c r="CD89" s="147" t="str">
        <f t="shared" si="10"/>
        <v/>
      </c>
      <c r="CG89" s="123">
        <v>0</v>
      </c>
      <c r="CH89" s="123">
        <v>0</v>
      </c>
      <c r="CI89" s="123">
        <v>0</v>
      </c>
      <c r="CJ89" s="123">
        <f t="shared" si="11"/>
        <v>0</v>
      </c>
      <c r="CK89" s="123"/>
      <c r="CL89" s="123"/>
      <c r="CM89" s="123"/>
      <c r="CN89" s="123"/>
      <c r="CO89" s="123"/>
    </row>
    <row r="90" spans="1:93" ht="16.149999999999999" customHeight="1" x14ac:dyDescent="0.2">
      <c r="A90" s="335"/>
      <c r="B90" s="39" t="s">
        <v>39</v>
      </c>
      <c r="C90" s="52">
        <f t="shared" si="7"/>
        <v>0</v>
      </c>
      <c r="D90" s="53">
        <f t="shared" si="8"/>
        <v>0</v>
      </c>
      <c r="E90" s="158">
        <f t="shared" si="9"/>
        <v>0</v>
      </c>
      <c r="F90" s="7"/>
      <c r="G90" s="20"/>
      <c r="H90" s="7"/>
      <c r="I90" s="20"/>
      <c r="J90" s="7"/>
      <c r="K90" s="8"/>
      <c r="L90" s="7"/>
      <c r="M90" s="8"/>
      <c r="N90" s="7"/>
      <c r="O90" s="8"/>
      <c r="P90" s="7"/>
      <c r="Q90" s="8"/>
      <c r="R90" s="7"/>
      <c r="S90" s="8"/>
      <c r="T90" s="7"/>
      <c r="U90" s="8"/>
      <c r="V90" s="7"/>
      <c r="W90" s="8"/>
      <c r="X90" s="7"/>
      <c r="Y90" s="8"/>
      <c r="Z90" s="7"/>
      <c r="AA90" s="8"/>
      <c r="AB90" s="7"/>
      <c r="AC90" s="8"/>
      <c r="AD90" s="7"/>
      <c r="AE90" s="8"/>
      <c r="AF90" s="7"/>
      <c r="AG90" s="8"/>
      <c r="AH90" s="7"/>
      <c r="AI90" s="8"/>
      <c r="AJ90" s="7"/>
      <c r="AK90" s="8"/>
      <c r="AL90" s="21"/>
      <c r="AM90" s="35"/>
      <c r="AN90" s="270"/>
      <c r="AO90" s="20"/>
      <c r="AP90" s="22"/>
      <c r="AQ90" s="22"/>
      <c r="AR90" s="22"/>
      <c r="AS90" s="198"/>
      <c r="AT90" s="6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122"/>
      <c r="BG90" s="122"/>
      <c r="BX90" s="121"/>
      <c r="CD90" s="147" t="str">
        <f t="shared" si="10"/>
        <v/>
      </c>
      <c r="CG90" s="123">
        <v>0</v>
      </c>
      <c r="CH90" s="123">
        <v>0</v>
      </c>
      <c r="CI90" s="123">
        <v>0</v>
      </c>
      <c r="CJ90" s="123">
        <f t="shared" si="11"/>
        <v>0</v>
      </c>
      <c r="CK90" s="123"/>
      <c r="CL90" s="123"/>
      <c r="CM90" s="123"/>
      <c r="CN90" s="123"/>
      <c r="CO90" s="123"/>
    </row>
    <row r="91" spans="1:93" ht="16.149999999999999" customHeight="1" x14ac:dyDescent="0.2">
      <c r="A91" s="335"/>
      <c r="B91" s="39" t="s">
        <v>41</v>
      </c>
      <c r="C91" s="52">
        <f t="shared" si="7"/>
        <v>0</v>
      </c>
      <c r="D91" s="53">
        <f t="shared" si="8"/>
        <v>0</v>
      </c>
      <c r="E91" s="158">
        <f t="shared" si="9"/>
        <v>0</v>
      </c>
      <c r="F91" s="7"/>
      <c r="G91" s="20"/>
      <c r="H91" s="7"/>
      <c r="I91" s="20"/>
      <c r="J91" s="7"/>
      <c r="K91" s="8"/>
      <c r="L91" s="7"/>
      <c r="M91" s="8"/>
      <c r="N91" s="7"/>
      <c r="O91" s="8"/>
      <c r="P91" s="7"/>
      <c r="Q91" s="8"/>
      <c r="R91" s="7"/>
      <c r="S91" s="8"/>
      <c r="T91" s="7"/>
      <c r="U91" s="8"/>
      <c r="V91" s="7"/>
      <c r="W91" s="8"/>
      <c r="X91" s="7"/>
      <c r="Y91" s="8"/>
      <c r="Z91" s="7"/>
      <c r="AA91" s="8"/>
      <c r="AB91" s="7"/>
      <c r="AC91" s="8"/>
      <c r="AD91" s="7"/>
      <c r="AE91" s="8"/>
      <c r="AF91" s="7"/>
      <c r="AG91" s="8"/>
      <c r="AH91" s="7"/>
      <c r="AI91" s="8"/>
      <c r="AJ91" s="7"/>
      <c r="AK91" s="8"/>
      <c r="AL91" s="21"/>
      <c r="AM91" s="35"/>
      <c r="AN91" s="270"/>
      <c r="AO91" s="20"/>
      <c r="AP91" s="22"/>
      <c r="AQ91" s="22"/>
      <c r="AR91" s="22"/>
      <c r="AS91" s="198"/>
      <c r="AT91" s="6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122"/>
      <c r="BG91" s="122"/>
      <c r="BX91" s="121"/>
      <c r="CD91" s="147" t="str">
        <f t="shared" si="10"/>
        <v/>
      </c>
      <c r="CG91" s="123">
        <v>0</v>
      </c>
      <c r="CH91" s="123">
        <v>0</v>
      </c>
      <c r="CI91" s="123">
        <v>0</v>
      </c>
      <c r="CJ91" s="123">
        <f t="shared" si="11"/>
        <v>0</v>
      </c>
      <c r="CK91" s="123"/>
      <c r="CL91" s="123"/>
      <c r="CM91" s="123"/>
      <c r="CN91" s="123"/>
      <c r="CO91" s="123"/>
    </row>
    <row r="92" spans="1:93" ht="16.149999999999999" customHeight="1" x14ac:dyDescent="0.2">
      <c r="A92" s="335"/>
      <c r="B92" s="39" t="s">
        <v>42</v>
      </c>
      <c r="C92" s="52">
        <f t="shared" si="7"/>
        <v>0</v>
      </c>
      <c r="D92" s="53">
        <f t="shared" si="8"/>
        <v>0</v>
      </c>
      <c r="E92" s="158">
        <f t="shared" si="9"/>
        <v>0</v>
      </c>
      <c r="F92" s="7"/>
      <c r="G92" s="20"/>
      <c r="H92" s="7"/>
      <c r="I92" s="20"/>
      <c r="J92" s="7"/>
      <c r="K92" s="8"/>
      <c r="L92" s="7"/>
      <c r="M92" s="8"/>
      <c r="N92" s="7"/>
      <c r="O92" s="8"/>
      <c r="P92" s="7"/>
      <c r="Q92" s="8"/>
      <c r="R92" s="7"/>
      <c r="S92" s="8"/>
      <c r="T92" s="7"/>
      <c r="U92" s="8"/>
      <c r="V92" s="7"/>
      <c r="W92" s="8"/>
      <c r="X92" s="7"/>
      <c r="Y92" s="8"/>
      <c r="Z92" s="7"/>
      <c r="AA92" s="8"/>
      <c r="AB92" s="7"/>
      <c r="AC92" s="8"/>
      <c r="AD92" s="7"/>
      <c r="AE92" s="8"/>
      <c r="AF92" s="7"/>
      <c r="AG92" s="8"/>
      <c r="AH92" s="7"/>
      <c r="AI92" s="8"/>
      <c r="AJ92" s="7"/>
      <c r="AK92" s="8"/>
      <c r="AL92" s="21"/>
      <c r="AM92" s="35"/>
      <c r="AN92" s="270"/>
      <c r="AO92" s="20"/>
      <c r="AP92" s="22"/>
      <c r="AQ92" s="22"/>
      <c r="AR92" s="22"/>
      <c r="AS92" s="198"/>
      <c r="AT92" s="6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122"/>
      <c r="BG92" s="122"/>
      <c r="BX92" s="121"/>
      <c r="CD92" s="147" t="str">
        <f t="shared" si="10"/>
        <v/>
      </c>
      <c r="CG92" s="123">
        <v>0</v>
      </c>
      <c r="CH92" s="123">
        <v>0</v>
      </c>
      <c r="CI92" s="123">
        <v>0</v>
      </c>
      <c r="CJ92" s="123">
        <f t="shared" si="11"/>
        <v>0</v>
      </c>
      <c r="CK92" s="123"/>
      <c r="CL92" s="123"/>
      <c r="CM92" s="123"/>
      <c r="CN92" s="123"/>
      <c r="CO92" s="123"/>
    </row>
    <row r="93" spans="1:93" ht="16.149999999999999" customHeight="1" x14ac:dyDescent="0.2">
      <c r="A93" s="335"/>
      <c r="B93" s="39" t="s">
        <v>44</v>
      </c>
      <c r="C93" s="52">
        <f t="shared" si="7"/>
        <v>0</v>
      </c>
      <c r="D93" s="53">
        <f t="shared" si="8"/>
        <v>0</v>
      </c>
      <c r="E93" s="158">
        <f t="shared" si="9"/>
        <v>0</v>
      </c>
      <c r="F93" s="7"/>
      <c r="G93" s="20"/>
      <c r="H93" s="7"/>
      <c r="I93" s="20"/>
      <c r="J93" s="7"/>
      <c r="K93" s="8"/>
      <c r="L93" s="7"/>
      <c r="M93" s="8"/>
      <c r="N93" s="7"/>
      <c r="O93" s="8"/>
      <c r="P93" s="7"/>
      <c r="Q93" s="8"/>
      <c r="R93" s="7"/>
      <c r="S93" s="8"/>
      <c r="T93" s="7"/>
      <c r="U93" s="8"/>
      <c r="V93" s="7"/>
      <c r="W93" s="8"/>
      <c r="X93" s="7"/>
      <c r="Y93" s="8"/>
      <c r="Z93" s="7"/>
      <c r="AA93" s="8"/>
      <c r="AB93" s="7"/>
      <c r="AC93" s="8"/>
      <c r="AD93" s="7"/>
      <c r="AE93" s="8"/>
      <c r="AF93" s="7"/>
      <c r="AG93" s="8"/>
      <c r="AH93" s="7"/>
      <c r="AI93" s="8"/>
      <c r="AJ93" s="7"/>
      <c r="AK93" s="8"/>
      <c r="AL93" s="21"/>
      <c r="AM93" s="35"/>
      <c r="AN93" s="270"/>
      <c r="AO93" s="20"/>
      <c r="AP93" s="22"/>
      <c r="AQ93" s="22"/>
      <c r="AR93" s="22"/>
      <c r="AS93" s="198"/>
      <c r="AT93" s="6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122"/>
      <c r="BG93" s="122"/>
      <c r="BX93" s="121"/>
      <c r="CD93" s="147" t="str">
        <f t="shared" si="10"/>
        <v/>
      </c>
      <c r="CG93" s="123">
        <v>0</v>
      </c>
      <c r="CH93" s="123">
        <v>0</v>
      </c>
      <c r="CI93" s="123">
        <v>0</v>
      </c>
      <c r="CJ93" s="123">
        <f t="shared" si="11"/>
        <v>0</v>
      </c>
      <c r="CK93" s="123"/>
      <c r="CL93" s="123"/>
      <c r="CM93" s="123"/>
      <c r="CN93" s="123"/>
      <c r="CO93" s="123"/>
    </row>
    <row r="94" spans="1:93" ht="16.149999999999999" customHeight="1" x14ac:dyDescent="0.2">
      <c r="A94" s="335"/>
      <c r="B94" s="112" t="s">
        <v>46</v>
      </c>
      <c r="C94" s="165">
        <f t="shared" si="7"/>
        <v>0</v>
      </c>
      <c r="D94" s="171">
        <f t="shared" si="8"/>
        <v>0</v>
      </c>
      <c r="E94" s="166">
        <f t="shared" si="9"/>
        <v>0</v>
      </c>
      <c r="F94" s="7"/>
      <c r="G94" s="20"/>
      <c r="H94" s="7"/>
      <c r="I94" s="20"/>
      <c r="J94" s="7"/>
      <c r="K94" s="8"/>
      <c r="L94" s="7"/>
      <c r="M94" s="8"/>
      <c r="N94" s="7"/>
      <c r="O94" s="8"/>
      <c r="P94" s="7"/>
      <c r="Q94" s="8"/>
      <c r="R94" s="7"/>
      <c r="S94" s="8"/>
      <c r="T94" s="7"/>
      <c r="U94" s="8"/>
      <c r="V94" s="7"/>
      <c r="W94" s="8"/>
      <c r="X94" s="7"/>
      <c r="Y94" s="8"/>
      <c r="Z94" s="7"/>
      <c r="AA94" s="8"/>
      <c r="AB94" s="7"/>
      <c r="AC94" s="8"/>
      <c r="AD94" s="7"/>
      <c r="AE94" s="8"/>
      <c r="AF94" s="7"/>
      <c r="AG94" s="8"/>
      <c r="AH94" s="7"/>
      <c r="AI94" s="8"/>
      <c r="AJ94" s="7"/>
      <c r="AK94" s="8"/>
      <c r="AL94" s="21"/>
      <c r="AM94" s="35"/>
      <c r="AN94" s="270"/>
      <c r="AO94" s="20"/>
      <c r="AP94" s="22"/>
      <c r="AQ94" s="22"/>
      <c r="AR94" s="22"/>
      <c r="AS94" s="198"/>
      <c r="AT94" s="6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122"/>
      <c r="BG94" s="122"/>
      <c r="BX94" s="121"/>
      <c r="CD94" s="147" t="str">
        <f t="shared" si="10"/>
        <v/>
      </c>
      <c r="CG94" s="123">
        <v>0</v>
      </c>
      <c r="CH94" s="123">
        <v>0</v>
      </c>
      <c r="CI94" s="123">
        <v>0</v>
      </c>
      <c r="CJ94" s="123">
        <f t="shared" si="11"/>
        <v>0</v>
      </c>
      <c r="CK94" s="123"/>
      <c r="CL94" s="123"/>
      <c r="CM94" s="123"/>
      <c r="CN94" s="123"/>
      <c r="CO94" s="123"/>
    </row>
    <row r="95" spans="1:93" ht="16.149999999999999" customHeight="1" x14ac:dyDescent="0.2">
      <c r="A95" s="336"/>
      <c r="B95" s="167" t="s">
        <v>45</v>
      </c>
      <c r="C95" s="132">
        <f t="shared" si="7"/>
        <v>0</v>
      </c>
      <c r="D95" s="168">
        <f t="shared" si="8"/>
        <v>0</v>
      </c>
      <c r="E95" s="128">
        <f t="shared" si="9"/>
        <v>0</v>
      </c>
      <c r="F95" s="12"/>
      <c r="G95" s="13"/>
      <c r="H95" s="12"/>
      <c r="I95" s="13"/>
      <c r="J95" s="12"/>
      <c r="K95" s="14"/>
      <c r="L95" s="12"/>
      <c r="M95" s="14"/>
      <c r="N95" s="12"/>
      <c r="O95" s="14"/>
      <c r="P95" s="12"/>
      <c r="Q95" s="14"/>
      <c r="R95" s="12"/>
      <c r="S95" s="14"/>
      <c r="T95" s="12"/>
      <c r="U95" s="14"/>
      <c r="V95" s="12"/>
      <c r="W95" s="14"/>
      <c r="X95" s="12"/>
      <c r="Y95" s="14"/>
      <c r="Z95" s="12"/>
      <c r="AA95" s="14"/>
      <c r="AB95" s="12"/>
      <c r="AC95" s="14"/>
      <c r="AD95" s="12"/>
      <c r="AE95" s="14"/>
      <c r="AF95" s="12"/>
      <c r="AG95" s="14"/>
      <c r="AH95" s="12"/>
      <c r="AI95" s="14"/>
      <c r="AJ95" s="12"/>
      <c r="AK95" s="14"/>
      <c r="AL95" s="23"/>
      <c r="AM95" s="36"/>
      <c r="AN95" s="271"/>
      <c r="AO95" s="13"/>
      <c r="AP95" s="24"/>
      <c r="AQ95" s="24"/>
      <c r="AR95" s="24"/>
      <c r="AS95" s="200"/>
      <c r="AT95" s="6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122"/>
      <c r="BG95" s="122"/>
      <c r="BX95" s="121"/>
      <c r="CD95" s="147" t="str">
        <f t="shared" si="10"/>
        <v/>
      </c>
      <c r="CG95" s="123">
        <v>0</v>
      </c>
      <c r="CH95" s="123">
        <v>0</v>
      </c>
      <c r="CI95" s="123">
        <v>0</v>
      </c>
      <c r="CJ95" s="123">
        <f t="shared" si="11"/>
        <v>0</v>
      </c>
      <c r="CK95" s="123"/>
      <c r="CL95" s="123"/>
      <c r="CM95" s="123"/>
      <c r="CN95" s="123"/>
      <c r="CO95" s="123"/>
    </row>
    <row r="96" spans="1:93" ht="31.9" customHeight="1" x14ac:dyDescent="0.2">
      <c r="A96" s="201" t="s">
        <v>61</v>
      </c>
      <c r="B96" s="201"/>
      <c r="C96" s="272"/>
      <c r="D96" s="272"/>
      <c r="E96" s="272"/>
      <c r="F96" s="272"/>
      <c r="G96" s="272"/>
      <c r="H96" s="272"/>
      <c r="I96" s="272"/>
      <c r="J96" s="272"/>
      <c r="K96" s="220"/>
      <c r="L96" s="220"/>
      <c r="M96" s="273"/>
      <c r="N96" s="274"/>
      <c r="O96" s="273"/>
      <c r="P96" s="273"/>
      <c r="Q96" s="275"/>
      <c r="R96" s="275"/>
      <c r="S96" s="275"/>
      <c r="T96" s="275"/>
      <c r="U96" s="276"/>
      <c r="V96" s="276"/>
      <c r="W96" s="277"/>
      <c r="X96" s="277"/>
      <c r="Y96" s="277"/>
      <c r="Z96" s="278"/>
      <c r="AA96" s="276"/>
      <c r="AB96" s="276"/>
      <c r="AC96" s="276"/>
      <c r="AD96" s="275"/>
      <c r="AE96" s="275"/>
      <c r="AF96" s="275"/>
      <c r="AG96" s="275"/>
      <c r="AH96" s="275"/>
      <c r="AI96" s="275"/>
      <c r="AJ96" s="275"/>
      <c r="AK96" s="275"/>
      <c r="AL96" s="275"/>
      <c r="AM96" s="275"/>
      <c r="AN96" s="275"/>
      <c r="AO96" s="275"/>
      <c r="AP96" s="275"/>
      <c r="AQ96" s="122"/>
      <c r="AR96" s="122"/>
      <c r="CG96" s="123"/>
      <c r="CH96" s="123"/>
      <c r="CI96" s="123"/>
      <c r="CJ96" s="123"/>
      <c r="CK96" s="123"/>
      <c r="CL96" s="123"/>
      <c r="CM96" s="123"/>
      <c r="CN96" s="123"/>
      <c r="CO96" s="123"/>
    </row>
    <row r="97" spans="1:93" ht="16.149999999999999" customHeight="1" x14ac:dyDescent="0.2">
      <c r="A97" s="334" t="s">
        <v>62</v>
      </c>
      <c r="B97" s="340" t="s">
        <v>63</v>
      </c>
      <c r="C97" s="343" t="s">
        <v>14</v>
      </c>
      <c r="D97" s="344"/>
      <c r="E97" s="337"/>
      <c r="F97" s="348" t="s">
        <v>15</v>
      </c>
      <c r="G97" s="357"/>
      <c r="H97" s="357"/>
      <c r="I97" s="357"/>
      <c r="J97" s="357"/>
      <c r="K97" s="357"/>
      <c r="L97" s="357"/>
      <c r="M97" s="357"/>
      <c r="N97" s="357"/>
      <c r="O97" s="357"/>
      <c r="P97" s="357"/>
      <c r="Q97" s="357"/>
      <c r="R97" s="357"/>
      <c r="S97" s="357"/>
      <c r="T97" s="357"/>
      <c r="U97" s="357"/>
      <c r="V97" s="357"/>
      <c r="W97" s="357"/>
      <c r="X97" s="357"/>
      <c r="Y97" s="357"/>
      <c r="Z97" s="357"/>
      <c r="AA97" s="357"/>
      <c r="AB97" s="357"/>
      <c r="AC97" s="357"/>
      <c r="AD97" s="357"/>
      <c r="AE97" s="357"/>
      <c r="AF97" s="357"/>
      <c r="AG97" s="357"/>
      <c r="AH97" s="357"/>
      <c r="AI97" s="357"/>
      <c r="AJ97" s="357"/>
      <c r="AK97" s="357"/>
      <c r="AL97" s="357"/>
      <c r="AM97" s="349"/>
      <c r="AN97" s="344" t="s">
        <v>1</v>
      </c>
      <c r="AO97" s="337"/>
      <c r="AP97" s="334" t="s">
        <v>2</v>
      </c>
      <c r="AQ97" s="334" t="s">
        <v>3</v>
      </c>
      <c r="BX97" s="121"/>
      <c r="CG97" s="123"/>
      <c r="CH97" s="123"/>
      <c r="CI97" s="123"/>
      <c r="CJ97" s="123"/>
      <c r="CK97" s="123"/>
      <c r="CL97" s="123"/>
      <c r="CM97" s="123"/>
      <c r="CN97" s="123"/>
      <c r="CO97" s="123"/>
    </row>
    <row r="98" spans="1:93" ht="16.149999999999999" customHeight="1" x14ac:dyDescent="0.2">
      <c r="A98" s="335"/>
      <c r="B98" s="341"/>
      <c r="C98" s="345"/>
      <c r="D98" s="346"/>
      <c r="E98" s="339"/>
      <c r="F98" s="328" t="s">
        <v>17</v>
      </c>
      <c r="G98" s="347"/>
      <c r="H98" s="328" t="s">
        <v>18</v>
      </c>
      <c r="I98" s="347"/>
      <c r="J98" s="348" t="s">
        <v>64</v>
      </c>
      <c r="K98" s="356"/>
      <c r="L98" s="348" t="s">
        <v>65</v>
      </c>
      <c r="M98" s="356"/>
      <c r="N98" s="348" t="s">
        <v>66</v>
      </c>
      <c r="O98" s="356"/>
      <c r="P98" s="348" t="s">
        <v>67</v>
      </c>
      <c r="Q98" s="356"/>
      <c r="R98" s="348" t="s">
        <v>68</v>
      </c>
      <c r="S98" s="356"/>
      <c r="T98" s="348" t="s">
        <v>69</v>
      </c>
      <c r="U98" s="356"/>
      <c r="V98" s="348" t="s">
        <v>70</v>
      </c>
      <c r="W98" s="356"/>
      <c r="X98" s="348" t="s">
        <v>71</v>
      </c>
      <c r="Y98" s="356"/>
      <c r="Z98" s="348" t="s">
        <v>72</v>
      </c>
      <c r="AA98" s="356"/>
      <c r="AB98" s="348" t="s">
        <v>73</v>
      </c>
      <c r="AC98" s="356"/>
      <c r="AD98" s="348" t="s">
        <v>74</v>
      </c>
      <c r="AE98" s="357"/>
      <c r="AF98" s="348" t="s">
        <v>75</v>
      </c>
      <c r="AG98" s="356"/>
      <c r="AH98" s="357" t="s">
        <v>76</v>
      </c>
      <c r="AI98" s="357"/>
      <c r="AJ98" s="348" t="s">
        <v>77</v>
      </c>
      <c r="AK98" s="356"/>
      <c r="AL98" s="357" t="s">
        <v>32</v>
      </c>
      <c r="AM98" s="349"/>
      <c r="AN98" s="346"/>
      <c r="AO98" s="339"/>
      <c r="AP98" s="335"/>
      <c r="AQ98" s="335"/>
      <c r="AR98" s="122"/>
      <c r="AS98" s="122"/>
      <c r="AT98" s="122"/>
      <c r="AU98" s="122"/>
      <c r="AV98" s="122"/>
      <c r="AW98" s="122"/>
      <c r="AX98" s="122"/>
      <c r="AY98" s="122"/>
      <c r="AZ98" s="122"/>
      <c r="BA98" s="122"/>
      <c r="BB98" s="122"/>
      <c r="BC98" s="122"/>
      <c r="BD98" s="122"/>
      <c r="BE98" s="122"/>
      <c r="BX98" s="121"/>
      <c r="CG98" s="123"/>
      <c r="CH98" s="123"/>
      <c r="CI98" s="123"/>
      <c r="CJ98" s="123"/>
      <c r="CK98" s="123"/>
      <c r="CL98" s="123"/>
      <c r="CM98" s="123"/>
      <c r="CN98" s="123"/>
      <c r="CO98" s="123"/>
    </row>
    <row r="99" spans="1:93" ht="16.149999999999999" customHeight="1" x14ac:dyDescent="0.2">
      <c r="A99" s="336"/>
      <c r="B99" s="342"/>
      <c r="C99" s="37" t="s">
        <v>33</v>
      </c>
      <c r="D99" s="38" t="s">
        <v>34</v>
      </c>
      <c r="E99" s="314" t="s">
        <v>35</v>
      </c>
      <c r="F99" s="77" t="s">
        <v>34</v>
      </c>
      <c r="G99" s="312" t="s">
        <v>35</v>
      </c>
      <c r="H99" s="77" t="s">
        <v>34</v>
      </c>
      <c r="I99" s="312" t="s">
        <v>35</v>
      </c>
      <c r="J99" s="77" t="s">
        <v>34</v>
      </c>
      <c r="K99" s="312" t="s">
        <v>35</v>
      </c>
      <c r="L99" s="77" t="s">
        <v>34</v>
      </c>
      <c r="M99" s="312" t="s">
        <v>35</v>
      </c>
      <c r="N99" s="77" t="s">
        <v>34</v>
      </c>
      <c r="O99" s="315" t="s">
        <v>35</v>
      </c>
      <c r="P99" s="77" t="s">
        <v>34</v>
      </c>
      <c r="Q99" s="312" t="s">
        <v>35</v>
      </c>
      <c r="R99" s="125" t="s">
        <v>34</v>
      </c>
      <c r="S99" s="315" t="s">
        <v>35</v>
      </c>
      <c r="T99" s="77" t="s">
        <v>34</v>
      </c>
      <c r="U99" s="312" t="s">
        <v>35</v>
      </c>
      <c r="V99" s="125" t="s">
        <v>34</v>
      </c>
      <c r="W99" s="315" t="s">
        <v>35</v>
      </c>
      <c r="X99" s="77" t="s">
        <v>34</v>
      </c>
      <c r="Y99" s="312" t="s">
        <v>35</v>
      </c>
      <c r="Z99" s="125" t="s">
        <v>34</v>
      </c>
      <c r="AA99" s="315" t="s">
        <v>35</v>
      </c>
      <c r="AB99" s="77" t="s">
        <v>34</v>
      </c>
      <c r="AC99" s="312" t="s">
        <v>35</v>
      </c>
      <c r="AD99" s="77" t="s">
        <v>34</v>
      </c>
      <c r="AE99" s="315" t="s">
        <v>35</v>
      </c>
      <c r="AF99" s="77" t="s">
        <v>34</v>
      </c>
      <c r="AG99" s="312" t="s">
        <v>35</v>
      </c>
      <c r="AH99" s="125" t="s">
        <v>34</v>
      </c>
      <c r="AI99" s="315" t="s">
        <v>35</v>
      </c>
      <c r="AJ99" s="77" t="s">
        <v>34</v>
      </c>
      <c r="AK99" s="312" t="s">
        <v>35</v>
      </c>
      <c r="AL99" s="125" t="s">
        <v>34</v>
      </c>
      <c r="AM99" s="92" t="s">
        <v>35</v>
      </c>
      <c r="AN99" s="316" t="s">
        <v>5</v>
      </c>
      <c r="AO99" s="314" t="s">
        <v>6</v>
      </c>
      <c r="AP99" s="336"/>
      <c r="AQ99" s="336"/>
      <c r="AR99" s="122"/>
      <c r="AS99" s="122"/>
      <c r="AT99" s="122"/>
      <c r="AU99" s="122"/>
      <c r="AV99" s="122"/>
      <c r="AW99" s="122"/>
      <c r="AX99" s="122"/>
      <c r="AY99" s="122"/>
      <c r="AZ99" s="122"/>
      <c r="BA99" s="122"/>
      <c r="BB99" s="122"/>
      <c r="BC99" s="122"/>
      <c r="BD99" s="122"/>
      <c r="BE99" s="122"/>
      <c r="BX99" s="121"/>
      <c r="CG99" s="123"/>
      <c r="CH99" s="123"/>
      <c r="CI99" s="123"/>
      <c r="CJ99" s="123"/>
      <c r="CK99" s="123"/>
      <c r="CL99" s="123"/>
      <c r="CM99" s="123"/>
      <c r="CN99" s="123"/>
      <c r="CO99" s="123"/>
    </row>
    <row r="100" spans="1:93" ht="16.149999999999999" customHeight="1" x14ac:dyDescent="0.2">
      <c r="A100" s="334" t="s">
        <v>78</v>
      </c>
      <c r="B100" s="152" t="s">
        <v>79</v>
      </c>
      <c r="C100" s="49">
        <f t="shared" ref="C100:C111" si="12">SUM(D100+E100)</f>
        <v>0</v>
      </c>
      <c r="D100" s="50">
        <f t="shared" ref="D100:D111" si="13">SUM(F100+H100+J100+L100+N100+P100+R100+T100+V100+X100+Z100+AB100+AD100+AF100+AH100+AJ100+AL100)</f>
        <v>0</v>
      </c>
      <c r="E100" s="51">
        <f t="shared" ref="E100:E111" si="14">SUM(G100+I100+K100+M100+O100+Q100+S100+U100+W100+Y100+AA100+AC100+AE100+AG100+AI100+AK100+AM100)</f>
        <v>0</v>
      </c>
      <c r="F100" s="184"/>
      <c r="G100" s="207"/>
      <c r="H100" s="184"/>
      <c r="I100" s="208"/>
      <c r="J100" s="184"/>
      <c r="K100" s="207"/>
      <c r="L100" s="1"/>
      <c r="M100" s="3"/>
      <c r="N100" s="4"/>
      <c r="O100" s="209"/>
      <c r="P100" s="25"/>
      <c r="Q100" s="3"/>
      <c r="R100" s="63"/>
      <c r="S100" s="209"/>
      <c r="T100" s="1"/>
      <c r="U100" s="2"/>
      <c r="V100" s="4"/>
      <c r="W100" s="63"/>
      <c r="X100" s="1"/>
      <c r="Y100" s="2"/>
      <c r="Z100" s="4"/>
      <c r="AA100" s="63"/>
      <c r="AB100" s="1"/>
      <c r="AC100" s="2"/>
      <c r="AD100" s="1"/>
      <c r="AE100" s="3"/>
      <c r="AF100" s="210"/>
      <c r="AG100" s="211"/>
      <c r="AH100" s="210"/>
      <c r="AI100" s="211"/>
      <c r="AJ100" s="210"/>
      <c r="AK100" s="211"/>
      <c r="AL100" s="212"/>
      <c r="AM100" s="213"/>
      <c r="AN100" s="9"/>
      <c r="AO100" s="9"/>
      <c r="AP100" s="9"/>
      <c r="AQ100" s="3"/>
      <c r="AR100" s="6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122"/>
      <c r="BE100" s="122"/>
      <c r="BX100" s="121"/>
      <c r="CG100" s="123">
        <v>0</v>
      </c>
      <c r="CH100" s="123">
        <v>0</v>
      </c>
      <c r="CI100" s="123"/>
      <c r="CJ100" s="123"/>
      <c r="CK100" s="123"/>
      <c r="CL100" s="123"/>
      <c r="CM100" s="123"/>
      <c r="CN100" s="123"/>
      <c r="CO100" s="123"/>
    </row>
    <row r="101" spans="1:93" ht="16.149999999999999" customHeight="1" x14ac:dyDescent="0.2">
      <c r="A101" s="335"/>
      <c r="B101" s="39" t="s">
        <v>80</v>
      </c>
      <c r="C101" s="52">
        <f t="shared" si="12"/>
        <v>19</v>
      </c>
      <c r="D101" s="53">
        <f t="shared" si="13"/>
        <v>5</v>
      </c>
      <c r="E101" s="54">
        <f t="shared" si="14"/>
        <v>14</v>
      </c>
      <c r="F101" s="7"/>
      <c r="G101" s="10"/>
      <c r="H101" s="7"/>
      <c r="I101" s="20"/>
      <c r="J101" s="9"/>
      <c r="K101" s="173"/>
      <c r="L101" s="7"/>
      <c r="M101" s="8">
        <v>2</v>
      </c>
      <c r="N101" s="9">
        <v>1</v>
      </c>
      <c r="O101" s="173">
        <v>2</v>
      </c>
      <c r="P101" s="21"/>
      <c r="Q101" s="8">
        <v>4</v>
      </c>
      <c r="R101" s="10">
        <v>1</v>
      </c>
      <c r="S101" s="173">
        <v>3</v>
      </c>
      <c r="T101" s="7"/>
      <c r="U101" s="20">
        <v>1</v>
      </c>
      <c r="V101" s="9"/>
      <c r="W101" s="10">
        <v>1</v>
      </c>
      <c r="X101" s="7"/>
      <c r="Y101" s="20"/>
      <c r="Z101" s="9">
        <v>1</v>
      </c>
      <c r="AA101" s="10"/>
      <c r="AB101" s="7"/>
      <c r="AC101" s="20"/>
      <c r="AD101" s="7">
        <v>1</v>
      </c>
      <c r="AE101" s="8"/>
      <c r="AF101" s="7"/>
      <c r="AG101" s="20"/>
      <c r="AH101" s="7"/>
      <c r="AI101" s="20">
        <v>1</v>
      </c>
      <c r="AJ101" s="7">
        <v>1</v>
      </c>
      <c r="AK101" s="20"/>
      <c r="AL101" s="9"/>
      <c r="AM101" s="57"/>
      <c r="AN101" s="9">
        <v>0</v>
      </c>
      <c r="AO101" s="9">
        <v>0</v>
      </c>
      <c r="AP101" s="9">
        <v>0</v>
      </c>
      <c r="AQ101" s="8">
        <v>0</v>
      </c>
      <c r="AR101" s="6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122"/>
      <c r="BE101" s="122"/>
      <c r="BX101" s="121"/>
      <c r="CG101" s="123">
        <v>0</v>
      </c>
      <c r="CH101" s="123">
        <v>0</v>
      </c>
      <c r="CI101" s="123"/>
      <c r="CJ101" s="123"/>
      <c r="CK101" s="123"/>
      <c r="CL101" s="123"/>
      <c r="CM101" s="123"/>
      <c r="CN101" s="123"/>
      <c r="CO101" s="123"/>
    </row>
    <row r="102" spans="1:93" ht="16.149999999999999" customHeight="1" x14ac:dyDescent="0.2">
      <c r="A102" s="335"/>
      <c r="B102" s="39" t="s">
        <v>81</v>
      </c>
      <c r="C102" s="52">
        <f t="shared" si="12"/>
        <v>4</v>
      </c>
      <c r="D102" s="53">
        <f t="shared" si="13"/>
        <v>2</v>
      </c>
      <c r="E102" s="54">
        <f t="shared" si="14"/>
        <v>2</v>
      </c>
      <c r="F102" s="7"/>
      <c r="G102" s="10"/>
      <c r="H102" s="7"/>
      <c r="I102" s="20"/>
      <c r="J102" s="9"/>
      <c r="K102" s="173"/>
      <c r="L102" s="7"/>
      <c r="M102" s="8"/>
      <c r="N102" s="9"/>
      <c r="O102" s="173"/>
      <c r="P102" s="21"/>
      <c r="Q102" s="8"/>
      <c r="R102" s="10"/>
      <c r="S102" s="173"/>
      <c r="T102" s="7">
        <v>1</v>
      </c>
      <c r="U102" s="20"/>
      <c r="V102" s="9"/>
      <c r="W102" s="10"/>
      <c r="X102" s="7"/>
      <c r="Y102" s="20"/>
      <c r="Z102" s="9"/>
      <c r="AA102" s="10">
        <v>1</v>
      </c>
      <c r="AB102" s="7"/>
      <c r="AC102" s="20"/>
      <c r="AD102" s="7"/>
      <c r="AE102" s="8"/>
      <c r="AF102" s="7">
        <v>1</v>
      </c>
      <c r="AG102" s="20"/>
      <c r="AH102" s="7"/>
      <c r="AI102" s="20"/>
      <c r="AJ102" s="7"/>
      <c r="AK102" s="20">
        <v>1</v>
      </c>
      <c r="AL102" s="9"/>
      <c r="AM102" s="57"/>
      <c r="AN102" s="9">
        <v>0</v>
      </c>
      <c r="AO102" s="9">
        <v>0</v>
      </c>
      <c r="AP102" s="9">
        <v>0</v>
      </c>
      <c r="AQ102" s="8">
        <v>0</v>
      </c>
      <c r="AR102" s="6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122"/>
      <c r="BE102" s="122"/>
      <c r="BX102" s="121"/>
      <c r="CG102" s="123">
        <v>0</v>
      </c>
      <c r="CH102" s="123">
        <v>0</v>
      </c>
      <c r="CI102" s="123"/>
      <c r="CJ102" s="123"/>
      <c r="CK102" s="123"/>
      <c r="CL102" s="123"/>
      <c r="CM102" s="123"/>
      <c r="CN102" s="123"/>
      <c r="CO102" s="123"/>
    </row>
    <row r="103" spans="1:93" ht="16.149999999999999" customHeight="1" x14ac:dyDescent="0.2">
      <c r="A103" s="335"/>
      <c r="B103" s="39" t="s">
        <v>82</v>
      </c>
      <c r="C103" s="52">
        <f t="shared" si="12"/>
        <v>0</v>
      </c>
      <c r="D103" s="53">
        <f t="shared" si="13"/>
        <v>0</v>
      </c>
      <c r="E103" s="54">
        <f t="shared" si="14"/>
        <v>0</v>
      </c>
      <c r="F103" s="7"/>
      <c r="G103" s="10"/>
      <c r="H103" s="7"/>
      <c r="I103" s="20"/>
      <c r="J103" s="9"/>
      <c r="K103" s="173"/>
      <c r="L103" s="7"/>
      <c r="M103" s="8"/>
      <c r="N103" s="9"/>
      <c r="O103" s="173"/>
      <c r="P103" s="21"/>
      <c r="Q103" s="8"/>
      <c r="R103" s="10"/>
      <c r="S103" s="173"/>
      <c r="T103" s="7"/>
      <c r="U103" s="20"/>
      <c r="V103" s="9"/>
      <c r="W103" s="10"/>
      <c r="X103" s="7"/>
      <c r="Y103" s="20"/>
      <c r="Z103" s="9"/>
      <c r="AA103" s="10"/>
      <c r="AB103" s="7"/>
      <c r="AC103" s="20"/>
      <c r="AD103" s="7"/>
      <c r="AE103" s="8"/>
      <c r="AF103" s="7"/>
      <c r="AG103" s="20"/>
      <c r="AH103" s="7"/>
      <c r="AI103" s="20"/>
      <c r="AJ103" s="7"/>
      <c r="AK103" s="20"/>
      <c r="AL103" s="9"/>
      <c r="AM103" s="57"/>
      <c r="AN103" s="9"/>
      <c r="AO103" s="9"/>
      <c r="AP103" s="9"/>
      <c r="AQ103" s="8"/>
      <c r="AR103" s="6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122"/>
      <c r="BE103" s="122"/>
      <c r="BX103" s="121"/>
      <c r="CG103" s="123"/>
      <c r="CH103" s="123"/>
      <c r="CI103" s="123"/>
      <c r="CJ103" s="123"/>
      <c r="CK103" s="123"/>
      <c r="CL103" s="123"/>
      <c r="CM103" s="123"/>
      <c r="CN103" s="123"/>
      <c r="CO103" s="123"/>
    </row>
    <row r="104" spans="1:93" ht="16.149999999999999" customHeight="1" x14ac:dyDescent="0.2">
      <c r="A104" s="335"/>
      <c r="B104" s="186" t="s">
        <v>83</v>
      </c>
      <c r="C104" s="59">
        <f t="shared" si="12"/>
        <v>0</v>
      </c>
      <c r="D104" s="60">
        <f t="shared" si="13"/>
        <v>0</v>
      </c>
      <c r="E104" s="61">
        <f t="shared" si="14"/>
        <v>0</v>
      </c>
      <c r="F104" s="41"/>
      <c r="G104" s="214"/>
      <c r="H104" s="41"/>
      <c r="I104" s="42"/>
      <c r="J104" s="9"/>
      <c r="K104" s="173"/>
      <c r="L104" s="27"/>
      <c r="M104" s="137"/>
      <c r="N104" s="69"/>
      <c r="O104" s="140"/>
      <c r="P104" s="180"/>
      <c r="Q104" s="99"/>
      <c r="R104" s="214"/>
      <c r="S104" s="215"/>
      <c r="T104" s="41"/>
      <c r="U104" s="42"/>
      <c r="V104" s="93"/>
      <c r="W104" s="214"/>
      <c r="X104" s="41"/>
      <c r="Y104" s="42"/>
      <c r="Z104" s="93"/>
      <c r="AA104" s="214"/>
      <c r="AB104" s="41"/>
      <c r="AC104" s="42"/>
      <c r="AD104" s="41"/>
      <c r="AE104" s="99"/>
      <c r="AF104" s="41"/>
      <c r="AG104" s="42"/>
      <c r="AH104" s="41"/>
      <c r="AI104" s="42"/>
      <c r="AJ104" s="41"/>
      <c r="AK104" s="42"/>
      <c r="AL104" s="214"/>
      <c r="AM104" s="181"/>
      <c r="AN104" s="9"/>
      <c r="AO104" s="9"/>
      <c r="AP104" s="9"/>
      <c r="AQ104" s="137"/>
      <c r="AR104" s="6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122"/>
      <c r="BE104" s="122"/>
      <c r="BX104" s="121"/>
      <c r="CG104" s="123"/>
      <c r="CH104" s="123"/>
      <c r="CI104" s="123"/>
      <c r="CJ104" s="123"/>
      <c r="CK104" s="123"/>
      <c r="CL104" s="123"/>
      <c r="CM104" s="123"/>
      <c r="CN104" s="123"/>
      <c r="CO104" s="123"/>
    </row>
    <row r="105" spans="1:93" ht="16.149999999999999" customHeight="1" x14ac:dyDescent="0.2">
      <c r="A105" s="336"/>
      <c r="B105" s="167" t="s">
        <v>84</v>
      </c>
      <c r="C105" s="132">
        <f t="shared" si="12"/>
        <v>0</v>
      </c>
      <c r="D105" s="168">
        <f t="shared" si="13"/>
        <v>0</v>
      </c>
      <c r="E105" s="131">
        <f t="shared" si="14"/>
        <v>0</v>
      </c>
      <c r="F105" s="12"/>
      <c r="G105" s="16"/>
      <c r="H105" s="12"/>
      <c r="I105" s="13"/>
      <c r="J105" s="15"/>
      <c r="K105" s="141"/>
      <c r="L105" s="12"/>
      <c r="M105" s="14"/>
      <c r="N105" s="15"/>
      <c r="O105" s="141"/>
      <c r="P105" s="23"/>
      <c r="Q105" s="14"/>
      <c r="R105" s="16"/>
      <c r="S105" s="141"/>
      <c r="T105" s="12"/>
      <c r="U105" s="13"/>
      <c r="V105" s="15"/>
      <c r="W105" s="16"/>
      <c r="X105" s="12"/>
      <c r="Y105" s="13"/>
      <c r="Z105" s="15"/>
      <c r="AA105" s="16"/>
      <c r="AB105" s="12"/>
      <c r="AC105" s="13"/>
      <c r="AD105" s="12"/>
      <c r="AE105" s="14"/>
      <c r="AF105" s="12"/>
      <c r="AG105" s="13"/>
      <c r="AH105" s="12"/>
      <c r="AI105" s="13"/>
      <c r="AJ105" s="12"/>
      <c r="AK105" s="13"/>
      <c r="AL105" s="12"/>
      <c r="AM105" s="13"/>
      <c r="AN105" s="9"/>
      <c r="AO105" s="9"/>
      <c r="AP105" s="9"/>
      <c r="AQ105" s="8"/>
      <c r="AR105" s="6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122"/>
      <c r="BE105" s="122"/>
      <c r="BX105" s="121"/>
      <c r="CG105" s="123"/>
      <c r="CH105" s="123"/>
      <c r="CI105" s="123"/>
      <c r="CJ105" s="123"/>
      <c r="CK105" s="123"/>
      <c r="CL105" s="123"/>
      <c r="CM105" s="123"/>
      <c r="CN105" s="123"/>
      <c r="CO105" s="123"/>
    </row>
    <row r="106" spans="1:93" ht="16.149999999999999" customHeight="1" x14ac:dyDescent="0.2">
      <c r="A106" s="334" t="s">
        <v>85</v>
      </c>
      <c r="B106" s="152" t="s">
        <v>79</v>
      </c>
      <c r="C106" s="49">
        <f t="shared" si="12"/>
        <v>0</v>
      </c>
      <c r="D106" s="50">
        <f t="shared" si="13"/>
        <v>0</v>
      </c>
      <c r="E106" s="51">
        <f t="shared" si="14"/>
        <v>0</v>
      </c>
      <c r="F106" s="184"/>
      <c r="G106" s="207"/>
      <c r="H106" s="184"/>
      <c r="I106" s="208"/>
      <c r="J106" s="184"/>
      <c r="K106" s="207"/>
      <c r="L106" s="1"/>
      <c r="M106" s="3"/>
      <c r="N106" s="4"/>
      <c r="O106" s="209"/>
      <c r="P106" s="25"/>
      <c r="Q106" s="3"/>
      <c r="R106" s="63"/>
      <c r="S106" s="209"/>
      <c r="T106" s="1"/>
      <c r="U106" s="2"/>
      <c r="V106" s="4"/>
      <c r="W106" s="63"/>
      <c r="X106" s="1"/>
      <c r="Y106" s="2"/>
      <c r="Z106" s="4"/>
      <c r="AA106" s="63"/>
      <c r="AB106" s="1"/>
      <c r="AC106" s="2"/>
      <c r="AD106" s="1"/>
      <c r="AE106" s="3"/>
      <c r="AF106" s="176"/>
      <c r="AG106" s="216"/>
      <c r="AH106" s="176"/>
      <c r="AI106" s="216"/>
      <c r="AJ106" s="176"/>
      <c r="AK106" s="216"/>
      <c r="AL106" s="126"/>
      <c r="AM106" s="197"/>
      <c r="AN106" s="9"/>
      <c r="AO106" s="9"/>
      <c r="AP106" s="9"/>
      <c r="AQ106" s="19"/>
      <c r="AR106" s="6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122"/>
      <c r="BE106" s="122"/>
      <c r="BX106" s="121"/>
      <c r="CG106" s="123">
        <v>0</v>
      </c>
      <c r="CH106" s="123">
        <v>0</v>
      </c>
      <c r="CI106" s="123"/>
      <c r="CJ106" s="123"/>
      <c r="CK106" s="123"/>
      <c r="CL106" s="123"/>
      <c r="CM106" s="123"/>
      <c r="CN106" s="123"/>
      <c r="CO106" s="123"/>
    </row>
    <row r="107" spans="1:93" ht="16.149999999999999" customHeight="1" x14ac:dyDescent="0.2">
      <c r="A107" s="335"/>
      <c r="B107" s="39" t="s">
        <v>80</v>
      </c>
      <c r="C107" s="52">
        <f t="shared" si="12"/>
        <v>10</v>
      </c>
      <c r="D107" s="53">
        <f t="shared" si="13"/>
        <v>2</v>
      </c>
      <c r="E107" s="54">
        <f t="shared" si="14"/>
        <v>8</v>
      </c>
      <c r="F107" s="7"/>
      <c r="G107" s="46"/>
      <c r="H107" s="7"/>
      <c r="I107" s="18"/>
      <c r="J107" s="7"/>
      <c r="K107" s="46"/>
      <c r="L107" s="7"/>
      <c r="M107" s="18">
        <v>2</v>
      </c>
      <c r="N107" s="9"/>
      <c r="O107" s="46">
        <v>1</v>
      </c>
      <c r="P107" s="7"/>
      <c r="Q107" s="18">
        <v>2</v>
      </c>
      <c r="R107" s="9"/>
      <c r="S107" s="46">
        <v>2</v>
      </c>
      <c r="T107" s="7"/>
      <c r="U107" s="18"/>
      <c r="V107" s="9"/>
      <c r="W107" s="46"/>
      <c r="X107" s="7"/>
      <c r="Y107" s="18"/>
      <c r="Z107" s="9">
        <v>1</v>
      </c>
      <c r="AA107" s="46"/>
      <c r="AB107" s="7"/>
      <c r="AC107" s="18"/>
      <c r="AD107" s="7"/>
      <c r="AE107" s="19"/>
      <c r="AF107" s="7"/>
      <c r="AG107" s="20"/>
      <c r="AH107" s="7"/>
      <c r="AI107" s="20">
        <v>1</v>
      </c>
      <c r="AJ107" s="7">
        <v>1</v>
      </c>
      <c r="AK107" s="20"/>
      <c r="AL107" s="9"/>
      <c r="AM107" s="57"/>
      <c r="AN107" s="9">
        <v>0</v>
      </c>
      <c r="AO107" s="9">
        <v>0</v>
      </c>
      <c r="AP107" s="9">
        <v>0</v>
      </c>
      <c r="AQ107" s="19">
        <v>0</v>
      </c>
      <c r="AR107" s="6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122"/>
      <c r="BE107" s="122"/>
      <c r="BX107" s="121"/>
      <c r="CG107" s="123">
        <v>0</v>
      </c>
      <c r="CH107" s="123">
        <v>0</v>
      </c>
      <c r="CI107" s="123"/>
      <c r="CJ107" s="123"/>
      <c r="CK107" s="123"/>
      <c r="CL107" s="123"/>
      <c r="CM107" s="123"/>
      <c r="CN107" s="123"/>
      <c r="CO107" s="123"/>
    </row>
    <row r="108" spans="1:93" ht="16.149999999999999" customHeight="1" x14ac:dyDescent="0.2">
      <c r="A108" s="335"/>
      <c r="B108" s="39" t="s">
        <v>81</v>
      </c>
      <c r="C108" s="52">
        <f t="shared" si="12"/>
        <v>0</v>
      </c>
      <c r="D108" s="53">
        <f t="shared" si="13"/>
        <v>0</v>
      </c>
      <c r="E108" s="54">
        <f t="shared" si="14"/>
        <v>0</v>
      </c>
      <c r="F108" s="7"/>
      <c r="G108" s="10"/>
      <c r="H108" s="7"/>
      <c r="I108" s="20"/>
      <c r="J108" s="7"/>
      <c r="K108" s="10"/>
      <c r="L108" s="7"/>
      <c r="M108" s="20"/>
      <c r="N108" s="9"/>
      <c r="O108" s="10"/>
      <c r="P108" s="7"/>
      <c r="Q108" s="20"/>
      <c r="R108" s="9"/>
      <c r="S108" s="10"/>
      <c r="T108" s="7"/>
      <c r="U108" s="20"/>
      <c r="V108" s="9"/>
      <c r="W108" s="10"/>
      <c r="X108" s="7"/>
      <c r="Y108" s="20"/>
      <c r="Z108" s="9"/>
      <c r="AA108" s="10"/>
      <c r="AB108" s="7"/>
      <c r="AC108" s="20"/>
      <c r="AD108" s="7"/>
      <c r="AE108" s="8"/>
      <c r="AF108" s="7"/>
      <c r="AG108" s="20"/>
      <c r="AH108" s="7"/>
      <c r="AI108" s="20"/>
      <c r="AJ108" s="7"/>
      <c r="AK108" s="20"/>
      <c r="AL108" s="9"/>
      <c r="AM108" s="57"/>
      <c r="AN108" s="9"/>
      <c r="AO108" s="9"/>
      <c r="AP108" s="9"/>
      <c r="AQ108" s="8"/>
      <c r="AR108" s="6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122"/>
      <c r="BE108" s="122"/>
      <c r="BX108" s="121"/>
      <c r="CG108" s="123">
        <v>0</v>
      </c>
      <c r="CH108" s="123">
        <v>0</v>
      </c>
      <c r="CI108" s="123"/>
      <c r="CJ108" s="123"/>
      <c r="CK108" s="123"/>
      <c r="CL108" s="123"/>
      <c r="CM108" s="123"/>
      <c r="CN108" s="123"/>
      <c r="CO108" s="123"/>
    </row>
    <row r="109" spans="1:93" ht="16.149999999999999" customHeight="1" x14ac:dyDescent="0.2">
      <c r="A109" s="335"/>
      <c r="B109" s="39" t="s">
        <v>82</v>
      </c>
      <c r="C109" s="52">
        <f t="shared" si="12"/>
        <v>0</v>
      </c>
      <c r="D109" s="53">
        <f t="shared" si="13"/>
        <v>0</v>
      </c>
      <c r="E109" s="54">
        <f t="shared" si="14"/>
        <v>0</v>
      </c>
      <c r="F109" s="7"/>
      <c r="G109" s="10"/>
      <c r="H109" s="7"/>
      <c r="I109" s="20"/>
      <c r="J109" s="7"/>
      <c r="K109" s="10"/>
      <c r="L109" s="7"/>
      <c r="M109" s="20"/>
      <c r="N109" s="9"/>
      <c r="O109" s="10"/>
      <c r="P109" s="7"/>
      <c r="Q109" s="20"/>
      <c r="R109" s="9"/>
      <c r="S109" s="10"/>
      <c r="T109" s="7"/>
      <c r="U109" s="20"/>
      <c r="V109" s="9"/>
      <c r="W109" s="10"/>
      <c r="X109" s="7"/>
      <c r="Y109" s="20"/>
      <c r="Z109" s="9"/>
      <c r="AA109" s="10"/>
      <c r="AB109" s="7"/>
      <c r="AC109" s="20"/>
      <c r="AD109" s="7"/>
      <c r="AE109" s="8"/>
      <c r="AF109" s="7"/>
      <c r="AG109" s="20"/>
      <c r="AH109" s="7"/>
      <c r="AI109" s="20"/>
      <c r="AJ109" s="7"/>
      <c r="AK109" s="20"/>
      <c r="AL109" s="9"/>
      <c r="AM109" s="57"/>
      <c r="AN109" s="9"/>
      <c r="AO109" s="9"/>
      <c r="AP109" s="9"/>
      <c r="AQ109" s="8"/>
      <c r="AR109" s="6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122"/>
      <c r="BE109" s="122"/>
      <c r="BX109" s="121"/>
      <c r="CG109" s="123"/>
      <c r="CH109" s="123"/>
      <c r="CI109" s="123"/>
      <c r="CJ109" s="123"/>
      <c r="CK109" s="123"/>
      <c r="CL109" s="123"/>
      <c r="CM109" s="123"/>
      <c r="CN109" s="123"/>
      <c r="CO109" s="123"/>
    </row>
    <row r="110" spans="1:93" ht="16.149999999999999" customHeight="1" x14ac:dyDescent="0.2">
      <c r="A110" s="335"/>
      <c r="B110" s="186" t="s">
        <v>83</v>
      </c>
      <c r="C110" s="59">
        <f t="shared" si="12"/>
        <v>0</v>
      </c>
      <c r="D110" s="60">
        <f t="shared" si="13"/>
        <v>0</v>
      </c>
      <c r="E110" s="61">
        <f t="shared" si="14"/>
        <v>0</v>
      </c>
      <c r="F110" s="41"/>
      <c r="G110" s="214"/>
      <c r="H110" s="184"/>
      <c r="I110" s="208"/>
      <c r="J110" s="7"/>
      <c r="K110" s="10"/>
      <c r="L110" s="7"/>
      <c r="M110" s="20"/>
      <c r="N110" s="9"/>
      <c r="O110" s="10"/>
      <c r="P110" s="217"/>
      <c r="Q110" s="185"/>
      <c r="R110" s="207"/>
      <c r="S110" s="218"/>
      <c r="T110" s="184"/>
      <c r="U110" s="208"/>
      <c r="V110" s="219"/>
      <c r="W110" s="207"/>
      <c r="X110" s="184"/>
      <c r="Y110" s="208"/>
      <c r="Z110" s="219"/>
      <c r="AA110" s="207"/>
      <c r="AB110" s="184"/>
      <c r="AC110" s="208"/>
      <c r="AD110" s="184"/>
      <c r="AE110" s="185"/>
      <c r="AF110" s="184"/>
      <c r="AG110" s="208"/>
      <c r="AH110" s="184"/>
      <c r="AI110" s="208"/>
      <c r="AJ110" s="184"/>
      <c r="AK110" s="208"/>
      <c r="AL110" s="207"/>
      <c r="AM110" s="191"/>
      <c r="AN110" s="9"/>
      <c r="AO110" s="9"/>
      <c r="AP110" s="9"/>
      <c r="AQ110" s="8"/>
      <c r="AR110" s="6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122"/>
      <c r="BE110" s="122"/>
      <c r="BX110" s="121"/>
      <c r="CG110" s="123"/>
      <c r="CH110" s="123"/>
      <c r="CI110" s="123"/>
      <c r="CJ110" s="123"/>
      <c r="CK110" s="123"/>
      <c r="CL110" s="123"/>
      <c r="CM110" s="123"/>
      <c r="CN110" s="123"/>
      <c r="CO110" s="123"/>
    </row>
    <row r="111" spans="1:93" ht="16.149999999999999" customHeight="1" x14ac:dyDescent="0.2">
      <c r="A111" s="336"/>
      <c r="B111" s="167" t="s">
        <v>84</v>
      </c>
      <c r="C111" s="132">
        <f t="shared" si="12"/>
        <v>0</v>
      </c>
      <c r="D111" s="168">
        <f t="shared" si="13"/>
        <v>0</v>
      </c>
      <c r="E111" s="131">
        <f t="shared" si="14"/>
        <v>0</v>
      </c>
      <c r="F111" s="12"/>
      <c r="G111" s="16"/>
      <c r="H111" s="12"/>
      <c r="I111" s="13"/>
      <c r="J111" s="15"/>
      <c r="K111" s="141"/>
      <c r="L111" s="12"/>
      <c r="M111" s="14"/>
      <c r="N111" s="15"/>
      <c r="O111" s="141"/>
      <c r="P111" s="23"/>
      <c r="Q111" s="14"/>
      <c r="R111" s="16"/>
      <c r="S111" s="141"/>
      <c r="T111" s="12"/>
      <c r="U111" s="13"/>
      <c r="V111" s="15"/>
      <c r="W111" s="16"/>
      <c r="X111" s="12"/>
      <c r="Y111" s="13"/>
      <c r="Z111" s="15"/>
      <c r="AA111" s="16"/>
      <c r="AB111" s="12"/>
      <c r="AC111" s="13"/>
      <c r="AD111" s="12"/>
      <c r="AE111" s="14"/>
      <c r="AF111" s="12"/>
      <c r="AG111" s="13"/>
      <c r="AH111" s="12"/>
      <c r="AI111" s="13"/>
      <c r="AJ111" s="12"/>
      <c r="AK111" s="13"/>
      <c r="AL111" s="16"/>
      <c r="AM111" s="36"/>
      <c r="AN111" s="15"/>
      <c r="AO111" s="15"/>
      <c r="AP111" s="15"/>
      <c r="AQ111" s="13"/>
      <c r="AR111" s="6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122"/>
      <c r="BE111" s="122"/>
      <c r="BX111" s="121"/>
      <c r="CG111" s="123"/>
      <c r="CH111" s="123"/>
      <c r="CI111" s="123"/>
      <c r="CJ111" s="123"/>
      <c r="CK111" s="123"/>
      <c r="CL111" s="123"/>
      <c r="CM111" s="123"/>
      <c r="CN111" s="123"/>
      <c r="CO111" s="123"/>
    </row>
    <row r="112" spans="1:93" ht="31.9" customHeight="1" x14ac:dyDescent="0.2">
      <c r="A112" s="86" t="s">
        <v>86</v>
      </c>
      <c r="B112" s="151"/>
      <c r="C112" s="151"/>
      <c r="D112" s="151"/>
      <c r="E112" s="220"/>
      <c r="F112" s="220"/>
      <c r="G112" s="220"/>
      <c r="H112" s="220"/>
      <c r="I112" s="220"/>
      <c r="J112" s="220"/>
      <c r="K112" s="220"/>
      <c r="L112" s="221"/>
      <c r="M112" s="122"/>
      <c r="N112" s="122"/>
      <c r="O112" s="122"/>
      <c r="P112" s="122"/>
      <c r="Q112" s="122"/>
      <c r="R112" s="122"/>
      <c r="S112" s="122"/>
      <c r="AR112" s="122"/>
      <c r="AS112" s="122"/>
      <c r="AT112" s="122"/>
      <c r="AU112" s="122"/>
      <c r="AV112" s="122"/>
      <c r="AW112" s="122"/>
      <c r="AX112" s="122"/>
      <c r="AY112" s="122"/>
      <c r="AZ112" s="122"/>
      <c r="BA112" s="122"/>
      <c r="BB112" s="122"/>
      <c r="BC112" s="122"/>
      <c r="BD112" s="122"/>
      <c r="BE112" s="122"/>
      <c r="CG112" s="123"/>
      <c r="CH112" s="123"/>
      <c r="CI112" s="123"/>
      <c r="CJ112" s="123"/>
      <c r="CK112" s="123"/>
      <c r="CL112" s="123"/>
      <c r="CM112" s="123"/>
      <c r="CN112" s="123"/>
      <c r="CO112" s="123"/>
    </row>
    <row r="113" spans="1:93" ht="25.15" customHeight="1" x14ac:dyDescent="0.2">
      <c r="A113" s="334" t="s">
        <v>87</v>
      </c>
      <c r="B113" s="83" t="s">
        <v>88</v>
      </c>
      <c r="C113" s="317" t="s">
        <v>89</v>
      </c>
      <c r="D113" s="317" t="s">
        <v>90</v>
      </c>
      <c r="E113" s="220"/>
      <c r="F113" s="220"/>
      <c r="G113" s="220"/>
      <c r="H113" s="220"/>
      <c r="I113" s="220"/>
      <c r="J113" s="220"/>
      <c r="K113" s="220"/>
      <c r="L113" s="221"/>
      <c r="M113" s="122"/>
      <c r="N113" s="122"/>
      <c r="O113" s="122"/>
      <c r="P113" s="122"/>
      <c r="Q113" s="122"/>
      <c r="R113" s="122"/>
      <c r="S113" s="122"/>
      <c r="AR113" s="122"/>
      <c r="AS113" s="122"/>
      <c r="AT113" s="122"/>
      <c r="AU113" s="122"/>
      <c r="AV113" s="122"/>
      <c r="AW113" s="122"/>
      <c r="AX113" s="122"/>
      <c r="AY113" s="122"/>
      <c r="AZ113" s="122"/>
      <c r="BA113" s="122"/>
      <c r="BB113" s="122"/>
      <c r="BC113" s="122"/>
      <c r="BD113" s="122"/>
      <c r="BE113" s="122"/>
      <c r="CG113" s="123"/>
      <c r="CH113" s="123"/>
      <c r="CI113" s="123"/>
      <c r="CJ113" s="123"/>
      <c r="CK113" s="123"/>
      <c r="CL113" s="123"/>
      <c r="CM113" s="123"/>
      <c r="CN113" s="123"/>
      <c r="CO113" s="123"/>
    </row>
    <row r="114" spans="1:93" ht="16.149999999999999" customHeight="1" x14ac:dyDescent="0.2">
      <c r="A114" s="335"/>
      <c r="B114" s="101" t="s">
        <v>91</v>
      </c>
      <c r="C114" s="26"/>
      <c r="D114" s="26"/>
      <c r="E114" s="6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122"/>
      <c r="R114" s="122"/>
      <c r="S114" s="122"/>
      <c r="CA114" s="147" t="str">
        <f>IF(D114&lt;=C114,"","* Las consejerías realizadas en Espacios Amigables NO DEBEN ser mayor al Total de Actividades. ")</f>
        <v/>
      </c>
      <c r="CG114" s="123">
        <f>IF(D114&lt;=C114,0,1)</f>
        <v>0</v>
      </c>
      <c r="CH114" s="123"/>
      <c r="CI114" s="123"/>
      <c r="CJ114" s="123"/>
      <c r="CK114" s="123"/>
      <c r="CL114" s="123"/>
      <c r="CM114" s="123"/>
      <c r="CN114" s="123"/>
      <c r="CO114" s="123"/>
    </row>
    <row r="115" spans="1:93" ht="16.149999999999999" customHeight="1" x14ac:dyDescent="0.2">
      <c r="A115" s="335"/>
      <c r="B115" s="102" t="s">
        <v>92</v>
      </c>
      <c r="C115" s="22"/>
      <c r="D115" s="22"/>
      <c r="E115" s="6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122"/>
      <c r="R115" s="122"/>
      <c r="S115" s="122"/>
      <c r="CA115" s="147" t="str">
        <f>IF(D115&lt;=C115,"","* Las consejerías realizadas en Espacios Amigables NO DEBEN ser mayor al Total de Actividades. ")</f>
        <v/>
      </c>
      <c r="CG115" s="123">
        <f>IF(D115&lt;=C115,0,1)</f>
        <v>0</v>
      </c>
      <c r="CH115" s="123"/>
      <c r="CI115" s="123"/>
      <c r="CJ115" s="123"/>
      <c r="CK115" s="123"/>
      <c r="CL115" s="123"/>
      <c r="CM115" s="123"/>
      <c r="CN115" s="123"/>
      <c r="CO115" s="123"/>
    </row>
    <row r="116" spans="1:93" ht="25.15" customHeight="1" x14ac:dyDescent="0.2">
      <c r="A116" s="335"/>
      <c r="B116" s="102" t="s">
        <v>93</v>
      </c>
      <c r="C116" s="22"/>
      <c r="D116" s="22"/>
      <c r="E116" s="6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122"/>
      <c r="R116" s="122"/>
      <c r="S116" s="122"/>
      <c r="CA116" s="147" t="str">
        <f>IF(D116&lt;=C116,"","* Las consejerías realizadas en Espacios Amigables NO DEBEN ser mayor al Total de Actividades. ")</f>
        <v/>
      </c>
      <c r="CG116" s="123">
        <f>IF(D116&lt;=C116,0,1)</f>
        <v>0</v>
      </c>
      <c r="CH116" s="123"/>
      <c r="CI116" s="123"/>
      <c r="CJ116" s="123"/>
      <c r="CK116" s="123"/>
      <c r="CL116" s="123"/>
      <c r="CM116" s="123"/>
      <c r="CN116" s="123"/>
      <c r="CO116" s="123"/>
    </row>
    <row r="117" spans="1:93" ht="16.149999999999999" customHeight="1" x14ac:dyDescent="0.2">
      <c r="A117" s="335"/>
      <c r="B117" s="102" t="s">
        <v>94</v>
      </c>
      <c r="C117" s="22"/>
      <c r="D117" s="70"/>
      <c r="E117" s="6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122"/>
      <c r="R117" s="122"/>
      <c r="S117" s="122"/>
      <c r="CG117" s="123"/>
      <c r="CH117" s="123"/>
      <c r="CI117" s="123"/>
      <c r="CJ117" s="123"/>
      <c r="CK117" s="123"/>
      <c r="CL117" s="123"/>
      <c r="CM117" s="123"/>
      <c r="CN117" s="123"/>
      <c r="CO117" s="123"/>
    </row>
    <row r="118" spans="1:93" ht="16.149999999999999" customHeight="1" x14ac:dyDescent="0.2">
      <c r="A118" s="335"/>
      <c r="B118" s="102" t="s">
        <v>95</v>
      </c>
      <c r="C118" s="22"/>
      <c r="D118" s="70"/>
      <c r="E118" s="6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122"/>
      <c r="R118" s="122"/>
      <c r="S118" s="122"/>
      <c r="CG118" s="123"/>
      <c r="CH118" s="123"/>
      <c r="CI118" s="123"/>
      <c r="CJ118" s="123"/>
      <c r="CK118" s="123"/>
      <c r="CL118" s="123"/>
      <c r="CM118" s="123"/>
      <c r="CN118" s="123"/>
      <c r="CO118" s="123"/>
    </row>
    <row r="119" spans="1:93" ht="16.149999999999999" customHeight="1" x14ac:dyDescent="0.2">
      <c r="A119" s="335"/>
      <c r="B119" s="102" t="s">
        <v>96</v>
      </c>
      <c r="C119" s="22"/>
      <c r="D119" s="22"/>
      <c r="E119" s="6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122"/>
      <c r="R119" s="122"/>
      <c r="S119" s="122"/>
      <c r="CA119" s="147" t="str">
        <f>IF(D119&lt;=C119,"","* Las consejerías realizadas en Espacios Amigables NO DEBEN ser mayor al Total de Actividades. ")</f>
        <v/>
      </c>
      <c r="CG119" s="123">
        <f>IF(D119&lt;=C119,0,1)</f>
        <v>0</v>
      </c>
      <c r="CH119" s="123"/>
      <c r="CI119" s="123"/>
      <c r="CJ119" s="123"/>
      <c r="CK119" s="123"/>
      <c r="CL119" s="123"/>
      <c r="CM119" s="123"/>
      <c r="CN119" s="123"/>
      <c r="CO119" s="123"/>
    </row>
    <row r="120" spans="1:93" ht="16.149999999999999" customHeight="1" x14ac:dyDescent="0.2">
      <c r="A120" s="335"/>
      <c r="B120" s="102" t="s">
        <v>97</v>
      </c>
      <c r="C120" s="22"/>
      <c r="D120" s="22"/>
      <c r="E120" s="6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122"/>
      <c r="R120" s="122"/>
      <c r="S120" s="122"/>
      <c r="CA120" s="147" t="str">
        <f>IF(D120&lt;=C120,"","* Las consejerías realizadas en Espacios Amigables NO DEBEN ser mayor al Total de Actividades. ")</f>
        <v/>
      </c>
      <c r="CG120" s="123">
        <f>IF(D120&lt;=C120,0,1)</f>
        <v>0</v>
      </c>
      <c r="CH120" s="123"/>
      <c r="CI120" s="123"/>
      <c r="CJ120" s="123"/>
      <c r="CK120" s="123"/>
      <c r="CL120" s="123"/>
      <c r="CM120" s="123"/>
      <c r="CN120" s="123"/>
      <c r="CO120" s="123"/>
    </row>
    <row r="121" spans="1:93" ht="16.149999999999999" customHeight="1" x14ac:dyDescent="0.2">
      <c r="A121" s="336"/>
      <c r="B121" s="110" t="s">
        <v>98</v>
      </c>
      <c r="C121" s="24"/>
      <c r="D121" s="24"/>
      <c r="E121" s="6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122"/>
      <c r="R121" s="122"/>
      <c r="S121" s="122"/>
      <c r="CA121" s="147" t="str">
        <f>IF(D121&lt;=C121,"","* Las consejerías realizadas en Espacios Amigables NO DEBEN ser mayor al Total de Actividades. ")</f>
        <v/>
      </c>
      <c r="CG121" s="123">
        <f>IF(D121&lt;=C121,0,1)</f>
        <v>0</v>
      </c>
      <c r="CH121" s="123"/>
      <c r="CI121" s="123"/>
      <c r="CJ121" s="123"/>
      <c r="CK121" s="123"/>
      <c r="CL121" s="123"/>
      <c r="CM121" s="123"/>
      <c r="CN121" s="123"/>
      <c r="CO121" s="123"/>
    </row>
    <row r="122" spans="1:93" ht="31.9" customHeight="1" x14ac:dyDescent="0.2">
      <c r="A122" s="222" t="s">
        <v>99</v>
      </c>
      <c r="B122" s="223"/>
      <c r="C122" s="224"/>
      <c r="D122" s="136"/>
      <c r="E122" s="221"/>
      <c r="F122" s="221"/>
      <c r="G122" s="221"/>
      <c r="H122" s="221"/>
      <c r="I122" s="221"/>
      <c r="J122" s="221"/>
      <c r="K122" s="221"/>
      <c r="L122" s="221"/>
      <c r="M122" s="122"/>
      <c r="N122" s="122"/>
      <c r="O122" s="122"/>
      <c r="P122" s="122"/>
      <c r="Q122" s="122"/>
      <c r="R122" s="122"/>
      <c r="S122" s="122"/>
      <c r="CG122" s="123"/>
      <c r="CH122" s="123"/>
      <c r="CI122" s="123"/>
      <c r="CJ122" s="123"/>
      <c r="CK122" s="123"/>
      <c r="CL122" s="123"/>
      <c r="CM122" s="123"/>
      <c r="CN122" s="123"/>
      <c r="CO122" s="123"/>
    </row>
    <row r="123" spans="1:93" ht="31.9" customHeight="1" x14ac:dyDescent="0.2">
      <c r="A123" s="225" t="s">
        <v>100</v>
      </c>
      <c r="B123" s="226"/>
      <c r="C123" s="226"/>
      <c r="D123" s="226"/>
      <c r="E123" s="226"/>
      <c r="F123" s="226"/>
      <c r="G123" s="226"/>
      <c r="H123" s="226"/>
      <c r="I123" s="226"/>
      <c r="J123" s="226"/>
      <c r="K123" s="226"/>
      <c r="L123" s="226"/>
      <c r="CG123" s="123"/>
      <c r="CH123" s="123"/>
      <c r="CI123" s="123"/>
      <c r="CJ123" s="123"/>
      <c r="CK123" s="123"/>
      <c r="CL123" s="123"/>
      <c r="CM123" s="123"/>
      <c r="CN123" s="123"/>
      <c r="CO123" s="123"/>
    </row>
    <row r="124" spans="1:93" ht="25.15" customHeight="1" x14ac:dyDescent="0.2">
      <c r="A124" s="333" t="s">
        <v>101</v>
      </c>
      <c r="B124" s="333" t="s">
        <v>102</v>
      </c>
      <c r="C124" s="333" t="s">
        <v>89</v>
      </c>
      <c r="D124" s="328" t="s">
        <v>103</v>
      </c>
      <c r="E124" s="329"/>
      <c r="F124" s="329"/>
      <c r="G124" s="329"/>
      <c r="H124" s="329"/>
      <c r="I124" s="329"/>
      <c r="J124" s="330"/>
      <c r="K124" s="331" t="s">
        <v>104</v>
      </c>
      <c r="L124" s="331" t="s">
        <v>105</v>
      </c>
      <c r="CG124" s="123"/>
      <c r="CH124" s="123"/>
      <c r="CI124" s="123"/>
      <c r="CJ124" s="123"/>
      <c r="CK124" s="123"/>
      <c r="CL124" s="123"/>
      <c r="CM124" s="123"/>
      <c r="CN124" s="123"/>
      <c r="CO124" s="123"/>
    </row>
    <row r="125" spans="1:93" ht="37.15" customHeight="1" x14ac:dyDescent="0.2">
      <c r="A125" s="333"/>
      <c r="B125" s="333"/>
      <c r="C125" s="333"/>
      <c r="D125" s="77" t="s">
        <v>106</v>
      </c>
      <c r="E125" s="111" t="s">
        <v>107</v>
      </c>
      <c r="F125" s="111" t="s">
        <v>108</v>
      </c>
      <c r="G125" s="111" t="s">
        <v>109</v>
      </c>
      <c r="H125" s="111" t="s">
        <v>110</v>
      </c>
      <c r="I125" s="227" t="s">
        <v>111</v>
      </c>
      <c r="J125" s="144" t="s">
        <v>112</v>
      </c>
      <c r="K125" s="332"/>
      <c r="L125" s="332"/>
      <c r="CG125" s="123"/>
      <c r="CH125" s="123"/>
      <c r="CI125" s="123"/>
      <c r="CJ125" s="123"/>
      <c r="CK125" s="123"/>
      <c r="CL125" s="123"/>
      <c r="CM125" s="123"/>
      <c r="CN125" s="123"/>
      <c r="CO125" s="123"/>
    </row>
    <row r="126" spans="1:93" ht="16.149999999999999" customHeight="1" x14ac:dyDescent="0.2">
      <c r="A126" s="333" t="s">
        <v>113</v>
      </c>
      <c r="B126" s="109" t="s">
        <v>114</v>
      </c>
      <c r="C126" s="228">
        <f>SUM(D126:J126)</f>
        <v>0</v>
      </c>
      <c r="D126" s="78"/>
      <c r="E126" s="134"/>
      <c r="F126" s="134"/>
      <c r="G126" s="134"/>
      <c r="H126" s="134"/>
      <c r="I126" s="229"/>
      <c r="J126" s="156"/>
      <c r="K126" s="230"/>
      <c r="L126" s="174"/>
      <c r="M126" s="124"/>
      <c r="CG126" s="123"/>
      <c r="CH126" s="123"/>
      <c r="CI126" s="123"/>
      <c r="CJ126" s="123"/>
      <c r="CK126" s="123"/>
      <c r="CL126" s="123"/>
      <c r="CM126" s="123"/>
      <c r="CN126" s="123"/>
      <c r="CO126" s="123"/>
    </row>
    <row r="127" spans="1:93" ht="16.149999999999999" customHeight="1" x14ac:dyDescent="0.2">
      <c r="A127" s="333"/>
      <c r="B127" s="108" t="s">
        <v>115</v>
      </c>
      <c r="C127" s="130">
        <f t="shared" ref="C127:C141" si="15">SUM(D127:J127)</f>
        <v>0</v>
      </c>
      <c r="D127" s="7"/>
      <c r="E127" s="11"/>
      <c r="F127" s="11"/>
      <c r="G127" s="11"/>
      <c r="H127" s="11"/>
      <c r="I127" s="173"/>
      <c r="J127" s="35"/>
      <c r="K127" s="9"/>
      <c r="L127" s="22"/>
      <c r="M127" s="124"/>
      <c r="CG127" s="123"/>
      <c r="CH127" s="123"/>
      <c r="CI127" s="123"/>
      <c r="CJ127" s="123"/>
      <c r="CK127" s="123"/>
      <c r="CL127" s="123"/>
      <c r="CM127" s="123"/>
      <c r="CN127" s="123"/>
      <c r="CO127" s="123"/>
    </row>
    <row r="128" spans="1:93" ht="16.149999999999999" customHeight="1" x14ac:dyDescent="0.2">
      <c r="A128" s="327"/>
      <c r="B128" s="108" t="s">
        <v>116</v>
      </c>
      <c r="C128" s="130">
        <f t="shared" si="15"/>
        <v>0</v>
      </c>
      <c r="D128" s="7"/>
      <c r="E128" s="11"/>
      <c r="F128" s="11"/>
      <c r="G128" s="11"/>
      <c r="H128" s="11"/>
      <c r="I128" s="173"/>
      <c r="J128" s="35"/>
      <c r="K128" s="9"/>
      <c r="L128" s="22"/>
      <c r="M128" s="124"/>
      <c r="CG128" s="123"/>
      <c r="CH128" s="123"/>
      <c r="CI128" s="123"/>
      <c r="CJ128" s="123"/>
      <c r="CK128" s="123"/>
      <c r="CL128" s="123"/>
      <c r="CM128" s="123"/>
      <c r="CN128" s="123"/>
      <c r="CO128" s="123"/>
    </row>
    <row r="129" spans="1:93" ht="16.149999999999999" customHeight="1" x14ac:dyDescent="0.2">
      <c r="A129" s="327"/>
      <c r="B129" s="231" t="s">
        <v>117</v>
      </c>
      <c r="C129" s="30">
        <f t="shared" si="15"/>
        <v>0</v>
      </c>
      <c r="D129" s="32"/>
      <c r="E129" s="135"/>
      <c r="F129" s="135"/>
      <c r="G129" s="135"/>
      <c r="H129" s="135"/>
      <c r="I129" s="232"/>
      <c r="J129" s="97"/>
      <c r="K129" s="233"/>
      <c r="L129" s="34"/>
      <c r="M129" s="124"/>
      <c r="CG129" s="123"/>
      <c r="CH129" s="123"/>
      <c r="CI129" s="123"/>
      <c r="CJ129" s="123"/>
      <c r="CK129" s="123"/>
      <c r="CL129" s="123"/>
      <c r="CM129" s="123"/>
      <c r="CN129" s="123"/>
      <c r="CO129" s="123"/>
    </row>
    <row r="130" spans="1:93" ht="16.149999999999999" customHeight="1" x14ac:dyDescent="0.2">
      <c r="A130" s="327" t="s">
        <v>118</v>
      </c>
      <c r="B130" s="109" t="s">
        <v>114</v>
      </c>
      <c r="C130" s="234">
        <f t="shared" si="15"/>
        <v>0</v>
      </c>
      <c r="D130" s="1"/>
      <c r="E130" s="5"/>
      <c r="F130" s="5"/>
      <c r="G130" s="5"/>
      <c r="H130" s="5"/>
      <c r="I130" s="209"/>
      <c r="J130" s="47"/>
      <c r="K130" s="4"/>
      <c r="L130" s="26"/>
      <c r="M130" s="124"/>
      <c r="CG130" s="123"/>
      <c r="CH130" s="123"/>
      <c r="CI130" s="123"/>
      <c r="CJ130" s="123"/>
      <c r="CK130" s="123"/>
      <c r="CL130" s="123"/>
      <c r="CM130" s="123"/>
      <c r="CN130" s="123"/>
      <c r="CO130" s="123"/>
    </row>
    <row r="131" spans="1:93" ht="16.149999999999999" customHeight="1" x14ac:dyDescent="0.2">
      <c r="A131" s="327"/>
      <c r="B131" s="108" t="s">
        <v>115</v>
      </c>
      <c r="C131" s="129">
        <f t="shared" si="15"/>
        <v>0</v>
      </c>
      <c r="D131" s="82"/>
      <c r="E131" s="138"/>
      <c r="F131" s="138"/>
      <c r="G131" s="138"/>
      <c r="H131" s="138"/>
      <c r="I131" s="139"/>
      <c r="J131" s="100"/>
      <c r="K131" s="235"/>
      <c r="L131" s="183"/>
      <c r="M131" s="124"/>
      <c r="CG131" s="123"/>
      <c r="CH131" s="123"/>
      <c r="CI131" s="123"/>
      <c r="CJ131" s="123"/>
      <c r="CK131" s="123"/>
      <c r="CL131" s="123"/>
      <c r="CM131" s="123"/>
      <c r="CN131" s="123"/>
      <c r="CO131" s="123"/>
    </row>
    <row r="132" spans="1:93" ht="16.149999999999999" customHeight="1" x14ac:dyDescent="0.2">
      <c r="A132" s="327"/>
      <c r="B132" s="108" t="s">
        <v>116</v>
      </c>
      <c r="C132" s="130">
        <f t="shared" si="15"/>
        <v>0</v>
      </c>
      <c r="D132" s="7"/>
      <c r="E132" s="11"/>
      <c r="F132" s="11"/>
      <c r="G132" s="11"/>
      <c r="H132" s="11"/>
      <c r="I132" s="173"/>
      <c r="J132" s="35"/>
      <c r="K132" s="9"/>
      <c r="L132" s="22"/>
      <c r="M132" s="124"/>
      <c r="CG132" s="123"/>
      <c r="CH132" s="123"/>
      <c r="CI132" s="123"/>
      <c r="CJ132" s="123"/>
      <c r="CK132" s="123"/>
      <c r="CL132" s="123"/>
      <c r="CM132" s="123"/>
      <c r="CN132" s="123"/>
      <c r="CO132" s="123"/>
    </row>
    <row r="133" spans="1:93" ht="16.149999999999999" customHeight="1" x14ac:dyDescent="0.2">
      <c r="A133" s="327"/>
      <c r="B133" s="231" t="s">
        <v>117</v>
      </c>
      <c r="C133" s="30">
        <f t="shared" si="15"/>
        <v>0</v>
      </c>
      <c r="D133" s="12"/>
      <c r="E133" s="31"/>
      <c r="F133" s="31"/>
      <c r="G133" s="31"/>
      <c r="H133" s="31"/>
      <c r="I133" s="141"/>
      <c r="J133" s="36"/>
      <c r="K133" s="15"/>
      <c r="L133" s="24"/>
      <c r="M133" s="124"/>
      <c r="CG133" s="123"/>
      <c r="CH133" s="123"/>
      <c r="CI133" s="123"/>
      <c r="CJ133" s="123"/>
      <c r="CK133" s="123"/>
      <c r="CL133" s="123"/>
      <c r="CM133" s="123"/>
      <c r="CN133" s="123"/>
      <c r="CO133" s="123"/>
    </row>
    <row r="134" spans="1:93" ht="16.149999999999999" customHeight="1" x14ac:dyDescent="0.2">
      <c r="A134" s="327" t="s">
        <v>119</v>
      </c>
      <c r="B134" s="109" t="s">
        <v>114</v>
      </c>
      <c r="C134" s="234">
        <f t="shared" si="15"/>
        <v>0</v>
      </c>
      <c r="D134" s="1"/>
      <c r="E134" s="5"/>
      <c r="F134" s="5"/>
      <c r="G134" s="5"/>
      <c r="H134" s="5"/>
      <c r="I134" s="209"/>
      <c r="J134" s="47"/>
      <c r="K134" s="4"/>
      <c r="L134" s="26"/>
      <c r="M134" s="124"/>
      <c r="CG134" s="123"/>
      <c r="CH134" s="123"/>
      <c r="CI134" s="123"/>
      <c r="CJ134" s="123"/>
      <c r="CK134" s="123"/>
      <c r="CL134" s="123"/>
      <c r="CM134" s="123"/>
      <c r="CN134" s="123"/>
      <c r="CO134" s="123"/>
    </row>
    <row r="135" spans="1:93" ht="16.149999999999999" customHeight="1" x14ac:dyDescent="0.2">
      <c r="A135" s="327"/>
      <c r="B135" s="108" t="s">
        <v>115</v>
      </c>
      <c r="C135" s="129">
        <f t="shared" si="15"/>
        <v>0</v>
      </c>
      <c r="D135" s="82"/>
      <c r="E135" s="138"/>
      <c r="F135" s="138"/>
      <c r="G135" s="138"/>
      <c r="H135" s="138"/>
      <c r="I135" s="139"/>
      <c r="J135" s="100"/>
      <c r="K135" s="235"/>
      <c r="L135" s="183"/>
      <c r="M135" s="124"/>
      <c r="CG135" s="123"/>
      <c r="CH135" s="123"/>
      <c r="CI135" s="123"/>
      <c r="CJ135" s="123"/>
      <c r="CK135" s="123"/>
      <c r="CL135" s="123"/>
      <c r="CM135" s="123"/>
      <c r="CN135" s="123"/>
      <c r="CO135" s="123"/>
    </row>
    <row r="136" spans="1:93" ht="16.149999999999999" customHeight="1" x14ac:dyDescent="0.2">
      <c r="A136" s="327"/>
      <c r="B136" s="108" t="s">
        <v>116</v>
      </c>
      <c r="C136" s="130">
        <f t="shared" si="15"/>
        <v>0</v>
      </c>
      <c r="D136" s="7"/>
      <c r="E136" s="11"/>
      <c r="F136" s="11"/>
      <c r="G136" s="11"/>
      <c r="H136" s="11"/>
      <c r="I136" s="173"/>
      <c r="J136" s="35"/>
      <c r="K136" s="9"/>
      <c r="L136" s="22"/>
      <c r="M136" s="124"/>
      <c r="CG136" s="123"/>
      <c r="CH136" s="123"/>
      <c r="CI136" s="123"/>
      <c r="CJ136" s="123"/>
      <c r="CK136" s="123"/>
      <c r="CL136" s="123"/>
      <c r="CM136" s="123"/>
      <c r="CN136" s="123"/>
      <c r="CO136" s="123"/>
    </row>
    <row r="137" spans="1:93" ht="16.149999999999999" customHeight="1" x14ac:dyDescent="0.2">
      <c r="A137" s="327"/>
      <c r="B137" s="231" t="s">
        <v>117</v>
      </c>
      <c r="C137" s="30">
        <f t="shared" si="15"/>
        <v>0</v>
      </c>
      <c r="D137" s="12"/>
      <c r="E137" s="31"/>
      <c r="F137" s="31"/>
      <c r="G137" s="31"/>
      <c r="H137" s="31"/>
      <c r="I137" s="141"/>
      <c r="J137" s="36"/>
      <c r="K137" s="15"/>
      <c r="L137" s="24"/>
      <c r="M137" s="124"/>
      <c r="CG137" s="123"/>
      <c r="CH137" s="123"/>
      <c r="CI137" s="123"/>
      <c r="CJ137" s="123"/>
      <c r="CK137" s="123"/>
      <c r="CL137" s="123"/>
      <c r="CM137" s="123"/>
      <c r="CN137" s="123"/>
      <c r="CO137" s="123"/>
    </row>
    <row r="138" spans="1:93" ht="16.149999999999999" customHeight="1" x14ac:dyDescent="0.2">
      <c r="A138" s="327" t="s">
        <v>120</v>
      </c>
      <c r="B138" s="109" t="s">
        <v>114</v>
      </c>
      <c r="C138" s="234">
        <f t="shared" si="15"/>
        <v>0</v>
      </c>
      <c r="D138" s="1"/>
      <c r="E138" s="5"/>
      <c r="F138" s="5"/>
      <c r="G138" s="5"/>
      <c r="H138" s="5"/>
      <c r="I138" s="209"/>
      <c r="J138" s="47"/>
      <c r="K138" s="4"/>
      <c r="L138" s="26"/>
      <c r="M138" s="124"/>
      <c r="CG138" s="123"/>
      <c r="CH138" s="123"/>
      <c r="CI138" s="123"/>
      <c r="CJ138" s="123"/>
      <c r="CK138" s="123"/>
      <c r="CL138" s="123"/>
      <c r="CM138" s="123"/>
      <c r="CN138" s="123"/>
      <c r="CO138" s="123"/>
    </row>
    <row r="139" spans="1:93" ht="16.149999999999999" customHeight="1" x14ac:dyDescent="0.2">
      <c r="A139" s="327"/>
      <c r="B139" s="108" t="s">
        <v>115</v>
      </c>
      <c r="C139" s="129">
        <f t="shared" si="15"/>
        <v>0</v>
      </c>
      <c r="D139" s="82"/>
      <c r="E139" s="138"/>
      <c r="F139" s="138"/>
      <c r="G139" s="138"/>
      <c r="H139" s="138"/>
      <c r="I139" s="139"/>
      <c r="J139" s="100"/>
      <c r="K139" s="235"/>
      <c r="L139" s="183"/>
      <c r="M139" s="124"/>
      <c r="CG139" s="123"/>
      <c r="CH139" s="123"/>
      <c r="CI139" s="123"/>
      <c r="CJ139" s="123"/>
      <c r="CK139" s="123"/>
      <c r="CL139" s="123"/>
      <c r="CM139" s="123"/>
      <c r="CN139" s="123"/>
      <c r="CO139" s="123"/>
    </row>
    <row r="140" spans="1:93" ht="16.149999999999999" customHeight="1" x14ac:dyDescent="0.2">
      <c r="A140" s="327"/>
      <c r="B140" s="108" t="s">
        <v>116</v>
      </c>
      <c r="C140" s="130">
        <f t="shared" si="15"/>
        <v>0</v>
      </c>
      <c r="D140" s="7"/>
      <c r="E140" s="11"/>
      <c r="F140" s="11"/>
      <c r="G140" s="11"/>
      <c r="H140" s="11"/>
      <c r="I140" s="173"/>
      <c r="J140" s="35"/>
      <c r="K140" s="9"/>
      <c r="L140" s="22"/>
      <c r="M140" s="124"/>
      <c r="CG140" s="123"/>
      <c r="CH140" s="123"/>
      <c r="CI140" s="123"/>
      <c r="CJ140" s="123"/>
      <c r="CK140" s="123"/>
      <c r="CL140" s="123"/>
      <c r="CM140" s="123"/>
      <c r="CN140" s="123"/>
      <c r="CO140" s="123"/>
    </row>
    <row r="141" spans="1:93" ht="16.149999999999999" customHeight="1" x14ac:dyDescent="0.2">
      <c r="A141" s="327"/>
      <c r="B141" s="231" t="s">
        <v>117</v>
      </c>
      <c r="C141" s="30">
        <f t="shared" si="15"/>
        <v>0</v>
      </c>
      <c r="D141" s="12"/>
      <c r="E141" s="31"/>
      <c r="F141" s="31"/>
      <c r="G141" s="31"/>
      <c r="H141" s="31"/>
      <c r="I141" s="141"/>
      <c r="J141" s="36"/>
      <c r="K141" s="15"/>
      <c r="L141" s="24"/>
      <c r="M141" s="124"/>
      <c r="CG141" s="123"/>
      <c r="CH141" s="123"/>
      <c r="CI141" s="123"/>
      <c r="CJ141" s="123"/>
      <c r="CK141" s="123"/>
      <c r="CL141" s="123"/>
      <c r="CM141" s="123"/>
      <c r="CN141" s="123"/>
      <c r="CO141" s="123"/>
    </row>
    <row r="142" spans="1:93" ht="31.9" customHeight="1" x14ac:dyDescent="0.2">
      <c r="A142" s="225" t="s">
        <v>121</v>
      </c>
      <c r="B142" s="226"/>
      <c r="C142" s="226"/>
      <c r="D142" s="226"/>
      <c r="E142" s="226"/>
      <c r="F142" s="226"/>
      <c r="G142" s="226"/>
      <c r="H142" s="226"/>
      <c r="I142" s="226"/>
      <c r="J142" s="226"/>
      <c r="K142" s="226"/>
      <c r="L142" s="226"/>
      <c r="CG142" s="123"/>
      <c r="CH142" s="123"/>
      <c r="CI142" s="123"/>
      <c r="CJ142" s="123"/>
      <c r="CK142" s="123"/>
      <c r="CL142" s="123"/>
      <c r="CM142" s="123"/>
      <c r="CN142" s="123"/>
      <c r="CO142" s="123"/>
    </row>
    <row r="143" spans="1:93" ht="37.15" customHeight="1" x14ac:dyDescent="0.2">
      <c r="A143" s="83" t="s">
        <v>122</v>
      </c>
      <c r="B143" s="311" t="s">
        <v>123</v>
      </c>
      <c r="C143" s="37" t="s">
        <v>124</v>
      </c>
      <c r="D143" s="38" t="s">
        <v>125</v>
      </c>
      <c r="E143" s="38" t="s">
        <v>126</v>
      </c>
      <c r="F143" s="38" t="s">
        <v>127</v>
      </c>
      <c r="G143" s="38" t="s">
        <v>128</v>
      </c>
      <c r="H143" s="29" t="s">
        <v>129</v>
      </c>
      <c r="I143" s="237"/>
      <c r="J143" s="238"/>
      <c r="K143" s="238"/>
      <c r="L143" s="238"/>
      <c r="CG143" s="123"/>
      <c r="CH143" s="123"/>
      <c r="CI143" s="123"/>
      <c r="CJ143" s="123"/>
      <c r="CK143" s="123"/>
      <c r="CL143" s="123"/>
      <c r="CM143" s="123"/>
      <c r="CN143" s="123"/>
      <c r="CO143" s="123"/>
    </row>
    <row r="144" spans="1:93" ht="16.149999999999999" customHeight="1" x14ac:dyDescent="0.2">
      <c r="A144" s="109" t="s">
        <v>130</v>
      </c>
      <c r="B144" s="234">
        <f>SUM(C144:H144)</f>
        <v>0</v>
      </c>
      <c r="C144" s="1"/>
      <c r="D144" s="239"/>
      <c r="E144" s="239"/>
      <c r="F144" s="239"/>
      <c r="G144" s="239"/>
      <c r="H144" s="240"/>
      <c r="I144" s="241"/>
      <c r="J144" s="226"/>
      <c r="K144" s="120"/>
      <c r="L144" s="120"/>
      <c r="CG144" s="123"/>
      <c r="CH144" s="123"/>
      <c r="CI144" s="123"/>
      <c r="CJ144" s="123"/>
      <c r="CK144" s="123"/>
      <c r="CL144" s="123"/>
      <c r="CM144" s="123"/>
      <c r="CN144" s="123"/>
      <c r="CO144" s="123"/>
    </row>
    <row r="145" spans="1:93" ht="16.149999999999999" customHeight="1" x14ac:dyDescent="0.2">
      <c r="A145" s="108" t="s">
        <v>115</v>
      </c>
      <c r="B145" s="129">
        <f>SUM(C145:H145)</f>
        <v>0</v>
      </c>
      <c r="C145" s="82"/>
      <c r="D145" s="138"/>
      <c r="E145" s="138"/>
      <c r="F145" s="138"/>
      <c r="G145" s="138"/>
      <c r="H145" s="81"/>
      <c r="I145" s="241"/>
      <c r="J145" s="226"/>
      <c r="K145" s="120"/>
      <c r="L145" s="120"/>
      <c r="CG145" s="123"/>
      <c r="CH145" s="123"/>
      <c r="CI145" s="123"/>
      <c r="CJ145" s="123"/>
      <c r="CK145" s="123"/>
      <c r="CL145" s="123"/>
      <c r="CM145" s="123"/>
      <c r="CN145" s="123"/>
      <c r="CO145" s="123"/>
    </row>
    <row r="146" spans="1:93" ht="16.149999999999999" customHeight="1" x14ac:dyDescent="0.2">
      <c r="A146" s="108" t="s">
        <v>116</v>
      </c>
      <c r="B146" s="130">
        <f>SUM(C146:H146)</f>
        <v>0</v>
      </c>
      <c r="C146" s="7"/>
      <c r="D146" s="11"/>
      <c r="E146" s="11"/>
      <c r="F146" s="11"/>
      <c r="G146" s="11"/>
      <c r="H146" s="8"/>
      <c r="I146" s="241"/>
      <c r="J146" s="226"/>
      <c r="K146" s="120"/>
      <c r="L146" s="120"/>
      <c r="CG146" s="123"/>
      <c r="CH146" s="123"/>
      <c r="CI146" s="123"/>
      <c r="CJ146" s="123"/>
      <c r="CK146" s="123"/>
      <c r="CL146" s="123"/>
      <c r="CM146" s="123"/>
      <c r="CN146" s="123"/>
      <c r="CO146" s="123"/>
    </row>
    <row r="147" spans="1:93" ht="16.149999999999999" customHeight="1" x14ac:dyDescent="0.2">
      <c r="A147" s="231" t="s">
        <v>131</v>
      </c>
      <c r="B147" s="30">
        <f>SUM(C147:H147)</f>
        <v>0</v>
      </c>
      <c r="C147" s="12"/>
      <c r="D147" s="31"/>
      <c r="E147" s="31"/>
      <c r="F147" s="31"/>
      <c r="G147" s="31"/>
      <c r="H147" s="14"/>
      <c r="I147" s="241"/>
      <c r="J147" s="226"/>
      <c r="K147" s="120"/>
      <c r="L147" s="120"/>
      <c r="CG147" s="123"/>
      <c r="CH147" s="123"/>
      <c r="CI147" s="123"/>
      <c r="CJ147" s="123"/>
      <c r="CK147" s="123"/>
      <c r="CL147" s="123"/>
      <c r="CM147" s="123"/>
      <c r="CN147" s="123"/>
      <c r="CO147" s="123"/>
    </row>
    <row r="148" spans="1:93" ht="31.9" customHeight="1" x14ac:dyDescent="0.2">
      <c r="A148" s="225" t="s">
        <v>132</v>
      </c>
      <c r="B148" s="226"/>
      <c r="C148" s="226"/>
      <c r="D148" s="226"/>
      <c r="E148" s="226"/>
      <c r="F148" s="226"/>
      <c r="G148" s="226"/>
      <c r="H148" s="226"/>
      <c r="I148" s="226"/>
      <c r="J148" s="226"/>
      <c r="K148" s="226"/>
      <c r="L148" s="226"/>
      <c r="CG148" s="123"/>
      <c r="CH148" s="123"/>
      <c r="CI148" s="123"/>
      <c r="CJ148" s="123"/>
      <c r="CK148" s="123"/>
      <c r="CL148" s="123"/>
      <c r="CM148" s="123"/>
      <c r="CN148" s="123"/>
      <c r="CO148" s="123"/>
    </row>
    <row r="149" spans="1:93" ht="37.15" customHeight="1" x14ac:dyDescent="0.2">
      <c r="A149" s="83" t="s">
        <v>122</v>
      </c>
      <c r="B149" s="311" t="s">
        <v>89</v>
      </c>
      <c r="C149" s="37" t="s">
        <v>133</v>
      </c>
      <c r="D149" s="38" t="s">
        <v>134</v>
      </c>
      <c r="E149" s="38" t="s">
        <v>135</v>
      </c>
      <c r="F149" s="38" t="s">
        <v>136</v>
      </c>
      <c r="G149" s="38" t="s">
        <v>137</v>
      </c>
      <c r="H149" s="29" t="s">
        <v>138</v>
      </c>
      <c r="I149" s="237"/>
      <c r="J149" s="238"/>
      <c r="K149" s="238"/>
      <c r="L149" s="238"/>
      <c r="CG149" s="123"/>
      <c r="CH149" s="123"/>
      <c r="CI149" s="123"/>
      <c r="CJ149" s="123"/>
      <c r="CK149" s="123"/>
      <c r="CL149" s="123"/>
      <c r="CM149" s="123"/>
      <c r="CN149" s="123"/>
      <c r="CO149" s="123"/>
    </row>
    <row r="150" spans="1:93" ht="16.149999999999999" customHeight="1" x14ac:dyDescent="0.2">
      <c r="A150" s="109" t="s">
        <v>130</v>
      </c>
      <c r="B150" s="234">
        <f t="shared" ref="B150:B155" si="16">SUM(C150:H150)</f>
        <v>0</v>
      </c>
      <c r="C150" s="1"/>
      <c r="D150" s="239"/>
      <c r="E150" s="239"/>
      <c r="F150" s="239"/>
      <c r="G150" s="239"/>
      <c r="H150" s="240"/>
      <c r="I150" s="241"/>
      <c r="J150" s="226"/>
      <c r="K150" s="120"/>
      <c r="L150" s="120"/>
      <c r="CG150" s="123"/>
      <c r="CH150" s="123"/>
      <c r="CI150" s="123"/>
      <c r="CJ150" s="123"/>
      <c r="CK150" s="123"/>
      <c r="CL150" s="123"/>
      <c r="CM150" s="123"/>
      <c r="CN150" s="123"/>
      <c r="CO150" s="123"/>
    </row>
    <row r="151" spans="1:93" ht="16.149999999999999" customHeight="1" x14ac:dyDescent="0.2">
      <c r="A151" s="108" t="s">
        <v>115</v>
      </c>
      <c r="B151" s="130">
        <f t="shared" si="16"/>
        <v>0</v>
      </c>
      <c r="C151" s="7"/>
      <c r="D151" s="11"/>
      <c r="E151" s="11"/>
      <c r="F151" s="11"/>
      <c r="G151" s="11"/>
      <c r="H151" s="8"/>
      <c r="I151" s="241"/>
      <c r="J151" s="226"/>
      <c r="K151" s="120"/>
      <c r="L151" s="120"/>
      <c r="CG151" s="123"/>
      <c r="CH151" s="123"/>
      <c r="CI151" s="123"/>
      <c r="CJ151" s="123"/>
      <c r="CK151" s="123"/>
      <c r="CL151" s="123"/>
      <c r="CM151" s="123"/>
      <c r="CN151" s="123"/>
      <c r="CO151" s="123"/>
    </row>
    <row r="152" spans="1:93" ht="16.149999999999999" customHeight="1" x14ac:dyDescent="0.2">
      <c r="A152" s="108" t="s">
        <v>116</v>
      </c>
      <c r="B152" s="130">
        <f t="shared" si="16"/>
        <v>0</v>
      </c>
      <c r="C152" s="7"/>
      <c r="D152" s="11"/>
      <c r="E152" s="11"/>
      <c r="F152" s="11"/>
      <c r="G152" s="11"/>
      <c r="H152" s="8"/>
      <c r="I152" s="241"/>
      <c r="J152" s="226"/>
      <c r="K152" s="120"/>
      <c r="L152" s="120"/>
      <c r="CG152" s="123"/>
      <c r="CH152" s="123"/>
      <c r="CI152" s="123"/>
      <c r="CJ152" s="123"/>
      <c r="CK152" s="123"/>
      <c r="CL152" s="123"/>
      <c r="CM152" s="123"/>
      <c r="CN152" s="123"/>
      <c r="CO152" s="123"/>
    </row>
    <row r="153" spans="1:93" ht="16.149999999999999" customHeight="1" x14ac:dyDescent="0.2">
      <c r="A153" s="98" t="s">
        <v>139</v>
      </c>
      <c r="B153" s="130">
        <f t="shared" si="16"/>
        <v>0</v>
      </c>
      <c r="C153" s="7"/>
      <c r="D153" s="11"/>
      <c r="E153" s="11"/>
      <c r="F153" s="11"/>
      <c r="G153" s="11"/>
      <c r="H153" s="8"/>
      <c r="I153" s="241"/>
      <c r="J153" s="226"/>
      <c r="K153" s="120"/>
      <c r="L153" s="120"/>
      <c r="CG153" s="123"/>
      <c r="CH153" s="123"/>
      <c r="CI153" s="123"/>
      <c r="CJ153" s="123"/>
      <c r="CK153" s="123"/>
      <c r="CL153" s="123"/>
      <c r="CM153" s="123"/>
      <c r="CN153" s="123"/>
      <c r="CO153" s="123"/>
    </row>
    <row r="154" spans="1:93" ht="16.149999999999999" customHeight="1" x14ac:dyDescent="0.2">
      <c r="A154" s="242" t="s">
        <v>140</v>
      </c>
      <c r="B154" s="243">
        <f t="shared" si="16"/>
        <v>0</v>
      </c>
      <c r="C154" s="27"/>
      <c r="D154" s="44"/>
      <c r="E154" s="44"/>
      <c r="F154" s="44"/>
      <c r="G154" s="44"/>
      <c r="H154" s="137"/>
      <c r="I154" s="241"/>
      <c r="J154" s="226"/>
      <c r="K154" s="120"/>
      <c r="L154" s="120"/>
      <c r="CG154" s="123"/>
      <c r="CH154" s="123"/>
      <c r="CI154" s="123"/>
      <c r="CJ154" s="123"/>
      <c r="CK154" s="123"/>
      <c r="CL154" s="123"/>
      <c r="CM154" s="123"/>
      <c r="CN154" s="123"/>
      <c r="CO154" s="123"/>
    </row>
    <row r="155" spans="1:93" ht="16.149999999999999" customHeight="1" x14ac:dyDescent="0.2">
      <c r="A155" s="244" t="s">
        <v>8</v>
      </c>
      <c r="B155" s="30">
        <f t="shared" si="16"/>
        <v>0</v>
      </c>
      <c r="C155" s="12"/>
      <c r="D155" s="31"/>
      <c r="E155" s="31"/>
      <c r="F155" s="31"/>
      <c r="G155" s="31"/>
      <c r="H155" s="14"/>
      <c r="I155" s="241"/>
      <c r="J155" s="226"/>
      <c r="K155" s="120"/>
      <c r="L155" s="120"/>
      <c r="CG155" s="123"/>
      <c r="CH155" s="123"/>
      <c r="CI155" s="123"/>
      <c r="CJ155" s="123"/>
      <c r="CK155" s="123"/>
      <c r="CL155" s="123"/>
      <c r="CM155" s="123"/>
      <c r="CN155" s="123"/>
      <c r="CO155" s="123"/>
    </row>
    <row r="156" spans="1:93" x14ac:dyDescent="0.2">
      <c r="CG156" s="123"/>
      <c r="CH156" s="123"/>
      <c r="CI156" s="123"/>
      <c r="CJ156" s="123"/>
      <c r="CK156" s="123"/>
      <c r="CL156" s="123"/>
      <c r="CM156" s="123"/>
      <c r="CN156" s="123"/>
      <c r="CO156" s="123"/>
    </row>
    <row r="194" spans="1:104" ht="12.75" customHeight="1" x14ac:dyDescent="0.2"/>
    <row r="195" spans="1:104" s="142" customFormat="1" hidden="1" x14ac:dyDescent="0.2">
      <c r="A195" s="142">
        <f>SUM(C14:C95,C100:C111,C126:C141,B144:B147,B150:B155,C114:C121)</f>
        <v>511</v>
      </c>
      <c r="B195" s="142">
        <f>SUM(CG11:CO156)</f>
        <v>0</v>
      </c>
      <c r="BX195" s="143"/>
      <c r="BY195" s="143"/>
      <c r="BZ195" s="143"/>
      <c r="CA195" s="143"/>
      <c r="CB195" s="143"/>
      <c r="CC195" s="143"/>
      <c r="CD195" s="143"/>
      <c r="CE195" s="143"/>
      <c r="CF195" s="143"/>
      <c r="CG195" s="143"/>
      <c r="CH195" s="143"/>
      <c r="CI195" s="143"/>
      <c r="CJ195" s="143"/>
      <c r="CK195" s="143"/>
      <c r="CL195" s="143"/>
      <c r="CM195" s="143"/>
      <c r="CN195" s="143"/>
      <c r="CO195" s="143"/>
      <c r="CP195" s="143"/>
      <c r="CQ195" s="143"/>
      <c r="CR195" s="143"/>
      <c r="CS195" s="143"/>
      <c r="CT195" s="143"/>
      <c r="CU195" s="143"/>
      <c r="CV195" s="143"/>
      <c r="CW195" s="143"/>
      <c r="CX195" s="143"/>
      <c r="CY195" s="143"/>
      <c r="CZ195" s="143"/>
    </row>
  </sheetData>
  <mergeCells count="75">
    <mergeCell ref="Z12:AA12"/>
    <mergeCell ref="AB12:AC12"/>
    <mergeCell ref="AD12:AE12"/>
    <mergeCell ref="AF12:AG12"/>
    <mergeCell ref="A6:T6"/>
    <mergeCell ref="A8:B8"/>
    <mergeCell ref="A10:A13"/>
    <mergeCell ref="B10:B13"/>
    <mergeCell ref="C10:E12"/>
    <mergeCell ref="F10:AM11"/>
    <mergeCell ref="AH12:AI12"/>
    <mergeCell ref="P12:Q12"/>
    <mergeCell ref="R12:S12"/>
    <mergeCell ref="T12:U12"/>
    <mergeCell ref="V12:W12"/>
    <mergeCell ref="X12:Y12"/>
    <mergeCell ref="F12:G12"/>
    <mergeCell ref="H12:I12"/>
    <mergeCell ref="J12:K12"/>
    <mergeCell ref="L12:M12"/>
    <mergeCell ref="N12:O12"/>
    <mergeCell ref="F97:AM97"/>
    <mergeCell ref="AN97:AO98"/>
    <mergeCell ref="AP97:AP99"/>
    <mergeCell ref="AD98:AE98"/>
    <mergeCell ref="AF98:AG98"/>
    <mergeCell ref="AH98:AI98"/>
    <mergeCell ref="AJ98:AK98"/>
    <mergeCell ref="AL98:AM98"/>
    <mergeCell ref="AQ97:AQ99"/>
    <mergeCell ref="A100:A105"/>
    <mergeCell ref="A106:A111"/>
    <mergeCell ref="A113:A121"/>
    <mergeCell ref="F98:G98"/>
    <mergeCell ref="H98:I98"/>
    <mergeCell ref="J98:K98"/>
    <mergeCell ref="L98:M98"/>
    <mergeCell ref="N98:O98"/>
    <mergeCell ref="P98:Q98"/>
    <mergeCell ref="R98:S98"/>
    <mergeCell ref="T98:U98"/>
    <mergeCell ref="V98:W98"/>
    <mergeCell ref="X98:Y98"/>
    <mergeCell ref="Z98:AA98"/>
    <mergeCell ref="AB98:AC98"/>
    <mergeCell ref="AQ10:AQ13"/>
    <mergeCell ref="AR10:AR13"/>
    <mergeCell ref="AS10:AS13"/>
    <mergeCell ref="AJ12:AK12"/>
    <mergeCell ref="AL12:AM12"/>
    <mergeCell ref="AN10:AN13"/>
    <mergeCell ref="AO10:AP12"/>
    <mergeCell ref="A14:A24"/>
    <mergeCell ref="A25:A35"/>
    <mergeCell ref="A124:A125"/>
    <mergeCell ref="B124:B125"/>
    <mergeCell ref="C124:C125"/>
    <mergeCell ref="A97:A99"/>
    <mergeCell ref="A81:A87"/>
    <mergeCell ref="A88:A95"/>
    <mergeCell ref="A36:A46"/>
    <mergeCell ref="A47:A57"/>
    <mergeCell ref="A58:A64"/>
    <mergeCell ref="A65:A68"/>
    <mergeCell ref="A69:A75"/>
    <mergeCell ref="A76:A80"/>
    <mergeCell ref="B97:B99"/>
    <mergeCell ref="C97:E98"/>
    <mergeCell ref="A134:A137"/>
    <mergeCell ref="A138:A141"/>
    <mergeCell ref="D124:J124"/>
    <mergeCell ref="K124:K125"/>
    <mergeCell ref="L124:L125"/>
    <mergeCell ref="A126:A129"/>
    <mergeCell ref="A130:A133"/>
  </mergeCells>
  <dataValidations count="2">
    <dataValidation allowBlank="1" showInputMessage="1" showErrorMessage="1" errorTitle="ERROR" error="Por Favor ingrese solo Números." sqref="AR100:AR111 AT14:AT95 E114:E121" xr:uid="{549E3AB2-C2DC-44BC-A963-A4E2C722CB07}"/>
    <dataValidation type="whole" allowBlank="1" showInputMessage="1" showErrorMessage="1" errorTitle="Error de ingreso" error="Debe ingresar sólo números enteros positivos." sqref="C150:H155 F100:AQ111 C114:D121 D126:L141 C144:H147 F14:AS95" xr:uid="{439B4065-9034-41DA-BCDC-09434DDF0DC9}">
      <formula1>0</formula1>
      <formula2>1000000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Z195"/>
  <sheetViews>
    <sheetView tabSelected="1" workbookViewId="0">
      <selection sqref="A1:XFD1048576"/>
    </sheetView>
  </sheetViews>
  <sheetFormatPr baseColWidth="10" defaultColWidth="11.42578125" defaultRowHeight="12.75" x14ac:dyDescent="0.2"/>
  <cols>
    <col min="1" max="1" width="43.140625" style="121" customWidth="1"/>
    <col min="2" max="2" width="42.28515625" style="121" customWidth="1"/>
    <col min="3" max="3" width="17.28515625" style="121" customWidth="1"/>
    <col min="4" max="4" width="16.140625" style="121" customWidth="1"/>
    <col min="5" max="5" width="14.140625" style="121" customWidth="1"/>
    <col min="6" max="6" width="14.85546875" style="121" customWidth="1"/>
    <col min="7" max="7" width="16" style="121" customWidth="1"/>
    <col min="8" max="8" width="16.42578125" style="121" customWidth="1"/>
    <col min="9" max="9" width="13.28515625" style="121" customWidth="1"/>
    <col min="10" max="10" width="15.42578125" style="121" customWidth="1"/>
    <col min="11" max="11" width="17" style="121" customWidth="1"/>
    <col min="12" max="12" width="13.28515625" style="121" customWidth="1"/>
    <col min="13" max="39" width="11.42578125" style="121"/>
    <col min="40" max="40" width="11" style="121" customWidth="1"/>
    <col min="41" max="41" width="13" style="121" customWidth="1"/>
    <col min="42" max="42" width="13.140625" style="121" customWidth="1"/>
    <col min="43" max="74" width="11.42578125" style="121"/>
    <col min="75" max="75" width="11.7109375" style="121" customWidth="1"/>
    <col min="76" max="77" width="11.7109375" style="124" customWidth="1"/>
    <col min="78" max="78" width="12.140625" style="124" customWidth="1"/>
    <col min="79" max="104" width="12.140625" style="147" hidden="1" customWidth="1"/>
    <col min="105" max="105" width="12.140625" style="121" customWidth="1"/>
    <col min="106" max="16384" width="11.42578125" style="121"/>
  </cols>
  <sheetData>
    <row r="1" spans="1:93" ht="16.149999999999999" customHeight="1" x14ac:dyDescent="0.2">
      <c r="A1" s="146" t="s">
        <v>0</v>
      </c>
    </row>
    <row r="2" spans="1:93" ht="16.149999999999999" customHeight="1" x14ac:dyDescent="0.2">
      <c r="A2" s="85" t="str">
        <f>CONCATENATE("COMUNA: ",[13]NOMBRE!B2," - ","( ",[13]NOMBRE!C2,[13]NOMBRE!D2,[13]NOMBRE!E2,[13]NOMBRE!F2,[13]NOMBRE!G2," )")</f>
        <v>COMUNA: LINARES - ( 07401 )</v>
      </c>
    </row>
    <row r="3" spans="1:93" ht="16.149999999999999" customHeight="1" x14ac:dyDescent="0.2">
      <c r="A3" s="85" t="str">
        <f>CONCATENATE("ESTABLECIMIENTO/ESTRATEGIA: ",[13]NOMBRE!B3," - ","( ",[13]NOMBRE!C3,[13]NOMBRE!D3,[13]NOMBRE!E3,[13]NOMBRE!F3,[13]NOMBRE!G3,[13]NOMBRE!H3," )")</f>
        <v>ESTABLECIMIENTO/ESTRATEGIA: HOSPITAL PRESIDENTE CARLOS IBAÑEZ DEL CAMPO - ( 116108 )</v>
      </c>
    </row>
    <row r="4" spans="1:93" ht="16.149999999999999" customHeight="1" x14ac:dyDescent="0.2">
      <c r="A4" s="85" t="str">
        <f>CONCATENATE("MES: ",[13]NOMBRE!B6," - ","( ",[13]NOMBRE!C6,[13]NOMBRE!D6," )")</f>
        <v>MES: DICIEMBRE - ( 12 )</v>
      </c>
    </row>
    <row r="5" spans="1:93" ht="16.149999999999999" customHeight="1" x14ac:dyDescent="0.2">
      <c r="A5" s="85" t="str">
        <f>CONCATENATE("AÑO: ",[13]NOMBRE!B7)</f>
        <v>AÑO: 2018</v>
      </c>
    </row>
    <row r="6" spans="1:93" ht="15" x14ac:dyDescent="0.2">
      <c r="A6" s="358" t="s">
        <v>9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</row>
    <row r="7" spans="1:93" ht="15" x14ac:dyDescent="0.2">
      <c r="A7" s="320"/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320"/>
      <c r="O7" s="320"/>
      <c r="P7" s="320"/>
      <c r="Q7" s="320"/>
      <c r="R7" s="320"/>
      <c r="S7" s="320"/>
      <c r="T7" s="320"/>
    </row>
    <row r="8" spans="1:93" ht="31.9" customHeight="1" x14ac:dyDescent="0.2">
      <c r="A8" s="359" t="s">
        <v>10</v>
      </c>
      <c r="B8" s="359"/>
      <c r="C8" s="148"/>
      <c r="D8" s="148"/>
      <c r="E8" s="148"/>
      <c r="F8" s="148"/>
      <c r="G8" s="148"/>
      <c r="H8" s="148"/>
      <c r="I8" s="148"/>
      <c r="J8" s="148"/>
      <c r="K8" s="148"/>
      <c r="L8" s="148"/>
    </row>
    <row r="9" spans="1:93" ht="31.9" customHeight="1" x14ac:dyDescent="0.2">
      <c r="A9" s="149" t="s">
        <v>11</v>
      </c>
      <c r="B9" s="150"/>
      <c r="C9" s="150"/>
      <c r="D9" s="150"/>
      <c r="E9" s="150"/>
      <c r="F9" s="151"/>
      <c r="G9" s="151"/>
      <c r="H9" s="151"/>
      <c r="I9" s="151"/>
      <c r="J9" s="151"/>
      <c r="K9" s="151"/>
      <c r="L9" s="151"/>
    </row>
    <row r="10" spans="1:93" ht="16.149999999999999" customHeight="1" x14ac:dyDescent="0.2">
      <c r="A10" s="360" t="s">
        <v>12</v>
      </c>
      <c r="B10" s="340" t="s">
        <v>13</v>
      </c>
      <c r="C10" s="343" t="s">
        <v>14</v>
      </c>
      <c r="D10" s="344"/>
      <c r="E10" s="337"/>
      <c r="F10" s="363" t="s">
        <v>15</v>
      </c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64"/>
      <c r="AM10" s="365"/>
      <c r="AN10" s="350" t="s">
        <v>16</v>
      </c>
      <c r="AO10" s="353" t="s">
        <v>1</v>
      </c>
      <c r="AP10" s="337"/>
      <c r="AQ10" s="334" t="s">
        <v>2</v>
      </c>
      <c r="AR10" s="334" t="s">
        <v>3</v>
      </c>
      <c r="AS10" s="334" t="s">
        <v>7</v>
      </c>
      <c r="BX10" s="121"/>
    </row>
    <row r="11" spans="1:93" ht="16.149999999999999" customHeight="1" x14ac:dyDescent="0.2">
      <c r="A11" s="360"/>
      <c r="B11" s="341"/>
      <c r="C11" s="361"/>
      <c r="D11" s="362"/>
      <c r="E11" s="338"/>
      <c r="F11" s="366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8"/>
      <c r="AN11" s="351"/>
      <c r="AO11" s="354"/>
      <c r="AP11" s="338"/>
      <c r="AQ11" s="335"/>
      <c r="AR11" s="335"/>
      <c r="AS11" s="335"/>
      <c r="BX11" s="121"/>
      <c r="CG11" s="123"/>
      <c r="CH11" s="123"/>
      <c r="CI11" s="123"/>
      <c r="CJ11" s="123"/>
      <c r="CK11" s="123"/>
      <c r="CL11" s="123"/>
      <c r="CM11" s="123"/>
      <c r="CN11" s="123"/>
      <c r="CO11" s="123"/>
    </row>
    <row r="12" spans="1:93" ht="16.149999999999999" customHeight="1" x14ac:dyDescent="0.2">
      <c r="A12" s="360"/>
      <c r="B12" s="341"/>
      <c r="C12" s="345"/>
      <c r="D12" s="346"/>
      <c r="E12" s="339"/>
      <c r="F12" s="333" t="s">
        <v>17</v>
      </c>
      <c r="G12" s="333"/>
      <c r="H12" s="328" t="s">
        <v>18</v>
      </c>
      <c r="I12" s="347"/>
      <c r="J12" s="328" t="s">
        <v>4</v>
      </c>
      <c r="K12" s="347"/>
      <c r="L12" s="328" t="s">
        <v>19</v>
      </c>
      <c r="M12" s="347"/>
      <c r="N12" s="328" t="s">
        <v>20</v>
      </c>
      <c r="O12" s="347"/>
      <c r="P12" s="328" t="s">
        <v>21</v>
      </c>
      <c r="Q12" s="347"/>
      <c r="R12" s="328" t="s">
        <v>22</v>
      </c>
      <c r="S12" s="347"/>
      <c r="T12" s="328" t="s">
        <v>23</v>
      </c>
      <c r="U12" s="347"/>
      <c r="V12" s="328" t="s">
        <v>24</v>
      </c>
      <c r="W12" s="347"/>
      <c r="X12" s="328" t="s">
        <v>25</v>
      </c>
      <c r="Y12" s="347"/>
      <c r="Z12" s="328" t="s">
        <v>26</v>
      </c>
      <c r="AA12" s="347"/>
      <c r="AB12" s="328" t="s">
        <v>27</v>
      </c>
      <c r="AC12" s="347"/>
      <c r="AD12" s="328" t="s">
        <v>28</v>
      </c>
      <c r="AE12" s="347"/>
      <c r="AF12" s="328" t="s">
        <v>29</v>
      </c>
      <c r="AG12" s="347"/>
      <c r="AH12" s="328" t="s">
        <v>30</v>
      </c>
      <c r="AI12" s="347"/>
      <c r="AJ12" s="328" t="s">
        <v>31</v>
      </c>
      <c r="AK12" s="347"/>
      <c r="AL12" s="348" t="s">
        <v>32</v>
      </c>
      <c r="AM12" s="349"/>
      <c r="AN12" s="351"/>
      <c r="AO12" s="355"/>
      <c r="AP12" s="339"/>
      <c r="AQ12" s="335"/>
      <c r="AR12" s="335"/>
      <c r="AS12" s="335"/>
      <c r="BX12" s="121"/>
      <c r="CG12" s="123"/>
      <c r="CH12" s="123"/>
      <c r="CI12" s="123"/>
      <c r="CJ12" s="123"/>
      <c r="CK12" s="123"/>
      <c r="CL12" s="123"/>
      <c r="CM12" s="123"/>
      <c r="CN12" s="123"/>
      <c r="CO12" s="123"/>
    </row>
    <row r="13" spans="1:93" ht="16.149999999999999" customHeight="1" x14ac:dyDescent="0.2">
      <c r="A13" s="360"/>
      <c r="B13" s="342"/>
      <c r="C13" s="77" t="s">
        <v>33</v>
      </c>
      <c r="D13" s="111" t="s">
        <v>34</v>
      </c>
      <c r="E13" s="323" t="s">
        <v>35</v>
      </c>
      <c r="F13" s="77" t="s">
        <v>34</v>
      </c>
      <c r="G13" s="322" t="s">
        <v>35</v>
      </c>
      <c r="H13" s="77" t="s">
        <v>34</v>
      </c>
      <c r="I13" s="322" t="s">
        <v>35</v>
      </c>
      <c r="J13" s="77" t="s">
        <v>34</v>
      </c>
      <c r="K13" s="322" t="s">
        <v>35</v>
      </c>
      <c r="L13" s="77" t="s">
        <v>34</v>
      </c>
      <c r="M13" s="322" t="s">
        <v>35</v>
      </c>
      <c r="N13" s="77" t="s">
        <v>34</v>
      </c>
      <c r="O13" s="322" t="s">
        <v>35</v>
      </c>
      <c r="P13" s="77" t="s">
        <v>34</v>
      </c>
      <c r="Q13" s="322" t="s">
        <v>35</v>
      </c>
      <c r="R13" s="77" t="s">
        <v>34</v>
      </c>
      <c r="S13" s="322" t="s">
        <v>35</v>
      </c>
      <c r="T13" s="77" t="s">
        <v>34</v>
      </c>
      <c r="U13" s="322" t="s">
        <v>35</v>
      </c>
      <c r="V13" s="77" t="s">
        <v>34</v>
      </c>
      <c r="W13" s="322" t="s">
        <v>35</v>
      </c>
      <c r="X13" s="77" t="s">
        <v>34</v>
      </c>
      <c r="Y13" s="322" t="s">
        <v>35</v>
      </c>
      <c r="Z13" s="77" t="s">
        <v>34</v>
      </c>
      <c r="AA13" s="322" t="s">
        <v>35</v>
      </c>
      <c r="AB13" s="77" t="s">
        <v>34</v>
      </c>
      <c r="AC13" s="322" t="s">
        <v>35</v>
      </c>
      <c r="AD13" s="77" t="s">
        <v>34</v>
      </c>
      <c r="AE13" s="322" t="s">
        <v>35</v>
      </c>
      <c r="AF13" s="77" t="s">
        <v>34</v>
      </c>
      <c r="AG13" s="322" t="s">
        <v>35</v>
      </c>
      <c r="AH13" s="77" t="s">
        <v>34</v>
      </c>
      <c r="AI13" s="322" t="s">
        <v>35</v>
      </c>
      <c r="AJ13" s="77" t="s">
        <v>34</v>
      </c>
      <c r="AK13" s="322" t="s">
        <v>35</v>
      </c>
      <c r="AL13" s="77" t="s">
        <v>34</v>
      </c>
      <c r="AM13" s="92" t="s">
        <v>35</v>
      </c>
      <c r="AN13" s="352"/>
      <c r="AO13" s="77" t="s">
        <v>5</v>
      </c>
      <c r="AP13" s="322" t="s">
        <v>6</v>
      </c>
      <c r="AQ13" s="336"/>
      <c r="AR13" s="336"/>
      <c r="AS13" s="336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X13" s="121"/>
      <c r="CG13" s="123"/>
      <c r="CH13" s="123"/>
      <c r="CI13" s="123"/>
      <c r="CJ13" s="123"/>
      <c r="CK13" s="123"/>
      <c r="CL13" s="123"/>
      <c r="CM13" s="123"/>
      <c r="CN13" s="123"/>
      <c r="CO13" s="123"/>
    </row>
    <row r="14" spans="1:93" ht="16.149999999999999" customHeight="1" x14ac:dyDescent="0.2">
      <c r="A14" s="334" t="s">
        <v>36</v>
      </c>
      <c r="B14" s="152" t="s">
        <v>37</v>
      </c>
      <c r="C14" s="49">
        <f t="shared" ref="C14:C39" si="0">SUM(D14+E14)</f>
        <v>35</v>
      </c>
      <c r="D14" s="50">
        <f t="shared" ref="D14:D39" si="1">SUM(F14+H14+J14+L14+N14+P14+R14+T14+V14+X14+Z14+AB14+AD14+AF14+AH14+AJ14+AL14)</f>
        <v>27</v>
      </c>
      <c r="E14" s="153">
        <f t="shared" ref="E14:E39" si="2">SUM(G14+I14+K14+M14+O14+Q14+S14+U14+W14+Y14+AA14+AC14+AE14+AG14+AI14+AK14+AM14)</f>
        <v>8</v>
      </c>
      <c r="F14" s="78"/>
      <c r="G14" s="154"/>
      <c r="H14" s="78"/>
      <c r="I14" s="154"/>
      <c r="J14" s="78"/>
      <c r="K14" s="79"/>
      <c r="L14" s="78"/>
      <c r="M14" s="79"/>
      <c r="N14" s="78">
        <v>1</v>
      </c>
      <c r="O14" s="79"/>
      <c r="P14" s="78">
        <v>4</v>
      </c>
      <c r="Q14" s="79">
        <v>2</v>
      </c>
      <c r="R14" s="78">
        <v>5</v>
      </c>
      <c r="S14" s="79">
        <v>2</v>
      </c>
      <c r="T14" s="78">
        <v>1</v>
      </c>
      <c r="U14" s="79"/>
      <c r="V14" s="78">
        <v>6</v>
      </c>
      <c r="W14" s="79">
        <v>2</v>
      </c>
      <c r="X14" s="78">
        <v>2</v>
      </c>
      <c r="Y14" s="79">
        <v>2</v>
      </c>
      <c r="Z14" s="78">
        <v>2</v>
      </c>
      <c r="AA14" s="79"/>
      <c r="AB14" s="78">
        <v>3</v>
      </c>
      <c r="AC14" s="79"/>
      <c r="AD14" s="78">
        <v>1</v>
      </c>
      <c r="AE14" s="79"/>
      <c r="AF14" s="78">
        <v>2</v>
      </c>
      <c r="AG14" s="79"/>
      <c r="AH14" s="78"/>
      <c r="AI14" s="79"/>
      <c r="AJ14" s="78"/>
      <c r="AK14" s="79"/>
      <c r="AL14" s="155"/>
      <c r="AM14" s="156"/>
      <c r="AN14" s="56"/>
      <c r="AO14" s="154">
        <v>0</v>
      </c>
      <c r="AP14" s="26">
        <v>0</v>
      </c>
      <c r="AQ14" s="26">
        <v>0</v>
      </c>
      <c r="AR14" s="26">
        <v>0</v>
      </c>
      <c r="AS14" s="157"/>
      <c r="AT14" s="6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122"/>
      <c r="BG14" s="122"/>
      <c r="BX14" s="121"/>
      <c r="CD14" s="147" t="str">
        <f>IF((J14 + K14 + L14 + M14) &lt;  AS14,"* La columna 14-18 AÑOS no puede ser mayor al total por grupo edad de 10 a 19 años. ","")</f>
        <v/>
      </c>
      <c r="CG14" s="123">
        <v>0</v>
      </c>
      <c r="CH14" s="123">
        <v>0</v>
      </c>
      <c r="CI14" s="123">
        <v>0</v>
      </c>
      <c r="CJ14" s="123">
        <f>IF((J14 + K14 + L14 + M14) &lt;  AS14,1,0)</f>
        <v>0</v>
      </c>
      <c r="CK14" s="123"/>
      <c r="CL14" s="123"/>
      <c r="CM14" s="123"/>
      <c r="CN14" s="123"/>
      <c r="CO14" s="123"/>
    </row>
    <row r="15" spans="1:93" ht="16.149999999999999" customHeight="1" x14ac:dyDescent="0.2">
      <c r="A15" s="335"/>
      <c r="B15" s="39" t="s">
        <v>38</v>
      </c>
      <c r="C15" s="52">
        <f t="shared" si="0"/>
        <v>0</v>
      </c>
      <c r="D15" s="53">
        <f t="shared" si="1"/>
        <v>0</v>
      </c>
      <c r="E15" s="158">
        <f t="shared" si="2"/>
        <v>0</v>
      </c>
      <c r="F15" s="7"/>
      <c r="G15" s="20"/>
      <c r="H15" s="7"/>
      <c r="I15" s="20"/>
      <c r="J15" s="7"/>
      <c r="K15" s="8"/>
      <c r="L15" s="7"/>
      <c r="M15" s="8"/>
      <c r="N15" s="7"/>
      <c r="O15" s="8"/>
      <c r="P15" s="7"/>
      <c r="Q15" s="8"/>
      <c r="R15" s="7"/>
      <c r="S15" s="8"/>
      <c r="T15" s="7"/>
      <c r="U15" s="8"/>
      <c r="V15" s="7"/>
      <c r="W15" s="8"/>
      <c r="X15" s="7"/>
      <c r="Y15" s="8"/>
      <c r="Z15" s="7"/>
      <c r="AA15" s="8"/>
      <c r="AB15" s="7"/>
      <c r="AC15" s="8"/>
      <c r="AD15" s="7"/>
      <c r="AE15" s="8"/>
      <c r="AF15" s="7"/>
      <c r="AG15" s="8"/>
      <c r="AH15" s="7"/>
      <c r="AI15" s="8"/>
      <c r="AJ15" s="7"/>
      <c r="AK15" s="8"/>
      <c r="AL15" s="21"/>
      <c r="AM15" s="35"/>
      <c r="AN15" s="57"/>
      <c r="AO15" s="20"/>
      <c r="AP15" s="22"/>
      <c r="AQ15" s="22"/>
      <c r="AR15" s="22"/>
      <c r="AS15" s="159"/>
      <c r="AT15" s="6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122"/>
      <c r="BG15" s="122"/>
      <c r="BX15" s="121"/>
      <c r="CD15" s="147" t="str">
        <f>IF((J15 + K15 + L15 + M15) &lt;  AS15,"* La columna 14-18 AÑOS no puede ser mayor al total por grupo edad de 10 a 19 años. ","")</f>
        <v/>
      </c>
      <c r="CG15" s="123">
        <v>0</v>
      </c>
      <c r="CH15" s="123">
        <v>0</v>
      </c>
      <c r="CI15" s="123">
        <v>0</v>
      </c>
      <c r="CJ15" s="123">
        <f>IF((J15 + K15 + L15 + M15) &lt;  AS15,1,0)</f>
        <v>0</v>
      </c>
      <c r="CK15" s="123"/>
      <c r="CL15" s="123"/>
      <c r="CM15" s="123"/>
      <c r="CN15" s="123"/>
      <c r="CO15" s="123"/>
    </row>
    <row r="16" spans="1:93" ht="16.149999999999999" customHeight="1" x14ac:dyDescent="0.2">
      <c r="A16" s="335"/>
      <c r="B16" s="39" t="s">
        <v>39</v>
      </c>
      <c r="C16" s="52">
        <f t="shared" si="0"/>
        <v>35</v>
      </c>
      <c r="D16" s="53">
        <f t="shared" si="1"/>
        <v>24</v>
      </c>
      <c r="E16" s="158">
        <f t="shared" si="2"/>
        <v>11</v>
      </c>
      <c r="F16" s="7"/>
      <c r="G16" s="20"/>
      <c r="H16" s="7"/>
      <c r="I16" s="20"/>
      <c r="J16" s="7"/>
      <c r="K16" s="8"/>
      <c r="L16" s="7"/>
      <c r="M16" s="8"/>
      <c r="N16" s="7">
        <v>1</v>
      </c>
      <c r="O16" s="8"/>
      <c r="P16" s="7">
        <v>4</v>
      </c>
      <c r="Q16" s="8">
        <v>2</v>
      </c>
      <c r="R16" s="7">
        <v>3</v>
      </c>
      <c r="S16" s="8">
        <v>4</v>
      </c>
      <c r="T16" s="7">
        <v>3</v>
      </c>
      <c r="U16" s="8">
        <v>3</v>
      </c>
      <c r="V16" s="7">
        <v>3</v>
      </c>
      <c r="W16" s="8">
        <v>1</v>
      </c>
      <c r="X16" s="7">
        <v>3</v>
      </c>
      <c r="Y16" s="8">
        <v>1</v>
      </c>
      <c r="Z16" s="7">
        <v>6</v>
      </c>
      <c r="AA16" s="8"/>
      <c r="AB16" s="7"/>
      <c r="AC16" s="8"/>
      <c r="AD16" s="7"/>
      <c r="AE16" s="8"/>
      <c r="AF16" s="7">
        <v>1</v>
      </c>
      <c r="AG16" s="8"/>
      <c r="AH16" s="7"/>
      <c r="AI16" s="8"/>
      <c r="AJ16" s="7"/>
      <c r="AK16" s="8"/>
      <c r="AL16" s="21"/>
      <c r="AM16" s="35"/>
      <c r="AN16" s="57"/>
      <c r="AO16" s="20">
        <v>0</v>
      </c>
      <c r="AP16" s="22">
        <v>0</v>
      </c>
      <c r="AQ16" s="22">
        <v>0</v>
      </c>
      <c r="AR16" s="22">
        <v>0</v>
      </c>
      <c r="AS16" s="159"/>
      <c r="AT16" s="6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122"/>
      <c r="BG16" s="122"/>
      <c r="BX16" s="121"/>
      <c r="CD16" s="147" t="str">
        <f>IF((J16 + K16 + L16 + M16) &lt;  AS16,"* La columna 14-18 AÑOS no puede ser mayor al total por grupo edad de 10 a 19 años. ","")</f>
        <v/>
      </c>
      <c r="CG16" s="123">
        <v>0</v>
      </c>
      <c r="CH16" s="123">
        <v>0</v>
      </c>
      <c r="CI16" s="123">
        <v>0</v>
      </c>
      <c r="CJ16" s="123">
        <f>IF((J16 + K16 + L16 + M16) &lt;  AS16,1,0)</f>
        <v>0</v>
      </c>
      <c r="CK16" s="123"/>
      <c r="CL16" s="123"/>
      <c r="CM16" s="123"/>
      <c r="CN16" s="123"/>
      <c r="CO16" s="123"/>
    </row>
    <row r="17" spans="1:93" ht="16.149999999999999" customHeight="1" x14ac:dyDescent="0.2">
      <c r="A17" s="335"/>
      <c r="B17" s="39" t="s">
        <v>40</v>
      </c>
      <c r="C17" s="52">
        <f t="shared" si="0"/>
        <v>0</v>
      </c>
      <c r="D17" s="53">
        <f t="shared" si="1"/>
        <v>0</v>
      </c>
      <c r="E17" s="158">
        <f t="shared" si="2"/>
        <v>0</v>
      </c>
      <c r="F17" s="7"/>
      <c r="G17" s="20"/>
      <c r="H17" s="7"/>
      <c r="I17" s="20"/>
      <c r="J17" s="7"/>
      <c r="K17" s="8"/>
      <c r="L17" s="7"/>
      <c r="M17" s="8"/>
      <c r="N17" s="7"/>
      <c r="O17" s="8"/>
      <c r="P17" s="7"/>
      <c r="Q17" s="8"/>
      <c r="R17" s="7"/>
      <c r="S17" s="8"/>
      <c r="T17" s="7"/>
      <c r="U17" s="8"/>
      <c r="V17" s="7"/>
      <c r="W17" s="8"/>
      <c r="X17" s="7"/>
      <c r="Y17" s="8"/>
      <c r="Z17" s="7"/>
      <c r="AA17" s="8"/>
      <c r="AB17" s="7"/>
      <c r="AC17" s="8"/>
      <c r="AD17" s="7"/>
      <c r="AE17" s="8"/>
      <c r="AF17" s="7"/>
      <c r="AG17" s="8"/>
      <c r="AH17" s="7"/>
      <c r="AI17" s="8"/>
      <c r="AJ17" s="7"/>
      <c r="AK17" s="8"/>
      <c r="AL17" s="21"/>
      <c r="AM17" s="35"/>
      <c r="AN17" s="57"/>
      <c r="AO17" s="20"/>
      <c r="AP17" s="22"/>
      <c r="AQ17" s="22"/>
      <c r="AR17" s="22"/>
      <c r="AS17" s="159"/>
      <c r="AT17" s="6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122"/>
      <c r="BG17" s="122"/>
      <c r="BX17" s="121"/>
      <c r="CD17" s="147" t="str">
        <f t="shared" ref="CD17:CD80" si="3">IF((J17 + K17 + L17 + M17) &lt;  AS17,"* La columna 14-18 AÑOS no puede ser mayor al total por grupo edad de 10 a 19 años. ","")</f>
        <v/>
      </c>
      <c r="CG17" s="123">
        <v>0</v>
      </c>
      <c r="CH17" s="123">
        <v>0</v>
      </c>
      <c r="CI17" s="123">
        <v>0</v>
      </c>
      <c r="CJ17" s="123">
        <f t="shared" ref="CJ17:CJ80" si="4">IF((J17 + K17 + L17 + M17) &lt;  AS17,1,0)</f>
        <v>0</v>
      </c>
      <c r="CK17" s="123"/>
      <c r="CL17" s="123"/>
      <c r="CM17" s="123"/>
      <c r="CN17" s="123"/>
      <c r="CO17" s="123"/>
    </row>
    <row r="18" spans="1:93" ht="16.149999999999999" customHeight="1" x14ac:dyDescent="0.2">
      <c r="A18" s="335"/>
      <c r="B18" s="39" t="s">
        <v>41</v>
      </c>
      <c r="C18" s="52">
        <f t="shared" si="0"/>
        <v>0</v>
      </c>
      <c r="D18" s="53">
        <f t="shared" si="1"/>
        <v>0</v>
      </c>
      <c r="E18" s="158">
        <f t="shared" si="2"/>
        <v>0</v>
      </c>
      <c r="F18" s="7"/>
      <c r="G18" s="20"/>
      <c r="H18" s="7"/>
      <c r="I18" s="20"/>
      <c r="J18" s="7"/>
      <c r="K18" s="8"/>
      <c r="L18" s="7"/>
      <c r="M18" s="8"/>
      <c r="N18" s="7"/>
      <c r="O18" s="8"/>
      <c r="P18" s="7"/>
      <c r="Q18" s="8"/>
      <c r="R18" s="7"/>
      <c r="S18" s="8"/>
      <c r="T18" s="7"/>
      <c r="U18" s="8"/>
      <c r="V18" s="7"/>
      <c r="W18" s="8"/>
      <c r="X18" s="7"/>
      <c r="Y18" s="8"/>
      <c r="Z18" s="7"/>
      <c r="AA18" s="8"/>
      <c r="AB18" s="7"/>
      <c r="AC18" s="8"/>
      <c r="AD18" s="7"/>
      <c r="AE18" s="8"/>
      <c r="AF18" s="7"/>
      <c r="AG18" s="8"/>
      <c r="AH18" s="7"/>
      <c r="AI18" s="8"/>
      <c r="AJ18" s="7"/>
      <c r="AK18" s="8"/>
      <c r="AL18" s="21"/>
      <c r="AM18" s="35"/>
      <c r="AN18" s="57"/>
      <c r="AO18" s="20"/>
      <c r="AP18" s="22"/>
      <c r="AQ18" s="22"/>
      <c r="AR18" s="22"/>
      <c r="AS18" s="159"/>
      <c r="AT18" s="6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122"/>
      <c r="BG18" s="122"/>
      <c r="BX18" s="121"/>
      <c r="CD18" s="147" t="str">
        <f t="shared" si="3"/>
        <v/>
      </c>
      <c r="CG18" s="123">
        <v>0</v>
      </c>
      <c r="CH18" s="123">
        <v>0</v>
      </c>
      <c r="CI18" s="123">
        <v>0</v>
      </c>
      <c r="CJ18" s="123">
        <f t="shared" si="4"/>
        <v>0</v>
      </c>
      <c r="CK18" s="123"/>
      <c r="CL18" s="123"/>
      <c r="CM18" s="123"/>
      <c r="CN18" s="123"/>
      <c r="CO18" s="123"/>
    </row>
    <row r="19" spans="1:93" ht="16.149999999999999" customHeight="1" x14ac:dyDescent="0.2">
      <c r="A19" s="335"/>
      <c r="B19" s="39" t="s">
        <v>42</v>
      </c>
      <c r="C19" s="52">
        <f t="shared" si="0"/>
        <v>0</v>
      </c>
      <c r="D19" s="53">
        <f t="shared" si="1"/>
        <v>0</v>
      </c>
      <c r="E19" s="158">
        <f t="shared" si="2"/>
        <v>0</v>
      </c>
      <c r="F19" s="7"/>
      <c r="G19" s="20"/>
      <c r="H19" s="7"/>
      <c r="I19" s="20"/>
      <c r="J19" s="7"/>
      <c r="K19" s="8"/>
      <c r="L19" s="7"/>
      <c r="M19" s="8"/>
      <c r="N19" s="7"/>
      <c r="O19" s="8"/>
      <c r="P19" s="7"/>
      <c r="Q19" s="8"/>
      <c r="R19" s="7"/>
      <c r="S19" s="8"/>
      <c r="T19" s="7"/>
      <c r="U19" s="8"/>
      <c r="V19" s="7"/>
      <c r="W19" s="8"/>
      <c r="X19" s="7"/>
      <c r="Y19" s="8"/>
      <c r="Z19" s="7"/>
      <c r="AA19" s="8"/>
      <c r="AB19" s="7"/>
      <c r="AC19" s="8"/>
      <c r="AD19" s="7"/>
      <c r="AE19" s="8"/>
      <c r="AF19" s="7"/>
      <c r="AG19" s="8"/>
      <c r="AH19" s="7"/>
      <c r="AI19" s="8"/>
      <c r="AJ19" s="7"/>
      <c r="AK19" s="8"/>
      <c r="AL19" s="21"/>
      <c r="AM19" s="35"/>
      <c r="AN19" s="57"/>
      <c r="AO19" s="20"/>
      <c r="AP19" s="22"/>
      <c r="AQ19" s="22"/>
      <c r="AR19" s="22"/>
      <c r="AS19" s="159"/>
      <c r="AT19" s="6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122"/>
      <c r="BG19" s="122"/>
      <c r="BX19" s="121"/>
      <c r="CD19" s="147" t="str">
        <f t="shared" si="3"/>
        <v/>
      </c>
      <c r="CG19" s="123">
        <v>0</v>
      </c>
      <c r="CH19" s="123">
        <v>0</v>
      </c>
      <c r="CI19" s="123">
        <v>0</v>
      </c>
      <c r="CJ19" s="123">
        <f t="shared" si="4"/>
        <v>0</v>
      </c>
      <c r="CK19" s="123"/>
      <c r="CL19" s="123"/>
      <c r="CM19" s="123"/>
      <c r="CN19" s="123"/>
      <c r="CO19" s="123"/>
    </row>
    <row r="20" spans="1:93" ht="16.149999999999999" customHeight="1" x14ac:dyDescent="0.2">
      <c r="A20" s="335"/>
      <c r="B20" s="39" t="s">
        <v>43</v>
      </c>
      <c r="C20" s="52">
        <f t="shared" si="0"/>
        <v>0</v>
      </c>
      <c r="D20" s="53">
        <f t="shared" si="1"/>
        <v>0</v>
      </c>
      <c r="E20" s="158">
        <f t="shared" si="2"/>
        <v>0</v>
      </c>
      <c r="F20" s="7"/>
      <c r="G20" s="20"/>
      <c r="H20" s="7"/>
      <c r="I20" s="20"/>
      <c r="J20" s="7"/>
      <c r="K20" s="8"/>
      <c r="L20" s="7"/>
      <c r="M20" s="8"/>
      <c r="N20" s="7"/>
      <c r="O20" s="8"/>
      <c r="P20" s="7"/>
      <c r="Q20" s="8"/>
      <c r="R20" s="7"/>
      <c r="S20" s="8"/>
      <c r="T20" s="7"/>
      <c r="U20" s="8"/>
      <c r="V20" s="7"/>
      <c r="W20" s="8"/>
      <c r="X20" s="7"/>
      <c r="Y20" s="8"/>
      <c r="Z20" s="7"/>
      <c r="AA20" s="8"/>
      <c r="AB20" s="7"/>
      <c r="AC20" s="8"/>
      <c r="AD20" s="7"/>
      <c r="AE20" s="8"/>
      <c r="AF20" s="7"/>
      <c r="AG20" s="8"/>
      <c r="AH20" s="7"/>
      <c r="AI20" s="8"/>
      <c r="AJ20" s="7"/>
      <c r="AK20" s="8"/>
      <c r="AL20" s="21"/>
      <c r="AM20" s="35"/>
      <c r="AN20" s="57"/>
      <c r="AO20" s="20"/>
      <c r="AP20" s="22"/>
      <c r="AQ20" s="22"/>
      <c r="AR20" s="22"/>
      <c r="AS20" s="159"/>
      <c r="AT20" s="6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122"/>
      <c r="BG20" s="122"/>
      <c r="BX20" s="121"/>
      <c r="CD20" s="147" t="str">
        <f t="shared" si="3"/>
        <v/>
      </c>
      <c r="CG20" s="123">
        <v>0</v>
      </c>
      <c r="CH20" s="123">
        <v>0</v>
      </c>
      <c r="CI20" s="123">
        <v>0</v>
      </c>
      <c r="CJ20" s="123">
        <f t="shared" si="4"/>
        <v>0</v>
      </c>
      <c r="CK20" s="123"/>
      <c r="CL20" s="123"/>
      <c r="CM20" s="123"/>
      <c r="CN20" s="123"/>
      <c r="CO20" s="123"/>
    </row>
    <row r="21" spans="1:93" ht="16.149999999999999" customHeight="1" x14ac:dyDescent="0.2">
      <c r="A21" s="335"/>
      <c r="B21" s="127" t="s">
        <v>44</v>
      </c>
      <c r="C21" s="160">
        <f t="shared" si="0"/>
        <v>0</v>
      </c>
      <c r="D21" s="161">
        <f t="shared" si="1"/>
        <v>0</v>
      </c>
      <c r="E21" s="162">
        <f t="shared" si="2"/>
        <v>0</v>
      </c>
      <c r="F21" s="27"/>
      <c r="G21" s="28"/>
      <c r="H21" s="27"/>
      <c r="I21" s="28"/>
      <c r="J21" s="27"/>
      <c r="K21" s="137"/>
      <c r="L21" s="27"/>
      <c r="M21" s="137"/>
      <c r="N21" s="27"/>
      <c r="O21" s="137"/>
      <c r="P21" s="27"/>
      <c r="Q21" s="137"/>
      <c r="R21" s="27"/>
      <c r="S21" s="137"/>
      <c r="T21" s="27"/>
      <c r="U21" s="137"/>
      <c r="V21" s="27"/>
      <c r="W21" s="137"/>
      <c r="X21" s="27"/>
      <c r="Y21" s="137"/>
      <c r="Z21" s="27"/>
      <c r="AA21" s="137"/>
      <c r="AB21" s="27"/>
      <c r="AC21" s="137"/>
      <c r="AD21" s="27"/>
      <c r="AE21" s="137"/>
      <c r="AF21" s="27"/>
      <c r="AG21" s="137"/>
      <c r="AH21" s="27"/>
      <c r="AI21" s="137"/>
      <c r="AJ21" s="27"/>
      <c r="AK21" s="137"/>
      <c r="AL21" s="163"/>
      <c r="AM21" s="164"/>
      <c r="AN21" s="57"/>
      <c r="AO21" s="28"/>
      <c r="AP21" s="22"/>
      <c r="AQ21" s="22"/>
      <c r="AR21" s="22"/>
      <c r="AS21" s="159"/>
      <c r="AT21" s="6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122"/>
      <c r="BG21" s="122"/>
      <c r="BX21" s="121"/>
      <c r="CD21" s="147" t="str">
        <f t="shared" si="3"/>
        <v/>
      </c>
      <c r="CG21" s="123">
        <v>0</v>
      </c>
      <c r="CH21" s="123">
        <v>0</v>
      </c>
      <c r="CI21" s="123">
        <v>0</v>
      </c>
      <c r="CJ21" s="123">
        <f t="shared" si="4"/>
        <v>0</v>
      </c>
      <c r="CK21" s="123"/>
      <c r="CL21" s="123"/>
      <c r="CM21" s="123"/>
      <c r="CN21" s="123"/>
      <c r="CO21" s="123"/>
    </row>
    <row r="22" spans="1:93" ht="16.149999999999999" customHeight="1" x14ac:dyDescent="0.2">
      <c r="A22" s="335"/>
      <c r="B22" s="39" t="s">
        <v>45</v>
      </c>
      <c r="C22" s="52">
        <f t="shared" si="0"/>
        <v>0</v>
      </c>
      <c r="D22" s="53">
        <f t="shared" si="1"/>
        <v>0</v>
      </c>
      <c r="E22" s="158">
        <f t="shared" si="2"/>
        <v>0</v>
      </c>
      <c r="F22" s="7"/>
      <c r="G22" s="20"/>
      <c r="H22" s="7"/>
      <c r="I22" s="20"/>
      <c r="J22" s="7"/>
      <c r="K22" s="8"/>
      <c r="L22" s="7"/>
      <c r="M22" s="8"/>
      <c r="N22" s="7"/>
      <c r="O22" s="8"/>
      <c r="P22" s="7"/>
      <c r="Q22" s="8"/>
      <c r="R22" s="7"/>
      <c r="S22" s="8"/>
      <c r="T22" s="7"/>
      <c r="U22" s="8"/>
      <c r="V22" s="7"/>
      <c r="W22" s="8"/>
      <c r="X22" s="7"/>
      <c r="Y22" s="8"/>
      <c r="Z22" s="7"/>
      <c r="AA22" s="8"/>
      <c r="AB22" s="7"/>
      <c r="AC22" s="8"/>
      <c r="AD22" s="7"/>
      <c r="AE22" s="8"/>
      <c r="AF22" s="7"/>
      <c r="AG22" s="8"/>
      <c r="AH22" s="7"/>
      <c r="AI22" s="8"/>
      <c r="AJ22" s="7"/>
      <c r="AK22" s="8"/>
      <c r="AL22" s="21"/>
      <c r="AM22" s="35"/>
      <c r="AN22" s="57"/>
      <c r="AO22" s="20"/>
      <c r="AP22" s="22"/>
      <c r="AQ22" s="22"/>
      <c r="AR22" s="22"/>
      <c r="AS22" s="159"/>
      <c r="AT22" s="6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122"/>
      <c r="BG22" s="122"/>
      <c r="BX22" s="121"/>
      <c r="CD22" s="147" t="str">
        <f t="shared" si="3"/>
        <v/>
      </c>
      <c r="CG22" s="123">
        <v>0</v>
      </c>
      <c r="CH22" s="123">
        <v>0</v>
      </c>
      <c r="CI22" s="123">
        <v>0</v>
      </c>
      <c r="CJ22" s="123">
        <f t="shared" si="4"/>
        <v>0</v>
      </c>
      <c r="CK22" s="123"/>
      <c r="CL22" s="123"/>
      <c r="CM22" s="123"/>
      <c r="CN22" s="123"/>
      <c r="CO22" s="123"/>
    </row>
    <row r="23" spans="1:93" ht="16.149999999999999" customHeight="1" x14ac:dyDescent="0.2">
      <c r="A23" s="335"/>
      <c r="B23" s="112" t="s">
        <v>46</v>
      </c>
      <c r="C23" s="165">
        <f t="shared" si="0"/>
        <v>0</v>
      </c>
      <c r="D23" s="88">
        <f t="shared" si="1"/>
        <v>0</v>
      </c>
      <c r="E23" s="166">
        <f t="shared" si="2"/>
        <v>0</v>
      </c>
      <c r="F23" s="7"/>
      <c r="G23" s="20"/>
      <c r="H23" s="7"/>
      <c r="I23" s="20"/>
      <c r="J23" s="7"/>
      <c r="K23" s="8"/>
      <c r="L23" s="7"/>
      <c r="M23" s="8"/>
      <c r="N23" s="7"/>
      <c r="O23" s="8"/>
      <c r="P23" s="7"/>
      <c r="Q23" s="8"/>
      <c r="R23" s="7"/>
      <c r="S23" s="8"/>
      <c r="T23" s="7"/>
      <c r="U23" s="8"/>
      <c r="V23" s="7"/>
      <c r="W23" s="8"/>
      <c r="X23" s="7"/>
      <c r="Y23" s="8"/>
      <c r="Z23" s="7"/>
      <c r="AA23" s="8"/>
      <c r="AB23" s="7"/>
      <c r="AC23" s="8"/>
      <c r="AD23" s="7"/>
      <c r="AE23" s="8"/>
      <c r="AF23" s="7"/>
      <c r="AG23" s="8"/>
      <c r="AH23" s="7"/>
      <c r="AI23" s="8"/>
      <c r="AJ23" s="7"/>
      <c r="AK23" s="8"/>
      <c r="AL23" s="55"/>
      <c r="AM23" s="35"/>
      <c r="AN23" s="57"/>
      <c r="AO23" s="20"/>
      <c r="AP23" s="22"/>
      <c r="AQ23" s="22"/>
      <c r="AR23" s="22"/>
      <c r="AS23" s="159"/>
      <c r="AT23" s="6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122"/>
      <c r="BG23" s="122"/>
      <c r="BX23" s="121"/>
      <c r="CD23" s="147" t="str">
        <f t="shared" si="3"/>
        <v/>
      </c>
      <c r="CG23" s="123">
        <v>0</v>
      </c>
      <c r="CH23" s="123">
        <v>0</v>
      </c>
      <c r="CI23" s="123">
        <v>0</v>
      </c>
      <c r="CJ23" s="123">
        <f t="shared" si="4"/>
        <v>0</v>
      </c>
      <c r="CK23" s="123"/>
      <c r="CL23" s="123"/>
      <c r="CM23" s="123"/>
      <c r="CN23" s="123"/>
      <c r="CO23" s="123"/>
    </row>
    <row r="24" spans="1:93" ht="16.149999999999999" customHeight="1" x14ac:dyDescent="0.2">
      <c r="A24" s="336"/>
      <c r="B24" s="167" t="s">
        <v>47</v>
      </c>
      <c r="C24" s="132">
        <f t="shared" si="0"/>
        <v>0</v>
      </c>
      <c r="D24" s="168">
        <f t="shared" si="1"/>
        <v>0</v>
      </c>
      <c r="E24" s="128">
        <f t="shared" si="2"/>
        <v>0</v>
      </c>
      <c r="F24" s="32"/>
      <c r="G24" s="33"/>
      <c r="H24" s="32"/>
      <c r="I24" s="33"/>
      <c r="J24" s="32"/>
      <c r="K24" s="45"/>
      <c r="L24" s="32"/>
      <c r="M24" s="45"/>
      <c r="N24" s="32"/>
      <c r="O24" s="45"/>
      <c r="P24" s="32"/>
      <c r="Q24" s="45"/>
      <c r="R24" s="32"/>
      <c r="S24" s="45"/>
      <c r="T24" s="32"/>
      <c r="U24" s="45"/>
      <c r="V24" s="32"/>
      <c r="W24" s="45"/>
      <c r="X24" s="32"/>
      <c r="Y24" s="45"/>
      <c r="Z24" s="32"/>
      <c r="AA24" s="45"/>
      <c r="AB24" s="32"/>
      <c r="AC24" s="45"/>
      <c r="AD24" s="32"/>
      <c r="AE24" s="45"/>
      <c r="AF24" s="32"/>
      <c r="AG24" s="45"/>
      <c r="AH24" s="32"/>
      <c r="AI24" s="45"/>
      <c r="AJ24" s="32"/>
      <c r="AK24" s="45"/>
      <c r="AL24" s="12"/>
      <c r="AM24" s="97"/>
      <c r="AN24" s="57"/>
      <c r="AO24" s="33"/>
      <c r="AP24" s="24"/>
      <c r="AQ24" s="24"/>
      <c r="AR24" s="24"/>
      <c r="AS24" s="169"/>
      <c r="AT24" s="6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122"/>
      <c r="BG24" s="122"/>
      <c r="BX24" s="121"/>
      <c r="CD24" s="147" t="str">
        <f t="shared" si="3"/>
        <v/>
      </c>
      <c r="CG24" s="123">
        <v>0</v>
      </c>
      <c r="CH24" s="123">
        <v>0</v>
      </c>
      <c r="CI24" s="123">
        <v>0</v>
      </c>
      <c r="CJ24" s="123">
        <f t="shared" si="4"/>
        <v>0</v>
      </c>
      <c r="CK24" s="123"/>
      <c r="CL24" s="123"/>
      <c r="CM24" s="123"/>
      <c r="CN24" s="123"/>
      <c r="CO24" s="123"/>
    </row>
    <row r="25" spans="1:93" ht="16.149999999999999" customHeight="1" x14ac:dyDescent="0.2">
      <c r="A25" s="334" t="s">
        <v>48</v>
      </c>
      <c r="B25" s="152" t="s">
        <v>37</v>
      </c>
      <c r="C25" s="49">
        <f t="shared" si="0"/>
        <v>35</v>
      </c>
      <c r="D25" s="50">
        <f t="shared" si="1"/>
        <v>27</v>
      </c>
      <c r="E25" s="153">
        <f t="shared" si="2"/>
        <v>8</v>
      </c>
      <c r="F25" s="1"/>
      <c r="G25" s="2"/>
      <c r="H25" s="1"/>
      <c r="I25" s="2"/>
      <c r="J25" s="1"/>
      <c r="K25" s="3"/>
      <c r="L25" s="1"/>
      <c r="M25" s="3"/>
      <c r="N25" s="1">
        <v>1</v>
      </c>
      <c r="O25" s="3"/>
      <c r="P25" s="1">
        <v>4</v>
      </c>
      <c r="Q25" s="3">
        <v>2</v>
      </c>
      <c r="R25" s="1">
        <v>5</v>
      </c>
      <c r="S25" s="3">
        <v>2</v>
      </c>
      <c r="T25" s="1">
        <v>1</v>
      </c>
      <c r="U25" s="3"/>
      <c r="V25" s="1">
        <v>6</v>
      </c>
      <c r="W25" s="3">
        <v>2</v>
      </c>
      <c r="X25" s="1">
        <v>2</v>
      </c>
      <c r="Y25" s="3">
        <v>2</v>
      </c>
      <c r="Z25" s="1">
        <v>2</v>
      </c>
      <c r="AA25" s="3"/>
      <c r="AB25" s="1">
        <v>3</v>
      </c>
      <c r="AC25" s="3"/>
      <c r="AD25" s="1">
        <v>1</v>
      </c>
      <c r="AE25" s="3"/>
      <c r="AF25" s="1">
        <v>2</v>
      </c>
      <c r="AG25" s="3"/>
      <c r="AH25" s="1"/>
      <c r="AI25" s="3"/>
      <c r="AJ25" s="1"/>
      <c r="AK25" s="3"/>
      <c r="AL25" s="25"/>
      <c r="AM25" s="47"/>
      <c r="AN25" s="57"/>
      <c r="AO25" s="2">
        <v>0</v>
      </c>
      <c r="AP25" s="26">
        <v>0</v>
      </c>
      <c r="AQ25" s="26">
        <v>0</v>
      </c>
      <c r="AR25" s="26">
        <v>0</v>
      </c>
      <c r="AS25" s="157"/>
      <c r="AT25" s="6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122"/>
      <c r="BG25" s="122"/>
      <c r="BX25" s="121"/>
      <c r="CD25" s="147" t="str">
        <f t="shared" si="3"/>
        <v/>
      </c>
      <c r="CG25" s="123">
        <v>0</v>
      </c>
      <c r="CH25" s="123">
        <v>0</v>
      </c>
      <c r="CI25" s="123">
        <v>0</v>
      </c>
      <c r="CJ25" s="123">
        <f t="shared" si="4"/>
        <v>0</v>
      </c>
      <c r="CK25" s="123"/>
      <c r="CL25" s="123"/>
      <c r="CM25" s="123"/>
      <c r="CN25" s="123"/>
      <c r="CO25" s="123"/>
    </row>
    <row r="26" spans="1:93" ht="16.149999999999999" customHeight="1" x14ac:dyDescent="0.2">
      <c r="A26" s="335"/>
      <c r="B26" s="39" t="s">
        <v>38</v>
      </c>
      <c r="C26" s="52">
        <f t="shared" si="0"/>
        <v>0</v>
      </c>
      <c r="D26" s="53">
        <f t="shared" si="1"/>
        <v>0</v>
      </c>
      <c r="E26" s="158">
        <f t="shared" si="2"/>
        <v>0</v>
      </c>
      <c r="F26" s="7"/>
      <c r="G26" s="20"/>
      <c r="H26" s="7"/>
      <c r="I26" s="20"/>
      <c r="J26" s="7"/>
      <c r="K26" s="8"/>
      <c r="L26" s="7"/>
      <c r="M26" s="8"/>
      <c r="N26" s="7"/>
      <c r="O26" s="8"/>
      <c r="P26" s="7"/>
      <c r="Q26" s="8"/>
      <c r="R26" s="7"/>
      <c r="S26" s="8"/>
      <c r="T26" s="7"/>
      <c r="U26" s="8"/>
      <c r="V26" s="7"/>
      <c r="W26" s="8"/>
      <c r="X26" s="7"/>
      <c r="Y26" s="8"/>
      <c r="Z26" s="7"/>
      <c r="AA26" s="8"/>
      <c r="AB26" s="7"/>
      <c r="AC26" s="8"/>
      <c r="AD26" s="7"/>
      <c r="AE26" s="8"/>
      <c r="AF26" s="7"/>
      <c r="AG26" s="8"/>
      <c r="AH26" s="7"/>
      <c r="AI26" s="8"/>
      <c r="AJ26" s="7"/>
      <c r="AK26" s="8"/>
      <c r="AL26" s="21"/>
      <c r="AM26" s="35"/>
      <c r="AN26" s="57"/>
      <c r="AO26" s="20"/>
      <c r="AP26" s="22"/>
      <c r="AQ26" s="22"/>
      <c r="AR26" s="22"/>
      <c r="AS26" s="159"/>
      <c r="AT26" s="6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122"/>
      <c r="BG26" s="122"/>
      <c r="BX26" s="121"/>
      <c r="CD26" s="147" t="str">
        <f>IF((J26 + K26 + L26 + M26) &lt;  AS26,"* La columna 14-18 AÑOS no puede ser mayor al total por grupo edad de 10 a 19 años. ","")</f>
        <v/>
      </c>
      <c r="CG26" s="123">
        <v>0</v>
      </c>
      <c r="CH26" s="123">
        <v>0</v>
      </c>
      <c r="CI26" s="123">
        <v>0</v>
      </c>
      <c r="CJ26" s="123">
        <f>IF((J26 + K26 + L26 + M26) &lt;  AS26,1,0)</f>
        <v>0</v>
      </c>
      <c r="CK26" s="123"/>
      <c r="CL26" s="123"/>
      <c r="CM26" s="123"/>
      <c r="CN26" s="123"/>
      <c r="CO26" s="123"/>
    </row>
    <row r="27" spans="1:93" ht="16.149999999999999" customHeight="1" x14ac:dyDescent="0.2">
      <c r="A27" s="335"/>
      <c r="B27" s="39" t="s">
        <v>39</v>
      </c>
      <c r="C27" s="52">
        <f t="shared" si="0"/>
        <v>35</v>
      </c>
      <c r="D27" s="53">
        <f t="shared" si="1"/>
        <v>24</v>
      </c>
      <c r="E27" s="158">
        <f t="shared" si="2"/>
        <v>11</v>
      </c>
      <c r="F27" s="7"/>
      <c r="G27" s="20"/>
      <c r="H27" s="7"/>
      <c r="I27" s="20"/>
      <c r="J27" s="7"/>
      <c r="K27" s="8"/>
      <c r="L27" s="7"/>
      <c r="M27" s="8"/>
      <c r="N27" s="7">
        <v>1</v>
      </c>
      <c r="O27" s="8"/>
      <c r="P27" s="7">
        <v>4</v>
      </c>
      <c r="Q27" s="8">
        <v>2</v>
      </c>
      <c r="R27" s="7">
        <v>3</v>
      </c>
      <c r="S27" s="8">
        <v>4</v>
      </c>
      <c r="T27" s="7">
        <v>3</v>
      </c>
      <c r="U27" s="8">
        <v>3</v>
      </c>
      <c r="V27" s="7">
        <v>3</v>
      </c>
      <c r="W27" s="8">
        <v>1</v>
      </c>
      <c r="X27" s="7">
        <v>3</v>
      </c>
      <c r="Y27" s="8">
        <v>1</v>
      </c>
      <c r="Z27" s="7">
        <v>6</v>
      </c>
      <c r="AA27" s="8"/>
      <c r="AB27" s="7"/>
      <c r="AC27" s="8"/>
      <c r="AD27" s="7"/>
      <c r="AE27" s="8"/>
      <c r="AF27" s="7">
        <v>1</v>
      </c>
      <c r="AG27" s="8"/>
      <c r="AH27" s="7"/>
      <c r="AI27" s="8"/>
      <c r="AJ27" s="7"/>
      <c r="AK27" s="8"/>
      <c r="AL27" s="21"/>
      <c r="AM27" s="35"/>
      <c r="AN27" s="57"/>
      <c r="AO27" s="20">
        <v>0</v>
      </c>
      <c r="AP27" s="22">
        <v>0</v>
      </c>
      <c r="AQ27" s="22">
        <v>0</v>
      </c>
      <c r="AR27" s="22">
        <v>0</v>
      </c>
      <c r="AS27" s="159"/>
      <c r="AT27" s="6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122"/>
      <c r="BG27" s="122"/>
      <c r="BX27" s="121"/>
      <c r="CD27" s="147" t="str">
        <f>IF((J27 + K27 + L27 + M27) &lt;  AS27,"* La columna 14-18 AÑOS no puede ser mayor al total por grupo edad de 10 a 19 años. ","")</f>
        <v/>
      </c>
      <c r="CG27" s="123">
        <v>0</v>
      </c>
      <c r="CH27" s="123">
        <v>0</v>
      </c>
      <c r="CI27" s="123">
        <v>0</v>
      </c>
      <c r="CJ27" s="123">
        <f>IF((J27 + K27 + L27 + M27) &lt;  AS27,1,0)</f>
        <v>0</v>
      </c>
      <c r="CK27" s="123"/>
      <c r="CL27" s="123"/>
      <c r="CM27" s="123"/>
      <c r="CN27" s="123"/>
      <c r="CO27" s="123"/>
    </row>
    <row r="28" spans="1:93" ht="16.149999999999999" customHeight="1" x14ac:dyDescent="0.2">
      <c r="A28" s="335"/>
      <c r="B28" s="39" t="s">
        <v>40</v>
      </c>
      <c r="C28" s="52">
        <f t="shared" si="0"/>
        <v>0</v>
      </c>
      <c r="D28" s="53">
        <f t="shared" si="1"/>
        <v>0</v>
      </c>
      <c r="E28" s="158">
        <f t="shared" si="2"/>
        <v>0</v>
      </c>
      <c r="F28" s="7"/>
      <c r="G28" s="20"/>
      <c r="H28" s="7"/>
      <c r="I28" s="20"/>
      <c r="J28" s="7"/>
      <c r="K28" s="8"/>
      <c r="L28" s="7"/>
      <c r="M28" s="8"/>
      <c r="N28" s="7"/>
      <c r="O28" s="8"/>
      <c r="P28" s="7"/>
      <c r="Q28" s="8"/>
      <c r="R28" s="7"/>
      <c r="S28" s="8"/>
      <c r="T28" s="7"/>
      <c r="U28" s="8"/>
      <c r="V28" s="7"/>
      <c r="W28" s="8"/>
      <c r="X28" s="7"/>
      <c r="Y28" s="8"/>
      <c r="Z28" s="7"/>
      <c r="AA28" s="8"/>
      <c r="AB28" s="7"/>
      <c r="AC28" s="8"/>
      <c r="AD28" s="7"/>
      <c r="AE28" s="8"/>
      <c r="AF28" s="7"/>
      <c r="AG28" s="8"/>
      <c r="AH28" s="7"/>
      <c r="AI28" s="8"/>
      <c r="AJ28" s="7"/>
      <c r="AK28" s="8"/>
      <c r="AL28" s="21"/>
      <c r="AM28" s="35"/>
      <c r="AN28" s="57"/>
      <c r="AO28" s="20"/>
      <c r="AP28" s="22"/>
      <c r="AQ28" s="22"/>
      <c r="AR28" s="22"/>
      <c r="AS28" s="159"/>
      <c r="AT28" s="6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122"/>
      <c r="BG28" s="122"/>
      <c r="BX28" s="121"/>
      <c r="CD28" s="147" t="str">
        <f>IF((J28 + K28 + L28 + M28) &lt;  AS28,"* La columna 14-18 AÑOS no puede ser mayor al total por grupo edad de 10 a 19 años. ","")</f>
        <v/>
      </c>
      <c r="CG28" s="123">
        <v>0</v>
      </c>
      <c r="CH28" s="123">
        <v>0</v>
      </c>
      <c r="CI28" s="123">
        <v>0</v>
      </c>
      <c r="CJ28" s="123">
        <f>IF((J28 + K28 + L28 + M28) &lt;  AS28,1,0)</f>
        <v>0</v>
      </c>
      <c r="CK28" s="123"/>
      <c r="CL28" s="123"/>
      <c r="CM28" s="123"/>
      <c r="CN28" s="123"/>
      <c r="CO28" s="123"/>
    </row>
    <row r="29" spans="1:93" ht="16.149999999999999" customHeight="1" x14ac:dyDescent="0.2">
      <c r="A29" s="335"/>
      <c r="B29" s="39" t="s">
        <v>41</v>
      </c>
      <c r="C29" s="52">
        <f t="shared" si="0"/>
        <v>0</v>
      </c>
      <c r="D29" s="53">
        <f t="shared" si="1"/>
        <v>0</v>
      </c>
      <c r="E29" s="158">
        <f t="shared" si="2"/>
        <v>0</v>
      </c>
      <c r="F29" s="7"/>
      <c r="G29" s="20"/>
      <c r="H29" s="7"/>
      <c r="I29" s="20"/>
      <c r="J29" s="7"/>
      <c r="K29" s="8"/>
      <c r="L29" s="7"/>
      <c r="M29" s="8"/>
      <c r="N29" s="7"/>
      <c r="O29" s="8"/>
      <c r="P29" s="7"/>
      <c r="Q29" s="8"/>
      <c r="R29" s="7"/>
      <c r="S29" s="8"/>
      <c r="T29" s="7"/>
      <c r="U29" s="8"/>
      <c r="V29" s="7"/>
      <c r="W29" s="8"/>
      <c r="X29" s="7"/>
      <c r="Y29" s="8"/>
      <c r="Z29" s="7"/>
      <c r="AA29" s="8"/>
      <c r="AB29" s="7"/>
      <c r="AC29" s="8"/>
      <c r="AD29" s="7"/>
      <c r="AE29" s="8"/>
      <c r="AF29" s="7"/>
      <c r="AG29" s="8"/>
      <c r="AH29" s="7"/>
      <c r="AI29" s="8"/>
      <c r="AJ29" s="7"/>
      <c r="AK29" s="8"/>
      <c r="AL29" s="21"/>
      <c r="AM29" s="35"/>
      <c r="AN29" s="57"/>
      <c r="AO29" s="20"/>
      <c r="AP29" s="22"/>
      <c r="AQ29" s="22"/>
      <c r="AR29" s="22"/>
      <c r="AS29" s="159"/>
      <c r="AT29" s="6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122"/>
      <c r="BG29" s="122"/>
      <c r="BX29" s="121"/>
      <c r="CD29" s="147" t="str">
        <f t="shared" si="3"/>
        <v/>
      </c>
      <c r="CG29" s="123">
        <v>0</v>
      </c>
      <c r="CH29" s="123">
        <v>0</v>
      </c>
      <c r="CI29" s="123">
        <v>0</v>
      </c>
      <c r="CJ29" s="123">
        <f t="shared" si="4"/>
        <v>0</v>
      </c>
      <c r="CK29" s="123"/>
      <c r="CL29" s="123"/>
      <c r="CM29" s="123"/>
      <c r="CN29" s="123"/>
      <c r="CO29" s="123"/>
    </row>
    <row r="30" spans="1:93" ht="16.149999999999999" customHeight="1" x14ac:dyDescent="0.2">
      <c r="A30" s="335"/>
      <c r="B30" s="39" t="s">
        <v>42</v>
      </c>
      <c r="C30" s="52">
        <f t="shared" si="0"/>
        <v>0</v>
      </c>
      <c r="D30" s="53">
        <f t="shared" si="1"/>
        <v>0</v>
      </c>
      <c r="E30" s="158">
        <f t="shared" si="2"/>
        <v>0</v>
      </c>
      <c r="F30" s="27"/>
      <c r="G30" s="28"/>
      <c r="H30" s="27"/>
      <c r="I30" s="28"/>
      <c r="J30" s="27"/>
      <c r="K30" s="137"/>
      <c r="L30" s="27"/>
      <c r="M30" s="137"/>
      <c r="N30" s="27"/>
      <c r="O30" s="137"/>
      <c r="P30" s="27"/>
      <c r="Q30" s="137"/>
      <c r="R30" s="27"/>
      <c r="S30" s="137"/>
      <c r="T30" s="27"/>
      <c r="U30" s="137"/>
      <c r="V30" s="27"/>
      <c r="W30" s="137"/>
      <c r="X30" s="27"/>
      <c r="Y30" s="137"/>
      <c r="Z30" s="27"/>
      <c r="AA30" s="137"/>
      <c r="AB30" s="27"/>
      <c r="AC30" s="137"/>
      <c r="AD30" s="27"/>
      <c r="AE30" s="137"/>
      <c r="AF30" s="27"/>
      <c r="AG30" s="137"/>
      <c r="AH30" s="27"/>
      <c r="AI30" s="137"/>
      <c r="AJ30" s="27"/>
      <c r="AK30" s="137"/>
      <c r="AL30" s="163"/>
      <c r="AM30" s="164"/>
      <c r="AN30" s="57"/>
      <c r="AO30" s="28"/>
      <c r="AP30" s="22"/>
      <c r="AQ30" s="22"/>
      <c r="AR30" s="22"/>
      <c r="AS30" s="159"/>
      <c r="AT30" s="6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122"/>
      <c r="BG30" s="122"/>
      <c r="BX30" s="121"/>
      <c r="CD30" s="147" t="str">
        <f t="shared" si="3"/>
        <v/>
      </c>
      <c r="CG30" s="123">
        <v>0</v>
      </c>
      <c r="CH30" s="123">
        <v>0</v>
      </c>
      <c r="CI30" s="123">
        <v>0</v>
      </c>
      <c r="CJ30" s="123">
        <f t="shared" si="4"/>
        <v>0</v>
      </c>
      <c r="CK30" s="123"/>
      <c r="CL30" s="123"/>
      <c r="CM30" s="123"/>
      <c r="CN30" s="123"/>
      <c r="CO30" s="123"/>
    </row>
    <row r="31" spans="1:93" ht="16.149999999999999" customHeight="1" x14ac:dyDescent="0.2">
      <c r="A31" s="335"/>
      <c r="B31" s="39" t="s">
        <v>43</v>
      </c>
      <c r="C31" s="52">
        <f t="shared" si="0"/>
        <v>0</v>
      </c>
      <c r="D31" s="53">
        <f t="shared" si="1"/>
        <v>0</v>
      </c>
      <c r="E31" s="158">
        <f t="shared" si="2"/>
        <v>0</v>
      </c>
      <c r="F31" s="27"/>
      <c r="G31" s="28"/>
      <c r="H31" s="27"/>
      <c r="I31" s="28"/>
      <c r="J31" s="27"/>
      <c r="K31" s="137"/>
      <c r="L31" s="27"/>
      <c r="M31" s="137"/>
      <c r="N31" s="27"/>
      <c r="O31" s="137"/>
      <c r="P31" s="27"/>
      <c r="Q31" s="137"/>
      <c r="R31" s="27"/>
      <c r="S31" s="137"/>
      <c r="T31" s="27"/>
      <c r="U31" s="137"/>
      <c r="V31" s="27"/>
      <c r="W31" s="137"/>
      <c r="X31" s="27"/>
      <c r="Y31" s="137"/>
      <c r="Z31" s="27"/>
      <c r="AA31" s="137"/>
      <c r="AB31" s="27"/>
      <c r="AC31" s="137"/>
      <c r="AD31" s="27"/>
      <c r="AE31" s="137"/>
      <c r="AF31" s="27"/>
      <c r="AG31" s="137"/>
      <c r="AH31" s="27"/>
      <c r="AI31" s="137"/>
      <c r="AJ31" s="27"/>
      <c r="AK31" s="137"/>
      <c r="AL31" s="163"/>
      <c r="AM31" s="164"/>
      <c r="AN31" s="57"/>
      <c r="AO31" s="28"/>
      <c r="AP31" s="22"/>
      <c r="AQ31" s="22"/>
      <c r="AR31" s="22"/>
      <c r="AS31" s="159"/>
      <c r="AT31" s="6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122"/>
      <c r="BG31" s="122"/>
      <c r="BX31" s="121"/>
      <c r="CD31" s="147" t="str">
        <f t="shared" si="3"/>
        <v/>
      </c>
      <c r="CG31" s="123">
        <v>0</v>
      </c>
      <c r="CH31" s="123">
        <v>0</v>
      </c>
      <c r="CI31" s="123">
        <v>0</v>
      </c>
      <c r="CJ31" s="123">
        <f t="shared" si="4"/>
        <v>0</v>
      </c>
      <c r="CK31" s="123"/>
      <c r="CL31" s="123"/>
      <c r="CM31" s="123"/>
      <c r="CN31" s="123"/>
      <c r="CO31" s="123"/>
    </row>
    <row r="32" spans="1:93" ht="16.149999999999999" customHeight="1" x14ac:dyDescent="0.2">
      <c r="A32" s="335"/>
      <c r="B32" s="127" t="s">
        <v>44</v>
      </c>
      <c r="C32" s="160">
        <f t="shared" si="0"/>
        <v>0</v>
      </c>
      <c r="D32" s="161">
        <f t="shared" si="1"/>
        <v>0</v>
      </c>
      <c r="E32" s="162">
        <f t="shared" si="2"/>
        <v>0</v>
      </c>
      <c r="F32" s="27"/>
      <c r="G32" s="28"/>
      <c r="H32" s="27"/>
      <c r="I32" s="28"/>
      <c r="J32" s="27"/>
      <c r="K32" s="137"/>
      <c r="L32" s="27"/>
      <c r="M32" s="137"/>
      <c r="N32" s="27"/>
      <c r="O32" s="137"/>
      <c r="P32" s="27"/>
      <c r="Q32" s="137"/>
      <c r="R32" s="27"/>
      <c r="S32" s="137"/>
      <c r="T32" s="27"/>
      <c r="U32" s="137"/>
      <c r="V32" s="27"/>
      <c r="W32" s="137"/>
      <c r="X32" s="27"/>
      <c r="Y32" s="137"/>
      <c r="Z32" s="27"/>
      <c r="AA32" s="137"/>
      <c r="AB32" s="27"/>
      <c r="AC32" s="137"/>
      <c r="AD32" s="27"/>
      <c r="AE32" s="137"/>
      <c r="AF32" s="27"/>
      <c r="AG32" s="137"/>
      <c r="AH32" s="27"/>
      <c r="AI32" s="137"/>
      <c r="AJ32" s="27"/>
      <c r="AK32" s="137"/>
      <c r="AL32" s="163"/>
      <c r="AM32" s="164"/>
      <c r="AN32" s="57"/>
      <c r="AO32" s="28"/>
      <c r="AP32" s="22"/>
      <c r="AQ32" s="22"/>
      <c r="AR32" s="22"/>
      <c r="AS32" s="159"/>
      <c r="AT32" s="6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122"/>
      <c r="BG32" s="122"/>
      <c r="BX32" s="121"/>
      <c r="CD32" s="147" t="str">
        <f t="shared" si="3"/>
        <v/>
      </c>
      <c r="CG32" s="123">
        <v>0</v>
      </c>
      <c r="CH32" s="123">
        <v>0</v>
      </c>
      <c r="CI32" s="123">
        <v>0</v>
      </c>
      <c r="CJ32" s="123">
        <f t="shared" si="4"/>
        <v>0</v>
      </c>
      <c r="CK32" s="123"/>
      <c r="CL32" s="123"/>
      <c r="CM32" s="123"/>
      <c r="CN32" s="123"/>
      <c r="CO32" s="123"/>
    </row>
    <row r="33" spans="1:93" ht="16.149999999999999" customHeight="1" x14ac:dyDescent="0.2">
      <c r="A33" s="335"/>
      <c r="B33" s="39" t="s">
        <v>45</v>
      </c>
      <c r="C33" s="52">
        <f t="shared" si="0"/>
        <v>0</v>
      </c>
      <c r="D33" s="53">
        <f t="shared" si="1"/>
        <v>0</v>
      </c>
      <c r="E33" s="158">
        <f t="shared" si="2"/>
        <v>0</v>
      </c>
      <c r="F33" s="27"/>
      <c r="G33" s="28"/>
      <c r="H33" s="27"/>
      <c r="I33" s="28"/>
      <c r="J33" s="27"/>
      <c r="K33" s="137"/>
      <c r="L33" s="27"/>
      <c r="M33" s="137"/>
      <c r="N33" s="27"/>
      <c r="O33" s="137"/>
      <c r="P33" s="27"/>
      <c r="Q33" s="137"/>
      <c r="R33" s="27"/>
      <c r="S33" s="137"/>
      <c r="T33" s="27"/>
      <c r="U33" s="137"/>
      <c r="V33" s="27"/>
      <c r="W33" s="137"/>
      <c r="X33" s="27"/>
      <c r="Y33" s="137"/>
      <c r="Z33" s="27"/>
      <c r="AA33" s="137"/>
      <c r="AB33" s="27"/>
      <c r="AC33" s="137"/>
      <c r="AD33" s="27"/>
      <c r="AE33" s="137"/>
      <c r="AF33" s="27"/>
      <c r="AG33" s="137"/>
      <c r="AH33" s="27"/>
      <c r="AI33" s="137"/>
      <c r="AJ33" s="27"/>
      <c r="AK33" s="137"/>
      <c r="AL33" s="163"/>
      <c r="AM33" s="164"/>
      <c r="AN33" s="57"/>
      <c r="AO33" s="28"/>
      <c r="AP33" s="22"/>
      <c r="AQ33" s="22"/>
      <c r="AR33" s="22"/>
      <c r="AS33" s="159"/>
      <c r="AT33" s="6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122"/>
      <c r="BG33" s="122"/>
      <c r="BX33" s="121"/>
      <c r="CD33" s="147" t="str">
        <f t="shared" si="3"/>
        <v/>
      </c>
      <c r="CG33" s="123">
        <v>0</v>
      </c>
      <c r="CH33" s="123">
        <v>0</v>
      </c>
      <c r="CI33" s="123">
        <v>0</v>
      </c>
      <c r="CJ33" s="123">
        <f t="shared" si="4"/>
        <v>0</v>
      </c>
      <c r="CK33" s="123"/>
      <c r="CL33" s="123"/>
      <c r="CM33" s="123"/>
      <c r="CN33" s="123"/>
      <c r="CO33" s="123"/>
    </row>
    <row r="34" spans="1:93" ht="16.149999999999999" customHeight="1" x14ac:dyDescent="0.2">
      <c r="A34" s="335"/>
      <c r="B34" s="112" t="s">
        <v>46</v>
      </c>
      <c r="C34" s="165">
        <f t="shared" si="0"/>
        <v>0</v>
      </c>
      <c r="D34" s="88">
        <f t="shared" si="1"/>
        <v>0</v>
      </c>
      <c r="E34" s="166">
        <f t="shared" si="2"/>
        <v>0</v>
      </c>
      <c r="F34" s="27"/>
      <c r="G34" s="28"/>
      <c r="H34" s="27"/>
      <c r="I34" s="28"/>
      <c r="J34" s="27"/>
      <c r="K34" s="137"/>
      <c r="L34" s="27"/>
      <c r="M34" s="137"/>
      <c r="N34" s="27"/>
      <c r="O34" s="137"/>
      <c r="P34" s="27"/>
      <c r="Q34" s="137"/>
      <c r="R34" s="27"/>
      <c r="S34" s="137"/>
      <c r="T34" s="27"/>
      <c r="U34" s="137"/>
      <c r="V34" s="27"/>
      <c r="W34" s="137"/>
      <c r="X34" s="27"/>
      <c r="Y34" s="137"/>
      <c r="Z34" s="27"/>
      <c r="AA34" s="137"/>
      <c r="AB34" s="27"/>
      <c r="AC34" s="137"/>
      <c r="AD34" s="27"/>
      <c r="AE34" s="137"/>
      <c r="AF34" s="27"/>
      <c r="AG34" s="137"/>
      <c r="AH34" s="27"/>
      <c r="AI34" s="137"/>
      <c r="AJ34" s="27"/>
      <c r="AK34" s="137"/>
      <c r="AL34" s="163"/>
      <c r="AM34" s="164"/>
      <c r="AN34" s="57"/>
      <c r="AO34" s="28"/>
      <c r="AP34" s="22"/>
      <c r="AQ34" s="22"/>
      <c r="AR34" s="22"/>
      <c r="AS34" s="159"/>
      <c r="AT34" s="6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122"/>
      <c r="BG34" s="122"/>
      <c r="BX34" s="121"/>
      <c r="CD34" s="147" t="str">
        <f t="shared" si="3"/>
        <v/>
      </c>
      <c r="CG34" s="123">
        <v>0</v>
      </c>
      <c r="CH34" s="123">
        <v>0</v>
      </c>
      <c r="CI34" s="123">
        <v>0</v>
      </c>
      <c r="CJ34" s="123">
        <f t="shared" si="4"/>
        <v>0</v>
      </c>
      <c r="CK34" s="123"/>
      <c r="CL34" s="123"/>
      <c r="CM34" s="123"/>
      <c r="CN34" s="123"/>
      <c r="CO34" s="123"/>
    </row>
    <row r="35" spans="1:93" ht="16.149999999999999" customHeight="1" x14ac:dyDescent="0.2">
      <c r="A35" s="336"/>
      <c r="B35" s="167" t="s">
        <v>47</v>
      </c>
      <c r="C35" s="132">
        <f>SUM(D35+E35)</f>
        <v>0</v>
      </c>
      <c r="D35" s="168">
        <f t="shared" si="1"/>
        <v>0</v>
      </c>
      <c r="E35" s="128">
        <f>SUM(G35+I35+K35+M35+O35+Q35+S35+U35+W35+Y35+AA35+AC35+AE35+AG35+AI35+AK35+AM35)</f>
        <v>0</v>
      </c>
      <c r="F35" s="12"/>
      <c r="G35" s="13"/>
      <c r="H35" s="12"/>
      <c r="I35" s="13"/>
      <c r="J35" s="12"/>
      <c r="K35" s="14"/>
      <c r="L35" s="12"/>
      <c r="M35" s="14"/>
      <c r="N35" s="12"/>
      <c r="O35" s="14"/>
      <c r="P35" s="12"/>
      <c r="Q35" s="14"/>
      <c r="R35" s="12"/>
      <c r="S35" s="14"/>
      <c r="T35" s="12"/>
      <c r="U35" s="14"/>
      <c r="V35" s="12"/>
      <c r="W35" s="14"/>
      <c r="X35" s="12"/>
      <c r="Y35" s="14"/>
      <c r="Z35" s="12"/>
      <c r="AA35" s="14"/>
      <c r="AB35" s="12"/>
      <c r="AC35" s="14"/>
      <c r="AD35" s="12"/>
      <c r="AE35" s="14"/>
      <c r="AF35" s="12"/>
      <c r="AG35" s="14"/>
      <c r="AH35" s="12"/>
      <c r="AI35" s="14"/>
      <c r="AJ35" s="12"/>
      <c r="AK35" s="14"/>
      <c r="AL35" s="23"/>
      <c r="AM35" s="36"/>
      <c r="AN35" s="57"/>
      <c r="AO35" s="13"/>
      <c r="AP35" s="24"/>
      <c r="AQ35" s="24"/>
      <c r="AR35" s="24"/>
      <c r="AS35" s="169"/>
      <c r="AT35" s="6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122"/>
      <c r="BG35" s="122"/>
      <c r="BX35" s="121"/>
      <c r="CD35" s="147" t="str">
        <f t="shared" si="3"/>
        <v/>
      </c>
      <c r="CG35" s="123">
        <v>0</v>
      </c>
      <c r="CH35" s="123">
        <v>0</v>
      </c>
      <c r="CI35" s="123">
        <v>0</v>
      </c>
      <c r="CJ35" s="123">
        <f t="shared" si="4"/>
        <v>0</v>
      </c>
      <c r="CK35" s="123"/>
      <c r="CL35" s="123"/>
      <c r="CM35" s="123"/>
      <c r="CN35" s="123"/>
      <c r="CO35" s="123"/>
    </row>
    <row r="36" spans="1:93" ht="16.149999999999999" customHeight="1" x14ac:dyDescent="0.2">
      <c r="A36" s="334" t="s">
        <v>49</v>
      </c>
      <c r="B36" s="152" t="s">
        <v>37</v>
      </c>
      <c r="C36" s="49">
        <f t="shared" si="0"/>
        <v>35</v>
      </c>
      <c r="D36" s="50">
        <f t="shared" si="1"/>
        <v>27</v>
      </c>
      <c r="E36" s="153">
        <f t="shared" si="2"/>
        <v>8</v>
      </c>
      <c r="F36" s="84"/>
      <c r="G36" s="170"/>
      <c r="H36" s="78"/>
      <c r="I36" s="154"/>
      <c r="J36" s="78"/>
      <c r="K36" s="79"/>
      <c r="L36" s="78"/>
      <c r="M36" s="79"/>
      <c r="N36" s="78">
        <v>1</v>
      </c>
      <c r="O36" s="79"/>
      <c r="P36" s="78">
        <v>4</v>
      </c>
      <c r="Q36" s="79">
        <v>2</v>
      </c>
      <c r="R36" s="78">
        <v>5</v>
      </c>
      <c r="S36" s="79">
        <v>2</v>
      </c>
      <c r="T36" s="78">
        <v>1</v>
      </c>
      <c r="U36" s="79"/>
      <c r="V36" s="78">
        <v>6</v>
      </c>
      <c r="W36" s="79">
        <v>2</v>
      </c>
      <c r="X36" s="78">
        <v>2</v>
      </c>
      <c r="Y36" s="79">
        <v>2</v>
      </c>
      <c r="Z36" s="78">
        <v>2</v>
      </c>
      <c r="AA36" s="79"/>
      <c r="AB36" s="78">
        <v>3</v>
      </c>
      <c r="AC36" s="79"/>
      <c r="AD36" s="78">
        <v>1</v>
      </c>
      <c r="AE36" s="79"/>
      <c r="AF36" s="78">
        <v>2</v>
      </c>
      <c r="AG36" s="79"/>
      <c r="AH36" s="78"/>
      <c r="AI36" s="79"/>
      <c r="AJ36" s="78"/>
      <c r="AK36" s="79"/>
      <c r="AL36" s="155"/>
      <c r="AM36" s="156"/>
      <c r="AN36" s="57"/>
      <c r="AO36" s="154">
        <v>0</v>
      </c>
      <c r="AP36" s="26">
        <v>0</v>
      </c>
      <c r="AQ36" s="26">
        <v>0</v>
      </c>
      <c r="AR36" s="26">
        <v>0</v>
      </c>
      <c r="AS36" s="157"/>
      <c r="AT36" s="6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122"/>
      <c r="BG36" s="122"/>
      <c r="BX36" s="121"/>
      <c r="CD36" s="147" t="str">
        <f t="shared" si="3"/>
        <v/>
      </c>
      <c r="CG36" s="123">
        <v>0</v>
      </c>
      <c r="CH36" s="123">
        <v>0</v>
      </c>
      <c r="CI36" s="123">
        <v>0</v>
      </c>
      <c r="CJ36" s="123">
        <f t="shared" si="4"/>
        <v>0</v>
      </c>
      <c r="CK36" s="123"/>
      <c r="CL36" s="123"/>
      <c r="CM36" s="123"/>
      <c r="CN36" s="123"/>
      <c r="CO36" s="123"/>
    </row>
    <row r="37" spans="1:93" ht="16.149999999999999" customHeight="1" x14ac:dyDescent="0.2">
      <c r="A37" s="335"/>
      <c r="B37" s="39" t="s">
        <v>38</v>
      </c>
      <c r="C37" s="52">
        <f t="shared" si="0"/>
        <v>0</v>
      </c>
      <c r="D37" s="53">
        <f t="shared" si="1"/>
        <v>0</v>
      </c>
      <c r="E37" s="158">
        <f t="shared" si="2"/>
        <v>0</v>
      </c>
      <c r="F37" s="41"/>
      <c r="G37" s="42"/>
      <c r="H37" s="7"/>
      <c r="I37" s="20"/>
      <c r="J37" s="7"/>
      <c r="K37" s="8"/>
      <c r="L37" s="7"/>
      <c r="M37" s="8"/>
      <c r="N37" s="7"/>
      <c r="O37" s="8"/>
      <c r="P37" s="7"/>
      <c r="Q37" s="8"/>
      <c r="R37" s="7"/>
      <c r="S37" s="8"/>
      <c r="T37" s="7"/>
      <c r="U37" s="8"/>
      <c r="V37" s="7"/>
      <c r="W37" s="8"/>
      <c r="X37" s="7"/>
      <c r="Y37" s="8"/>
      <c r="Z37" s="7"/>
      <c r="AA37" s="8"/>
      <c r="AB37" s="7"/>
      <c r="AC37" s="8"/>
      <c r="AD37" s="7"/>
      <c r="AE37" s="8"/>
      <c r="AF37" s="7"/>
      <c r="AG37" s="8"/>
      <c r="AH37" s="7"/>
      <c r="AI37" s="8"/>
      <c r="AJ37" s="7"/>
      <c r="AK37" s="8"/>
      <c r="AL37" s="21"/>
      <c r="AM37" s="35"/>
      <c r="AN37" s="57"/>
      <c r="AO37" s="20"/>
      <c r="AP37" s="22"/>
      <c r="AQ37" s="22"/>
      <c r="AR37" s="22"/>
      <c r="AS37" s="159"/>
      <c r="AT37" s="6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122"/>
      <c r="BG37" s="122"/>
      <c r="BX37" s="121"/>
      <c r="CD37" s="147" t="str">
        <f t="shared" si="3"/>
        <v/>
      </c>
      <c r="CG37" s="123">
        <v>0</v>
      </c>
      <c r="CH37" s="123">
        <v>0</v>
      </c>
      <c r="CI37" s="123">
        <v>0</v>
      </c>
      <c r="CJ37" s="123">
        <f t="shared" si="4"/>
        <v>0</v>
      </c>
      <c r="CK37" s="123"/>
      <c r="CL37" s="123"/>
      <c r="CM37" s="123"/>
      <c r="CN37" s="123"/>
      <c r="CO37" s="123"/>
    </row>
    <row r="38" spans="1:93" ht="16.149999999999999" customHeight="1" x14ac:dyDescent="0.2">
      <c r="A38" s="335"/>
      <c r="B38" s="39" t="s">
        <v>39</v>
      </c>
      <c r="C38" s="52">
        <f t="shared" si="0"/>
        <v>35</v>
      </c>
      <c r="D38" s="53">
        <f t="shared" si="1"/>
        <v>24</v>
      </c>
      <c r="E38" s="158">
        <f t="shared" si="2"/>
        <v>11</v>
      </c>
      <c r="F38" s="41"/>
      <c r="G38" s="42"/>
      <c r="H38" s="7"/>
      <c r="I38" s="20"/>
      <c r="J38" s="7"/>
      <c r="K38" s="8"/>
      <c r="L38" s="7"/>
      <c r="M38" s="8"/>
      <c r="N38" s="7">
        <v>1</v>
      </c>
      <c r="O38" s="8"/>
      <c r="P38" s="7">
        <v>4</v>
      </c>
      <c r="Q38" s="8">
        <v>2</v>
      </c>
      <c r="R38" s="7">
        <v>3</v>
      </c>
      <c r="S38" s="8">
        <v>4</v>
      </c>
      <c r="T38" s="7">
        <v>3</v>
      </c>
      <c r="U38" s="8">
        <v>3</v>
      </c>
      <c r="V38" s="7">
        <v>3</v>
      </c>
      <c r="W38" s="8">
        <v>1</v>
      </c>
      <c r="X38" s="7">
        <v>3</v>
      </c>
      <c r="Y38" s="8">
        <v>1</v>
      </c>
      <c r="Z38" s="7">
        <v>6</v>
      </c>
      <c r="AA38" s="8"/>
      <c r="AB38" s="7"/>
      <c r="AC38" s="8"/>
      <c r="AD38" s="7"/>
      <c r="AE38" s="8"/>
      <c r="AF38" s="7">
        <v>1</v>
      </c>
      <c r="AG38" s="8"/>
      <c r="AH38" s="7"/>
      <c r="AI38" s="8"/>
      <c r="AJ38" s="7"/>
      <c r="AK38" s="8"/>
      <c r="AL38" s="21"/>
      <c r="AM38" s="35"/>
      <c r="AN38" s="57"/>
      <c r="AO38" s="20">
        <v>0</v>
      </c>
      <c r="AP38" s="22">
        <v>0</v>
      </c>
      <c r="AQ38" s="22">
        <v>0</v>
      </c>
      <c r="AR38" s="22">
        <v>0</v>
      </c>
      <c r="AS38" s="159"/>
      <c r="AT38" s="6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122"/>
      <c r="BG38" s="122"/>
      <c r="BX38" s="121"/>
      <c r="CD38" s="147" t="str">
        <f>IF((J38 + K38 + L38 + M38) &lt;  AS38,"* La columna 14-18 AÑOS no puede ser mayor al total por grupo edad de 10 a 19 años. ","")</f>
        <v/>
      </c>
      <c r="CG38" s="123">
        <v>0</v>
      </c>
      <c r="CH38" s="123">
        <v>0</v>
      </c>
      <c r="CI38" s="123">
        <v>0</v>
      </c>
      <c r="CJ38" s="123">
        <f>IF((J38 + K38 + L38 + M38) &lt;  AS38,1,0)</f>
        <v>0</v>
      </c>
      <c r="CK38" s="123"/>
      <c r="CL38" s="123"/>
      <c r="CM38" s="123"/>
      <c r="CN38" s="123"/>
      <c r="CO38" s="123"/>
    </row>
    <row r="39" spans="1:93" ht="16.149999999999999" customHeight="1" x14ac:dyDescent="0.2">
      <c r="A39" s="335"/>
      <c r="B39" s="39" t="s">
        <v>40</v>
      </c>
      <c r="C39" s="52">
        <f t="shared" si="0"/>
        <v>0</v>
      </c>
      <c r="D39" s="53">
        <f t="shared" si="1"/>
        <v>0</v>
      </c>
      <c r="E39" s="158">
        <f t="shared" si="2"/>
        <v>0</v>
      </c>
      <c r="F39" s="41"/>
      <c r="G39" s="42"/>
      <c r="H39" s="7"/>
      <c r="I39" s="20"/>
      <c r="J39" s="7"/>
      <c r="K39" s="8"/>
      <c r="L39" s="7"/>
      <c r="M39" s="8"/>
      <c r="N39" s="7"/>
      <c r="O39" s="8"/>
      <c r="P39" s="7"/>
      <c r="Q39" s="8"/>
      <c r="R39" s="7"/>
      <c r="S39" s="8"/>
      <c r="T39" s="7"/>
      <c r="U39" s="8"/>
      <c r="V39" s="7"/>
      <c r="W39" s="8"/>
      <c r="X39" s="7"/>
      <c r="Y39" s="8"/>
      <c r="Z39" s="7"/>
      <c r="AA39" s="8"/>
      <c r="AB39" s="7"/>
      <c r="AC39" s="8"/>
      <c r="AD39" s="7"/>
      <c r="AE39" s="8"/>
      <c r="AF39" s="7"/>
      <c r="AG39" s="8"/>
      <c r="AH39" s="7"/>
      <c r="AI39" s="8"/>
      <c r="AJ39" s="7"/>
      <c r="AK39" s="8"/>
      <c r="AL39" s="21"/>
      <c r="AM39" s="35"/>
      <c r="AN39" s="57"/>
      <c r="AO39" s="20"/>
      <c r="AP39" s="22"/>
      <c r="AQ39" s="22"/>
      <c r="AR39" s="22"/>
      <c r="AS39" s="159"/>
      <c r="AT39" s="6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122"/>
      <c r="BG39" s="122"/>
      <c r="BX39" s="121"/>
      <c r="CD39" s="147" t="str">
        <f>IF((J39 + K39 + L39 + M39) &lt;  AS39,"* La columna 14-18 AÑOS no puede ser mayor al total por grupo edad de 10 a 19 años. ","")</f>
        <v/>
      </c>
      <c r="CG39" s="123">
        <v>0</v>
      </c>
      <c r="CH39" s="123">
        <v>0</v>
      </c>
      <c r="CI39" s="123">
        <v>0</v>
      </c>
      <c r="CJ39" s="123">
        <f>IF((J39 + K39 + L39 + M39) &lt;  AS39,1,0)</f>
        <v>0</v>
      </c>
      <c r="CK39" s="123"/>
      <c r="CL39" s="123"/>
      <c r="CM39" s="123"/>
      <c r="CN39" s="123"/>
      <c r="CO39" s="123"/>
    </row>
    <row r="40" spans="1:93" ht="16.149999999999999" customHeight="1" x14ac:dyDescent="0.2">
      <c r="A40" s="335"/>
      <c r="B40" s="39" t="s">
        <v>41</v>
      </c>
      <c r="C40" s="52">
        <f t="shared" ref="C40:C95" si="5">SUM(D40+E40)</f>
        <v>0</v>
      </c>
      <c r="D40" s="53">
        <f t="shared" ref="D40:D95" si="6">SUM(F40+H40+J40+L40+N40+P40+R40+T40+V40+X40+Z40+AB40+AD40+AF40+AH40+AJ40+AL40)</f>
        <v>0</v>
      </c>
      <c r="E40" s="158">
        <f t="shared" ref="E40:E95" si="7">SUM(G40+I40+K40+M40+O40+Q40+S40+U40+W40+Y40+AA40+AC40+AE40+AG40+AI40+AK40+AM40)</f>
        <v>0</v>
      </c>
      <c r="F40" s="41"/>
      <c r="G40" s="42"/>
      <c r="H40" s="7"/>
      <c r="I40" s="20"/>
      <c r="J40" s="7"/>
      <c r="K40" s="8"/>
      <c r="L40" s="7"/>
      <c r="M40" s="8"/>
      <c r="N40" s="7"/>
      <c r="O40" s="8"/>
      <c r="P40" s="7"/>
      <c r="Q40" s="8"/>
      <c r="R40" s="7"/>
      <c r="S40" s="8"/>
      <c r="T40" s="7"/>
      <c r="U40" s="8"/>
      <c r="V40" s="7"/>
      <c r="W40" s="8"/>
      <c r="X40" s="7"/>
      <c r="Y40" s="8"/>
      <c r="Z40" s="7"/>
      <c r="AA40" s="8"/>
      <c r="AB40" s="7"/>
      <c r="AC40" s="8"/>
      <c r="AD40" s="7"/>
      <c r="AE40" s="8"/>
      <c r="AF40" s="7"/>
      <c r="AG40" s="8"/>
      <c r="AH40" s="7"/>
      <c r="AI40" s="8"/>
      <c r="AJ40" s="7"/>
      <c r="AK40" s="8"/>
      <c r="AL40" s="21"/>
      <c r="AM40" s="35"/>
      <c r="AN40" s="57"/>
      <c r="AO40" s="20"/>
      <c r="AP40" s="22"/>
      <c r="AQ40" s="22"/>
      <c r="AR40" s="22"/>
      <c r="AS40" s="159"/>
      <c r="AT40" s="6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122"/>
      <c r="BG40" s="122"/>
      <c r="BX40" s="121"/>
      <c r="CD40" s="147" t="str">
        <f>IF((J40 + K40 + L40 + M40) &lt;  AS40,"* La columna 14-18 AÑOS no puede ser mayor al total por grupo edad de 10 a 19 años. ","")</f>
        <v/>
      </c>
      <c r="CG40" s="123">
        <v>0</v>
      </c>
      <c r="CH40" s="123">
        <v>0</v>
      </c>
      <c r="CI40" s="123">
        <v>0</v>
      </c>
      <c r="CJ40" s="123">
        <f>IF((J40 + K40 + L40 + M40) &lt;  AS40,1,0)</f>
        <v>0</v>
      </c>
      <c r="CK40" s="123"/>
      <c r="CL40" s="123"/>
      <c r="CM40" s="123"/>
      <c r="CN40" s="123"/>
      <c r="CO40" s="123"/>
    </row>
    <row r="41" spans="1:93" ht="16.149999999999999" customHeight="1" x14ac:dyDescent="0.2">
      <c r="A41" s="335"/>
      <c r="B41" s="39" t="s">
        <v>42</v>
      </c>
      <c r="C41" s="52">
        <f t="shared" si="5"/>
        <v>0</v>
      </c>
      <c r="D41" s="53">
        <f t="shared" si="6"/>
        <v>0</v>
      </c>
      <c r="E41" s="158">
        <f t="shared" si="7"/>
        <v>0</v>
      </c>
      <c r="F41" s="41"/>
      <c r="G41" s="42"/>
      <c r="H41" s="7"/>
      <c r="I41" s="20"/>
      <c r="J41" s="7"/>
      <c r="K41" s="8"/>
      <c r="L41" s="7"/>
      <c r="M41" s="8"/>
      <c r="N41" s="7"/>
      <c r="O41" s="8"/>
      <c r="P41" s="7"/>
      <c r="Q41" s="8"/>
      <c r="R41" s="7"/>
      <c r="S41" s="8"/>
      <c r="T41" s="7"/>
      <c r="U41" s="8"/>
      <c r="V41" s="7"/>
      <c r="W41" s="8"/>
      <c r="X41" s="7"/>
      <c r="Y41" s="8"/>
      <c r="Z41" s="7"/>
      <c r="AA41" s="8"/>
      <c r="AB41" s="7"/>
      <c r="AC41" s="8"/>
      <c r="AD41" s="7"/>
      <c r="AE41" s="8"/>
      <c r="AF41" s="7"/>
      <c r="AG41" s="8"/>
      <c r="AH41" s="7"/>
      <c r="AI41" s="8"/>
      <c r="AJ41" s="7"/>
      <c r="AK41" s="8"/>
      <c r="AL41" s="21"/>
      <c r="AM41" s="35"/>
      <c r="AN41" s="57"/>
      <c r="AO41" s="20"/>
      <c r="AP41" s="22"/>
      <c r="AQ41" s="22"/>
      <c r="AR41" s="22"/>
      <c r="AS41" s="159"/>
      <c r="AT41" s="6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122"/>
      <c r="BG41" s="122"/>
      <c r="BX41" s="121"/>
      <c r="CD41" s="147" t="str">
        <f t="shared" si="3"/>
        <v/>
      </c>
      <c r="CG41" s="123">
        <v>0</v>
      </c>
      <c r="CH41" s="123">
        <v>0</v>
      </c>
      <c r="CI41" s="123">
        <v>0</v>
      </c>
      <c r="CJ41" s="123">
        <f t="shared" si="4"/>
        <v>0</v>
      </c>
      <c r="CK41" s="123"/>
      <c r="CL41" s="123"/>
      <c r="CM41" s="123"/>
      <c r="CN41" s="123"/>
      <c r="CO41" s="123"/>
    </row>
    <row r="42" spans="1:93" ht="16.149999999999999" customHeight="1" x14ac:dyDescent="0.2">
      <c r="A42" s="335"/>
      <c r="B42" s="39" t="s">
        <v>43</v>
      </c>
      <c r="C42" s="52">
        <f t="shared" si="5"/>
        <v>0</v>
      </c>
      <c r="D42" s="53">
        <f t="shared" si="6"/>
        <v>0</v>
      </c>
      <c r="E42" s="158">
        <f t="shared" si="7"/>
        <v>0</v>
      </c>
      <c r="F42" s="41"/>
      <c r="G42" s="42"/>
      <c r="H42" s="7"/>
      <c r="I42" s="20"/>
      <c r="J42" s="7"/>
      <c r="K42" s="8"/>
      <c r="L42" s="7"/>
      <c r="M42" s="8"/>
      <c r="N42" s="7"/>
      <c r="O42" s="8"/>
      <c r="P42" s="7"/>
      <c r="Q42" s="8"/>
      <c r="R42" s="7"/>
      <c r="S42" s="8"/>
      <c r="T42" s="7"/>
      <c r="U42" s="8"/>
      <c r="V42" s="7"/>
      <c r="W42" s="8"/>
      <c r="X42" s="7"/>
      <c r="Y42" s="8"/>
      <c r="Z42" s="7"/>
      <c r="AA42" s="8"/>
      <c r="AB42" s="7"/>
      <c r="AC42" s="8"/>
      <c r="AD42" s="7"/>
      <c r="AE42" s="8"/>
      <c r="AF42" s="7"/>
      <c r="AG42" s="8"/>
      <c r="AH42" s="7"/>
      <c r="AI42" s="8"/>
      <c r="AJ42" s="7"/>
      <c r="AK42" s="8"/>
      <c r="AL42" s="21"/>
      <c r="AM42" s="35"/>
      <c r="AN42" s="57"/>
      <c r="AO42" s="20"/>
      <c r="AP42" s="22"/>
      <c r="AQ42" s="22"/>
      <c r="AR42" s="22"/>
      <c r="AS42" s="159"/>
      <c r="AT42" s="6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122"/>
      <c r="BG42" s="122"/>
      <c r="BX42" s="121"/>
      <c r="CD42" s="147" t="str">
        <f t="shared" si="3"/>
        <v/>
      </c>
      <c r="CG42" s="123">
        <v>0</v>
      </c>
      <c r="CH42" s="123">
        <v>0</v>
      </c>
      <c r="CI42" s="123">
        <v>0</v>
      </c>
      <c r="CJ42" s="123">
        <f t="shared" si="4"/>
        <v>0</v>
      </c>
      <c r="CK42" s="123"/>
      <c r="CL42" s="123"/>
      <c r="CM42" s="123"/>
      <c r="CN42" s="123"/>
      <c r="CO42" s="123"/>
    </row>
    <row r="43" spans="1:93" ht="16.149999999999999" customHeight="1" x14ac:dyDescent="0.2">
      <c r="A43" s="335"/>
      <c r="B43" s="127" t="s">
        <v>44</v>
      </c>
      <c r="C43" s="160">
        <f t="shared" si="5"/>
        <v>0</v>
      </c>
      <c r="D43" s="161">
        <f t="shared" si="6"/>
        <v>0</v>
      </c>
      <c r="E43" s="162">
        <f t="shared" si="7"/>
        <v>0</v>
      </c>
      <c r="F43" s="41"/>
      <c r="G43" s="42"/>
      <c r="H43" s="27"/>
      <c r="I43" s="28"/>
      <c r="J43" s="27"/>
      <c r="K43" s="137"/>
      <c r="L43" s="27"/>
      <c r="M43" s="137"/>
      <c r="N43" s="27"/>
      <c r="O43" s="137"/>
      <c r="P43" s="27"/>
      <c r="Q43" s="137"/>
      <c r="R43" s="27"/>
      <c r="S43" s="137"/>
      <c r="T43" s="27"/>
      <c r="U43" s="137"/>
      <c r="V43" s="27"/>
      <c r="W43" s="137"/>
      <c r="X43" s="27"/>
      <c r="Y43" s="137"/>
      <c r="Z43" s="27"/>
      <c r="AA43" s="137"/>
      <c r="AB43" s="27"/>
      <c r="AC43" s="137"/>
      <c r="AD43" s="27"/>
      <c r="AE43" s="137"/>
      <c r="AF43" s="27"/>
      <c r="AG43" s="137"/>
      <c r="AH43" s="27"/>
      <c r="AI43" s="137"/>
      <c r="AJ43" s="27"/>
      <c r="AK43" s="137"/>
      <c r="AL43" s="163"/>
      <c r="AM43" s="164"/>
      <c r="AN43" s="57"/>
      <c r="AO43" s="28"/>
      <c r="AP43" s="22"/>
      <c r="AQ43" s="22"/>
      <c r="AR43" s="22"/>
      <c r="AS43" s="159"/>
      <c r="AT43" s="6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122"/>
      <c r="BG43" s="122"/>
      <c r="BX43" s="121"/>
      <c r="CD43" s="147" t="str">
        <f t="shared" si="3"/>
        <v/>
      </c>
      <c r="CG43" s="123">
        <v>0</v>
      </c>
      <c r="CH43" s="123">
        <v>0</v>
      </c>
      <c r="CI43" s="123">
        <v>0</v>
      </c>
      <c r="CJ43" s="123">
        <f t="shared" si="4"/>
        <v>0</v>
      </c>
      <c r="CK43" s="123"/>
      <c r="CL43" s="123"/>
      <c r="CM43" s="123"/>
      <c r="CN43" s="123"/>
      <c r="CO43" s="123"/>
    </row>
    <row r="44" spans="1:93" ht="16.149999999999999" customHeight="1" x14ac:dyDescent="0.2">
      <c r="A44" s="335"/>
      <c r="B44" s="39" t="s">
        <v>45</v>
      </c>
      <c r="C44" s="52">
        <f t="shared" si="5"/>
        <v>0</v>
      </c>
      <c r="D44" s="53">
        <f t="shared" si="6"/>
        <v>0</v>
      </c>
      <c r="E44" s="158">
        <f t="shared" si="7"/>
        <v>0</v>
      </c>
      <c r="F44" s="41"/>
      <c r="G44" s="42"/>
      <c r="H44" s="7"/>
      <c r="I44" s="20"/>
      <c r="J44" s="7"/>
      <c r="K44" s="8"/>
      <c r="L44" s="7"/>
      <c r="M44" s="8"/>
      <c r="N44" s="7"/>
      <c r="O44" s="8"/>
      <c r="P44" s="7"/>
      <c r="Q44" s="8"/>
      <c r="R44" s="7"/>
      <c r="S44" s="8"/>
      <c r="T44" s="7"/>
      <c r="U44" s="8"/>
      <c r="V44" s="7"/>
      <c r="W44" s="8"/>
      <c r="X44" s="7"/>
      <c r="Y44" s="8"/>
      <c r="Z44" s="7"/>
      <c r="AA44" s="8"/>
      <c r="AB44" s="7"/>
      <c r="AC44" s="8"/>
      <c r="AD44" s="7"/>
      <c r="AE44" s="8"/>
      <c r="AF44" s="7"/>
      <c r="AG44" s="8"/>
      <c r="AH44" s="7"/>
      <c r="AI44" s="8"/>
      <c r="AJ44" s="7"/>
      <c r="AK44" s="8"/>
      <c r="AL44" s="21"/>
      <c r="AM44" s="35"/>
      <c r="AN44" s="57"/>
      <c r="AO44" s="20"/>
      <c r="AP44" s="22"/>
      <c r="AQ44" s="22"/>
      <c r="AR44" s="22"/>
      <c r="AS44" s="159"/>
      <c r="AT44" s="6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122"/>
      <c r="BG44" s="122"/>
      <c r="BX44" s="121"/>
      <c r="CD44" s="147" t="str">
        <f t="shared" si="3"/>
        <v/>
      </c>
      <c r="CG44" s="123">
        <v>0</v>
      </c>
      <c r="CH44" s="123">
        <v>0</v>
      </c>
      <c r="CI44" s="123">
        <v>0</v>
      </c>
      <c r="CJ44" s="123">
        <f t="shared" si="4"/>
        <v>0</v>
      </c>
      <c r="CK44" s="123"/>
      <c r="CL44" s="123"/>
      <c r="CM44" s="123"/>
      <c r="CN44" s="123"/>
      <c r="CO44" s="123"/>
    </row>
    <row r="45" spans="1:93" ht="16.149999999999999" customHeight="1" x14ac:dyDescent="0.2">
      <c r="A45" s="335"/>
      <c r="B45" s="112" t="s">
        <v>46</v>
      </c>
      <c r="C45" s="165">
        <f t="shared" si="5"/>
        <v>0</v>
      </c>
      <c r="D45" s="171">
        <f t="shared" si="6"/>
        <v>0</v>
      </c>
      <c r="E45" s="166">
        <f t="shared" si="7"/>
        <v>0</v>
      </c>
      <c r="F45" s="41"/>
      <c r="G45" s="80"/>
      <c r="H45" s="17"/>
      <c r="I45" s="18"/>
      <c r="J45" s="17"/>
      <c r="K45" s="19"/>
      <c r="L45" s="17"/>
      <c r="M45" s="19"/>
      <c r="N45" s="17"/>
      <c r="O45" s="19"/>
      <c r="P45" s="17"/>
      <c r="Q45" s="19"/>
      <c r="R45" s="7"/>
      <c r="S45" s="8"/>
      <c r="T45" s="7"/>
      <c r="U45" s="8"/>
      <c r="V45" s="7"/>
      <c r="W45" s="8"/>
      <c r="X45" s="7"/>
      <c r="Y45" s="8"/>
      <c r="Z45" s="7"/>
      <c r="AA45" s="8"/>
      <c r="AB45" s="7"/>
      <c r="AC45" s="8"/>
      <c r="AD45" s="7"/>
      <c r="AE45" s="8"/>
      <c r="AF45" s="7"/>
      <c r="AG45" s="8"/>
      <c r="AH45" s="7"/>
      <c r="AI45" s="8"/>
      <c r="AJ45" s="7"/>
      <c r="AK45" s="8"/>
      <c r="AL45" s="21"/>
      <c r="AM45" s="35"/>
      <c r="AN45" s="57"/>
      <c r="AO45" s="20"/>
      <c r="AP45" s="22"/>
      <c r="AQ45" s="22"/>
      <c r="AR45" s="22"/>
      <c r="AS45" s="159"/>
      <c r="AT45" s="6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122"/>
      <c r="BG45" s="122"/>
      <c r="BX45" s="121"/>
      <c r="CD45" s="147" t="str">
        <f t="shared" si="3"/>
        <v/>
      </c>
      <c r="CG45" s="123">
        <v>0</v>
      </c>
      <c r="CH45" s="123">
        <v>0</v>
      </c>
      <c r="CI45" s="123">
        <v>0</v>
      </c>
      <c r="CJ45" s="123">
        <f t="shared" si="4"/>
        <v>0</v>
      </c>
      <c r="CK45" s="123"/>
      <c r="CL45" s="123"/>
      <c r="CM45" s="123"/>
      <c r="CN45" s="123"/>
      <c r="CO45" s="123"/>
    </row>
    <row r="46" spans="1:93" ht="16.149999999999999" customHeight="1" x14ac:dyDescent="0.2">
      <c r="A46" s="336"/>
      <c r="B46" s="167" t="s">
        <v>47</v>
      </c>
      <c r="C46" s="132">
        <f t="shared" si="5"/>
        <v>0</v>
      </c>
      <c r="D46" s="168">
        <f t="shared" si="6"/>
        <v>0</v>
      </c>
      <c r="E46" s="128">
        <f t="shared" si="7"/>
        <v>0</v>
      </c>
      <c r="F46" s="64"/>
      <c r="G46" s="68"/>
      <c r="H46" s="32"/>
      <c r="I46" s="33"/>
      <c r="J46" s="32"/>
      <c r="K46" s="45"/>
      <c r="L46" s="32"/>
      <c r="M46" s="45"/>
      <c r="N46" s="32"/>
      <c r="O46" s="45"/>
      <c r="P46" s="32"/>
      <c r="Q46" s="45"/>
      <c r="R46" s="32"/>
      <c r="S46" s="45"/>
      <c r="T46" s="32"/>
      <c r="U46" s="45"/>
      <c r="V46" s="32"/>
      <c r="W46" s="45"/>
      <c r="X46" s="32"/>
      <c r="Y46" s="45"/>
      <c r="Z46" s="32"/>
      <c r="AA46" s="45"/>
      <c r="AB46" s="32"/>
      <c r="AC46" s="45"/>
      <c r="AD46" s="32"/>
      <c r="AE46" s="45"/>
      <c r="AF46" s="32"/>
      <c r="AG46" s="45"/>
      <c r="AH46" s="32"/>
      <c r="AI46" s="45"/>
      <c r="AJ46" s="32"/>
      <c r="AK46" s="45"/>
      <c r="AL46" s="71"/>
      <c r="AM46" s="97"/>
      <c r="AN46" s="57"/>
      <c r="AO46" s="33"/>
      <c r="AP46" s="24"/>
      <c r="AQ46" s="24"/>
      <c r="AR46" s="24"/>
      <c r="AS46" s="169"/>
      <c r="AT46" s="6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122"/>
      <c r="BG46" s="122"/>
      <c r="BX46" s="121"/>
      <c r="CD46" s="147" t="str">
        <f t="shared" si="3"/>
        <v/>
      </c>
      <c r="CG46" s="123">
        <v>0</v>
      </c>
      <c r="CH46" s="123">
        <v>0</v>
      </c>
      <c r="CI46" s="123">
        <v>0</v>
      </c>
      <c r="CJ46" s="123">
        <f t="shared" si="4"/>
        <v>0</v>
      </c>
      <c r="CK46" s="123"/>
      <c r="CL46" s="123"/>
      <c r="CM46" s="123"/>
      <c r="CN46" s="123"/>
      <c r="CO46" s="123"/>
    </row>
    <row r="47" spans="1:93" ht="16.149999999999999" customHeight="1" x14ac:dyDescent="0.2">
      <c r="A47" s="334" t="s">
        <v>50</v>
      </c>
      <c r="B47" s="152" t="s">
        <v>37</v>
      </c>
      <c r="C47" s="49">
        <f t="shared" si="5"/>
        <v>35</v>
      </c>
      <c r="D47" s="50">
        <f t="shared" si="6"/>
        <v>27</v>
      </c>
      <c r="E47" s="153">
        <f t="shared" si="7"/>
        <v>8</v>
      </c>
      <c r="F47" s="84"/>
      <c r="G47" s="170"/>
      <c r="H47" s="78"/>
      <c r="I47" s="154"/>
      <c r="J47" s="78"/>
      <c r="K47" s="79"/>
      <c r="L47" s="78"/>
      <c r="M47" s="79"/>
      <c r="N47" s="78">
        <v>1</v>
      </c>
      <c r="O47" s="79"/>
      <c r="P47" s="78">
        <v>4</v>
      </c>
      <c r="Q47" s="79">
        <v>2</v>
      </c>
      <c r="R47" s="78">
        <v>5</v>
      </c>
      <c r="S47" s="79">
        <v>2</v>
      </c>
      <c r="T47" s="78">
        <v>1</v>
      </c>
      <c r="U47" s="79"/>
      <c r="V47" s="78">
        <v>6</v>
      </c>
      <c r="W47" s="79">
        <v>2</v>
      </c>
      <c r="X47" s="78">
        <v>2</v>
      </c>
      <c r="Y47" s="79">
        <v>2</v>
      </c>
      <c r="Z47" s="78">
        <v>2</v>
      </c>
      <c r="AA47" s="79"/>
      <c r="AB47" s="78">
        <v>3</v>
      </c>
      <c r="AC47" s="79"/>
      <c r="AD47" s="78">
        <v>1</v>
      </c>
      <c r="AE47" s="79"/>
      <c r="AF47" s="78">
        <v>2</v>
      </c>
      <c r="AG47" s="79"/>
      <c r="AH47" s="78"/>
      <c r="AI47" s="79"/>
      <c r="AJ47" s="78"/>
      <c r="AK47" s="79"/>
      <c r="AL47" s="155"/>
      <c r="AM47" s="156"/>
      <c r="AN47" s="57"/>
      <c r="AO47" s="154">
        <v>0</v>
      </c>
      <c r="AP47" s="26">
        <v>0</v>
      </c>
      <c r="AQ47" s="48">
        <v>0</v>
      </c>
      <c r="AR47" s="48">
        <v>0</v>
      </c>
      <c r="AS47" s="172"/>
      <c r="AT47" s="6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122"/>
      <c r="BG47" s="122"/>
      <c r="BX47" s="121"/>
      <c r="CD47" s="147" t="str">
        <f>IF((J47 + K47 + L47 + M47) &lt;  AS47,"* La columna 14-18 AÑOS no puede ser mayor al total por grupo edad de 10 a 19 años. ","")</f>
        <v/>
      </c>
      <c r="CG47" s="123">
        <v>0</v>
      </c>
      <c r="CH47" s="123">
        <v>0</v>
      </c>
      <c r="CI47" s="123">
        <v>0</v>
      </c>
      <c r="CJ47" s="123">
        <f>IF((J47 + K47 + L47 + M47) &lt;  AS47,1,0)</f>
        <v>0</v>
      </c>
      <c r="CK47" s="123"/>
      <c r="CL47" s="123"/>
      <c r="CM47" s="123"/>
      <c r="CN47" s="123"/>
      <c r="CO47" s="123"/>
    </row>
    <row r="48" spans="1:93" ht="16.149999999999999" customHeight="1" x14ac:dyDescent="0.2">
      <c r="A48" s="335"/>
      <c r="B48" s="39" t="s">
        <v>38</v>
      </c>
      <c r="C48" s="52">
        <f t="shared" si="5"/>
        <v>0</v>
      </c>
      <c r="D48" s="53">
        <f t="shared" si="6"/>
        <v>0</v>
      </c>
      <c r="E48" s="158">
        <f t="shared" si="7"/>
        <v>0</v>
      </c>
      <c r="F48" s="41"/>
      <c r="G48" s="42"/>
      <c r="H48" s="7"/>
      <c r="I48" s="20"/>
      <c r="J48" s="7"/>
      <c r="K48" s="8"/>
      <c r="L48" s="7"/>
      <c r="M48" s="8"/>
      <c r="N48" s="7"/>
      <c r="O48" s="8"/>
      <c r="P48" s="7"/>
      <c r="Q48" s="8"/>
      <c r="R48" s="7"/>
      <c r="S48" s="8"/>
      <c r="T48" s="7"/>
      <c r="U48" s="8"/>
      <c r="V48" s="7"/>
      <c r="W48" s="8"/>
      <c r="X48" s="7"/>
      <c r="Y48" s="8"/>
      <c r="Z48" s="7"/>
      <c r="AA48" s="8"/>
      <c r="AB48" s="7"/>
      <c r="AC48" s="8"/>
      <c r="AD48" s="7"/>
      <c r="AE48" s="8"/>
      <c r="AF48" s="7"/>
      <c r="AG48" s="8"/>
      <c r="AH48" s="7"/>
      <c r="AI48" s="8"/>
      <c r="AJ48" s="7"/>
      <c r="AK48" s="8"/>
      <c r="AL48" s="21"/>
      <c r="AM48" s="35"/>
      <c r="AN48" s="57"/>
      <c r="AO48" s="20"/>
      <c r="AP48" s="22"/>
      <c r="AQ48" s="22"/>
      <c r="AR48" s="22"/>
      <c r="AS48" s="159"/>
      <c r="AT48" s="6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122"/>
      <c r="BG48" s="122"/>
      <c r="BX48" s="121"/>
      <c r="CD48" s="147" t="str">
        <f>IF((J48 + K48 + L48 + M48) &lt;  AS48,"* La columna 14-18 AÑOS no puede ser mayor al total por grupo edad de 10 a 19 años. ","")</f>
        <v/>
      </c>
      <c r="CG48" s="123">
        <v>0</v>
      </c>
      <c r="CH48" s="123">
        <v>0</v>
      </c>
      <c r="CI48" s="123">
        <v>0</v>
      </c>
      <c r="CJ48" s="123">
        <f>IF((J48 + K48 + L48 + M48) &lt;  AS48,1,0)</f>
        <v>0</v>
      </c>
      <c r="CK48" s="123"/>
      <c r="CL48" s="123"/>
      <c r="CM48" s="123"/>
      <c r="CN48" s="123"/>
      <c r="CO48" s="123"/>
    </row>
    <row r="49" spans="1:93" ht="16.149999999999999" customHeight="1" x14ac:dyDescent="0.2">
      <c r="A49" s="335"/>
      <c r="B49" s="39" t="s">
        <v>39</v>
      </c>
      <c r="C49" s="52">
        <f t="shared" si="5"/>
        <v>35</v>
      </c>
      <c r="D49" s="53">
        <f t="shared" si="6"/>
        <v>24</v>
      </c>
      <c r="E49" s="158">
        <f t="shared" si="7"/>
        <v>11</v>
      </c>
      <c r="F49" s="41"/>
      <c r="G49" s="42"/>
      <c r="H49" s="7"/>
      <c r="I49" s="20"/>
      <c r="J49" s="7"/>
      <c r="K49" s="8"/>
      <c r="L49" s="7"/>
      <c r="M49" s="8"/>
      <c r="N49" s="7">
        <v>1</v>
      </c>
      <c r="O49" s="8"/>
      <c r="P49" s="7">
        <v>4</v>
      </c>
      <c r="Q49" s="8">
        <v>2</v>
      </c>
      <c r="R49" s="7">
        <v>3</v>
      </c>
      <c r="S49" s="8">
        <v>4</v>
      </c>
      <c r="T49" s="7">
        <v>3</v>
      </c>
      <c r="U49" s="8">
        <v>3</v>
      </c>
      <c r="V49" s="7">
        <v>3</v>
      </c>
      <c r="W49" s="8">
        <v>1</v>
      </c>
      <c r="X49" s="7">
        <v>3</v>
      </c>
      <c r="Y49" s="8">
        <v>1</v>
      </c>
      <c r="Z49" s="7">
        <v>6</v>
      </c>
      <c r="AA49" s="8"/>
      <c r="AB49" s="7"/>
      <c r="AC49" s="8"/>
      <c r="AD49" s="7"/>
      <c r="AE49" s="8"/>
      <c r="AF49" s="7">
        <v>1</v>
      </c>
      <c r="AG49" s="8"/>
      <c r="AH49" s="7"/>
      <c r="AI49" s="8"/>
      <c r="AJ49" s="7"/>
      <c r="AK49" s="8"/>
      <c r="AL49" s="21"/>
      <c r="AM49" s="35"/>
      <c r="AN49" s="57"/>
      <c r="AO49" s="20">
        <v>0</v>
      </c>
      <c r="AP49" s="22">
        <v>0</v>
      </c>
      <c r="AQ49" s="22">
        <v>0</v>
      </c>
      <c r="AR49" s="22">
        <v>0</v>
      </c>
      <c r="AS49" s="159"/>
      <c r="AT49" s="6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122"/>
      <c r="BG49" s="122"/>
      <c r="BX49" s="121"/>
      <c r="CD49" s="147" t="str">
        <f>IF((J49 + K49 + L49 + M49) &lt;  AS49,"* La columna 14-18 AÑOS no puede ser mayor al total por grupo edad de 10 a 19 años. ","")</f>
        <v/>
      </c>
      <c r="CG49" s="123">
        <v>0</v>
      </c>
      <c r="CH49" s="123">
        <v>0</v>
      </c>
      <c r="CI49" s="123">
        <v>0</v>
      </c>
      <c r="CJ49" s="123">
        <f>IF((J49 + K49 + L49 + M49) &lt;  AS49,1,0)</f>
        <v>0</v>
      </c>
      <c r="CK49" s="123"/>
      <c r="CL49" s="123"/>
      <c r="CM49" s="123"/>
      <c r="CN49" s="123"/>
      <c r="CO49" s="123"/>
    </row>
    <row r="50" spans="1:93" ht="16.149999999999999" customHeight="1" x14ac:dyDescent="0.2">
      <c r="A50" s="335"/>
      <c r="B50" s="39" t="s">
        <v>40</v>
      </c>
      <c r="C50" s="52">
        <f t="shared" si="5"/>
        <v>0</v>
      </c>
      <c r="D50" s="53">
        <f t="shared" si="6"/>
        <v>0</v>
      </c>
      <c r="E50" s="158">
        <f t="shared" si="7"/>
        <v>0</v>
      </c>
      <c r="F50" s="41"/>
      <c r="G50" s="42"/>
      <c r="H50" s="7"/>
      <c r="I50" s="20"/>
      <c r="J50" s="7"/>
      <c r="K50" s="8"/>
      <c r="L50" s="7"/>
      <c r="M50" s="8"/>
      <c r="N50" s="7"/>
      <c r="O50" s="8"/>
      <c r="P50" s="7"/>
      <c r="Q50" s="8"/>
      <c r="R50" s="7"/>
      <c r="S50" s="8"/>
      <c r="T50" s="7"/>
      <c r="U50" s="8"/>
      <c r="V50" s="7"/>
      <c r="W50" s="8"/>
      <c r="X50" s="7"/>
      <c r="Y50" s="8"/>
      <c r="Z50" s="7"/>
      <c r="AA50" s="8"/>
      <c r="AB50" s="7"/>
      <c r="AC50" s="8"/>
      <c r="AD50" s="7"/>
      <c r="AE50" s="8"/>
      <c r="AF50" s="7"/>
      <c r="AG50" s="8"/>
      <c r="AH50" s="7"/>
      <c r="AI50" s="8"/>
      <c r="AJ50" s="7"/>
      <c r="AK50" s="8"/>
      <c r="AL50" s="21"/>
      <c r="AM50" s="35"/>
      <c r="AN50" s="57"/>
      <c r="AO50" s="20"/>
      <c r="AP50" s="22"/>
      <c r="AQ50" s="22"/>
      <c r="AR50" s="22"/>
      <c r="AS50" s="159"/>
      <c r="AT50" s="6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122"/>
      <c r="BG50" s="122"/>
      <c r="BX50" s="121"/>
      <c r="CD50" s="147" t="str">
        <f t="shared" si="3"/>
        <v/>
      </c>
      <c r="CG50" s="123">
        <v>0</v>
      </c>
      <c r="CH50" s="123">
        <v>0</v>
      </c>
      <c r="CI50" s="123">
        <v>0</v>
      </c>
      <c r="CJ50" s="123">
        <f t="shared" si="4"/>
        <v>0</v>
      </c>
      <c r="CK50" s="123"/>
      <c r="CL50" s="123"/>
      <c r="CM50" s="123"/>
      <c r="CN50" s="123"/>
      <c r="CO50" s="123"/>
    </row>
    <row r="51" spans="1:93" ht="16.149999999999999" customHeight="1" x14ac:dyDescent="0.2">
      <c r="A51" s="335"/>
      <c r="B51" s="39" t="s">
        <v>41</v>
      </c>
      <c r="C51" s="52">
        <f t="shared" si="5"/>
        <v>0</v>
      </c>
      <c r="D51" s="53">
        <f t="shared" si="6"/>
        <v>0</v>
      </c>
      <c r="E51" s="158">
        <f t="shared" si="7"/>
        <v>0</v>
      </c>
      <c r="F51" s="41"/>
      <c r="G51" s="42"/>
      <c r="H51" s="7"/>
      <c r="I51" s="20"/>
      <c r="J51" s="7"/>
      <c r="K51" s="8"/>
      <c r="L51" s="7"/>
      <c r="M51" s="8"/>
      <c r="N51" s="7"/>
      <c r="O51" s="8"/>
      <c r="P51" s="7"/>
      <c r="Q51" s="8"/>
      <c r="R51" s="7"/>
      <c r="S51" s="8"/>
      <c r="T51" s="7"/>
      <c r="U51" s="8"/>
      <c r="V51" s="7"/>
      <c r="W51" s="8"/>
      <c r="X51" s="7"/>
      <c r="Y51" s="8"/>
      <c r="Z51" s="7"/>
      <c r="AA51" s="8"/>
      <c r="AB51" s="7"/>
      <c r="AC51" s="8"/>
      <c r="AD51" s="7"/>
      <c r="AE51" s="8"/>
      <c r="AF51" s="7"/>
      <c r="AG51" s="8"/>
      <c r="AH51" s="7"/>
      <c r="AI51" s="8"/>
      <c r="AJ51" s="7"/>
      <c r="AK51" s="8"/>
      <c r="AL51" s="21"/>
      <c r="AM51" s="35"/>
      <c r="AN51" s="57"/>
      <c r="AO51" s="20"/>
      <c r="AP51" s="22"/>
      <c r="AQ51" s="22"/>
      <c r="AR51" s="22"/>
      <c r="AS51" s="159"/>
      <c r="AT51" s="6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122"/>
      <c r="BG51" s="122"/>
      <c r="BX51" s="121"/>
      <c r="CD51" s="147" t="str">
        <f t="shared" si="3"/>
        <v/>
      </c>
      <c r="CG51" s="123">
        <v>0</v>
      </c>
      <c r="CH51" s="123">
        <v>0</v>
      </c>
      <c r="CI51" s="123">
        <v>0</v>
      </c>
      <c r="CJ51" s="123">
        <f t="shared" si="4"/>
        <v>0</v>
      </c>
      <c r="CK51" s="123"/>
      <c r="CL51" s="123"/>
      <c r="CM51" s="123"/>
      <c r="CN51" s="123"/>
      <c r="CO51" s="123"/>
    </row>
    <row r="52" spans="1:93" ht="16.149999999999999" customHeight="1" x14ac:dyDescent="0.2">
      <c r="A52" s="335"/>
      <c r="B52" s="39" t="s">
        <v>42</v>
      </c>
      <c r="C52" s="52">
        <f t="shared" si="5"/>
        <v>0</v>
      </c>
      <c r="D52" s="53">
        <f t="shared" si="6"/>
        <v>0</v>
      </c>
      <c r="E52" s="158">
        <f t="shared" si="7"/>
        <v>0</v>
      </c>
      <c r="F52" s="41"/>
      <c r="G52" s="42"/>
      <c r="H52" s="7"/>
      <c r="I52" s="20"/>
      <c r="J52" s="7"/>
      <c r="K52" s="8"/>
      <c r="L52" s="7"/>
      <c r="M52" s="8"/>
      <c r="N52" s="7"/>
      <c r="O52" s="8"/>
      <c r="P52" s="7"/>
      <c r="Q52" s="8"/>
      <c r="R52" s="7"/>
      <c r="S52" s="8"/>
      <c r="T52" s="7"/>
      <c r="U52" s="8"/>
      <c r="V52" s="7"/>
      <c r="W52" s="8"/>
      <c r="X52" s="7"/>
      <c r="Y52" s="8"/>
      <c r="Z52" s="7"/>
      <c r="AA52" s="8"/>
      <c r="AB52" s="7"/>
      <c r="AC52" s="8"/>
      <c r="AD52" s="7"/>
      <c r="AE52" s="8"/>
      <c r="AF52" s="7"/>
      <c r="AG52" s="8"/>
      <c r="AH52" s="7"/>
      <c r="AI52" s="8"/>
      <c r="AJ52" s="7"/>
      <c r="AK52" s="8"/>
      <c r="AL52" s="21"/>
      <c r="AM52" s="35"/>
      <c r="AN52" s="57"/>
      <c r="AO52" s="20"/>
      <c r="AP52" s="22"/>
      <c r="AQ52" s="22"/>
      <c r="AR52" s="22"/>
      <c r="AS52" s="159"/>
      <c r="AT52" s="6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122"/>
      <c r="BG52" s="122"/>
      <c r="BX52" s="121"/>
      <c r="CD52" s="147" t="str">
        <f t="shared" si="3"/>
        <v/>
      </c>
      <c r="CG52" s="123">
        <v>0</v>
      </c>
      <c r="CH52" s="123">
        <v>0</v>
      </c>
      <c r="CI52" s="123">
        <v>0</v>
      </c>
      <c r="CJ52" s="123">
        <f t="shared" si="4"/>
        <v>0</v>
      </c>
      <c r="CK52" s="123"/>
      <c r="CL52" s="123"/>
      <c r="CM52" s="123"/>
      <c r="CN52" s="123"/>
      <c r="CO52" s="123"/>
    </row>
    <row r="53" spans="1:93" ht="16.149999999999999" customHeight="1" x14ac:dyDescent="0.2">
      <c r="A53" s="335"/>
      <c r="B53" s="39" t="s">
        <v>43</v>
      </c>
      <c r="C53" s="52">
        <f t="shared" si="5"/>
        <v>0</v>
      </c>
      <c r="D53" s="53">
        <f t="shared" si="6"/>
        <v>0</v>
      </c>
      <c r="E53" s="158">
        <f t="shared" si="7"/>
        <v>0</v>
      </c>
      <c r="F53" s="41"/>
      <c r="G53" s="42"/>
      <c r="H53" s="7"/>
      <c r="I53" s="20"/>
      <c r="J53" s="7"/>
      <c r="K53" s="8"/>
      <c r="L53" s="7"/>
      <c r="M53" s="8"/>
      <c r="N53" s="7"/>
      <c r="O53" s="8"/>
      <c r="P53" s="7"/>
      <c r="Q53" s="8"/>
      <c r="R53" s="7"/>
      <c r="S53" s="8"/>
      <c r="T53" s="7"/>
      <c r="U53" s="8"/>
      <c r="V53" s="7"/>
      <c r="W53" s="8"/>
      <c r="X53" s="7"/>
      <c r="Y53" s="8"/>
      <c r="Z53" s="7"/>
      <c r="AA53" s="8"/>
      <c r="AB53" s="7"/>
      <c r="AC53" s="8"/>
      <c r="AD53" s="7"/>
      <c r="AE53" s="8"/>
      <c r="AF53" s="7"/>
      <c r="AG53" s="8"/>
      <c r="AH53" s="7"/>
      <c r="AI53" s="8"/>
      <c r="AJ53" s="7"/>
      <c r="AK53" s="8"/>
      <c r="AL53" s="21"/>
      <c r="AM53" s="35"/>
      <c r="AN53" s="57"/>
      <c r="AO53" s="20"/>
      <c r="AP53" s="22"/>
      <c r="AQ53" s="22"/>
      <c r="AR53" s="22"/>
      <c r="AS53" s="159"/>
      <c r="AT53" s="6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122"/>
      <c r="BG53" s="122"/>
      <c r="BX53" s="121"/>
      <c r="CD53" s="147" t="str">
        <f t="shared" si="3"/>
        <v/>
      </c>
      <c r="CG53" s="123">
        <v>0</v>
      </c>
      <c r="CH53" s="123">
        <v>0</v>
      </c>
      <c r="CI53" s="123">
        <v>0</v>
      </c>
      <c r="CJ53" s="123">
        <f t="shared" si="4"/>
        <v>0</v>
      </c>
      <c r="CK53" s="123"/>
      <c r="CL53" s="123"/>
      <c r="CM53" s="123"/>
      <c r="CN53" s="123"/>
      <c r="CO53" s="123"/>
    </row>
    <row r="54" spans="1:93" ht="16.149999999999999" customHeight="1" x14ac:dyDescent="0.2">
      <c r="A54" s="335"/>
      <c r="B54" s="127" t="s">
        <v>44</v>
      </c>
      <c r="C54" s="160">
        <f t="shared" si="5"/>
        <v>0</v>
      </c>
      <c r="D54" s="161">
        <f t="shared" si="6"/>
        <v>0</v>
      </c>
      <c r="E54" s="162">
        <f t="shared" si="7"/>
        <v>0</v>
      </c>
      <c r="F54" s="41"/>
      <c r="G54" s="42"/>
      <c r="H54" s="27"/>
      <c r="I54" s="28"/>
      <c r="J54" s="27"/>
      <c r="K54" s="137"/>
      <c r="L54" s="27"/>
      <c r="M54" s="137"/>
      <c r="N54" s="27"/>
      <c r="O54" s="137"/>
      <c r="P54" s="27"/>
      <c r="Q54" s="137"/>
      <c r="R54" s="27"/>
      <c r="S54" s="137"/>
      <c r="T54" s="27"/>
      <c r="U54" s="137"/>
      <c r="V54" s="27"/>
      <c r="W54" s="137"/>
      <c r="X54" s="27"/>
      <c r="Y54" s="137"/>
      <c r="Z54" s="27"/>
      <c r="AA54" s="137"/>
      <c r="AB54" s="27"/>
      <c r="AC54" s="137"/>
      <c r="AD54" s="27"/>
      <c r="AE54" s="137"/>
      <c r="AF54" s="27"/>
      <c r="AG54" s="137"/>
      <c r="AH54" s="27"/>
      <c r="AI54" s="137"/>
      <c r="AJ54" s="27"/>
      <c r="AK54" s="137"/>
      <c r="AL54" s="163"/>
      <c r="AM54" s="164"/>
      <c r="AN54" s="57"/>
      <c r="AO54" s="28"/>
      <c r="AP54" s="22"/>
      <c r="AQ54" s="22"/>
      <c r="AR54" s="22"/>
      <c r="AS54" s="159"/>
      <c r="AT54" s="6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122"/>
      <c r="BG54" s="122"/>
      <c r="BX54" s="121"/>
      <c r="CD54" s="147" t="str">
        <f t="shared" si="3"/>
        <v/>
      </c>
      <c r="CG54" s="123">
        <v>0</v>
      </c>
      <c r="CH54" s="123">
        <v>0</v>
      </c>
      <c r="CI54" s="123">
        <v>0</v>
      </c>
      <c r="CJ54" s="123">
        <f t="shared" si="4"/>
        <v>0</v>
      </c>
      <c r="CK54" s="123"/>
      <c r="CL54" s="123"/>
      <c r="CM54" s="123"/>
      <c r="CN54" s="123"/>
      <c r="CO54" s="123"/>
    </row>
    <row r="55" spans="1:93" ht="16.149999999999999" customHeight="1" x14ac:dyDescent="0.2">
      <c r="A55" s="335"/>
      <c r="B55" s="39" t="s">
        <v>45</v>
      </c>
      <c r="C55" s="52">
        <f t="shared" si="5"/>
        <v>0</v>
      </c>
      <c r="D55" s="53">
        <f t="shared" si="6"/>
        <v>0</v>
      </c>
      <c r="E55" s="158">
        <f t="shared" si="7"/>
        <v>0</v>
      </c>
      <c r="F55" s="41"/>
      <c r="G55" s="42"/>
      <c r="H55" s="7"/>
      <c r="I55" s="20"/>
      <c r="J55" s="7"/>
      <c r="K55" s="8"/>
      <c r="L55" s="7"/>
      <c r="M55" s="8"/>
      <c r="N55" s="7"/>
      <c r="O55" s="8"/>
      <c r="P55" s="7"/>
      <c r="Q55" s="8"/>
      <c r="R55" s="7"/>
      <c r="S55" s="8"/>
      <c r="T55" s="7"/>
      <c r="U55" s="8"/>
      <c r="V55" s="7"/>
      <c r="W55" s="8"/>
      <c r="X55" s="7"/>
      <c r="Y55" s="8"/>
      <c r="Z55" s="7"/>
      <c r="AA55" s="8"/>
      <c r="AB55" s="7"/>
      <c r="AC55" s="8"/>
      <c r="AD55" s="7"/>
      <c r="AE55" s="8"/>
      <c r="AF55" s="7"/>
      <c r="AG55" s="8"/>
      <c r="AH55" s="7"/>
      <c r="AI55" s="8"/>
      <c r="AJ55" s="7"/>
      <c r="AK55" s="8"/>
      <c r="AL55" s="21"/>
      <c r="AM55" s="35"/>
      <c r="AN55" s="57"/>
      <c r="AO55" s="20"/>
      <c r="AP55" s="22"/>
      <c r="AQ55" s="22"/>
      <c r="AR55" s="22"/>
      <c r="AS55" s="159"/>
      <c r="AT55" s="6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122"/>
      <c r="BG55" s="122"/>
      <c r="BX55" s="121"/>
      <c r="CD55" s="147" t="str">
        <f t="shared" si="3"/>
        <v/>
      </c>
      <c r="CG55" s="123">
        <v>0</v>
      </c>
      <c r="CH55" s="123">
        <v>0</v>
      </c>
      <c r="CI55" s="123">
        <v>0</v>
      </c>
      <c r="CJ55" s="123">
        <f t="shared" si="4"/>
        <v>0</v>
      </c>
      <c r="CK55" s="123"/>
      <c r="CL55" s="123"/>
      <c r="CM55" s="123"/>
      <c r="CN55" s="123"/>
      <c r="CO55" s="123"/>
    </row>
    <row r="56" spans="1:93" ht="16.149999999999999" customHeight="1" x14ac:dyDescent="0.2">
      <c r="A56" s="335"/>
      <c r="B56" s="112" t="s">
        <v>46</v>
      </c>
      <c r="C56" s="165">
        <f t="shared" si="5"/>
        <v>0</v>
      </c>
      <c r="D56" s="171">
        <f t="shared" si="6"/>
        <v>0</v>
      </c>
      <c r="E56" s="166">
        <f t="shared" si="7"/>
        <v>0</v>
      </c>
      <c r="F56" s="41"/>
      <c r="G56" s="95"/>
      <c r="H56" s="7"/>
      <c r="I56" s="20"/>
      <c r="J56" s="7"/>
      <c r="K56" s="8"/>
      <c r="L56" s="7"/>
      <c r="M56" s="8"/>
      <c r="N56" s="7"/>
      <c r="O56" s="8"/>
      <c r="P56" s="7"/>
      <c r="Q56" s="8"/>
      <c r="R56" s="7"/>
      <c r="S56" s="8"/>
      <c r="T56" s="7"/>
      <c r="U56" s="8"/>
      <c r="V56" s="7"/>
      <c r="W56" s="8"/>
      <c r="X56" s="7"/>
      <c r="Y56" s="8"/>
      <c r="Z56" s="7"/>
      <c r="AA56" s="8"/>
      <c r="AB56" s="7"/>
      <c r="AC56" s="8"/>
      <c r="AD56" s="7"/>
      <c r="AE56" s="8"/>
      <c r="AF56" s="7"/>
      <c r="AG56" s="173"/>
      <c r="AH56" s="7"/>
      <c r="AI56" s="8"/>
      <c r="AJ56" s="7"/>
      <c r="AK56" s="8"/>
      <c r="AL56" s="21"/>
      <c r="AM56" s="35"/>
      <c r="AN56" s="57"/>
      <c r="AO56" s="20"/>
      <c r="AP56" s="22"/>
      <c r="AQ56" s="22"/>
      <c r="AR56" s="22"/>
      <c r="AS56" s="159"/>
      <c r="AT56" s="6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122"/>
      <c r="BG56" s="122"/>
      <c r="BX56" s="121"/>
      <c r="CD56" s="147" t="str">
        <f t="shared" si="3"/>
        <v/>
      </c>
      <c r="CG56" s="123">
        <v>0</v>
      </c>
      <c r="CH56" s="123">
        <v>0</v>
      </c>
      <c r="CI56" s="123">
        <v>0</v>
      </c>
      <c r="CJ56" s="123">
        <f t="shared" si="4"/>
        <v>0</v>
      </c>
      <c r="CK56" s="123"/>
      <c r="CL56" s="123"/>
      <c r="CM56" s="123"/>
      <c r="CN56" s="123"/>
      <c r="CO56" s="123"/>
    </row>
    <row r="57" spans="1:93" ht="16.149999999999999" customHeight="1" x14ac:dyDescent="0.2">
      <c r="A57" s="336"/>
      <c r="B57" s="167" t="s">
        <v>47</v>
      </c>
      <c r="C57" s="132">
        <f t="shared" si="5"/>
        <v>0</v>
      </c>
      <c r="D57" s="168">
        <f t="shared" si="6"/>
        <v>0</v>
      </c>
      <c r="E57" s="128">
        <f t="shared" si="7"/>
        <v>0</v>
      </c>
      <c r="F57" s="64"/>
      <c r="G57" s="68"/>
      <c r="H57" s="32"/>
      <c r="I57" s="33"/>
      <c r="J57" s="32"/>
      <c r="K57" s="45"/>
      <c r="L57" s="32"/>
      <c r="M57" s="45"/>
      <c r="N57" s="32"/>
      <c r="O57" s="45"/>
      <c r="P57" s="32"/>
      <c r="Q57" s="45"/>
      <c r="R57" s="32"/>
      <c r="S57" s="45"/>
      <c r="T57" s="32"/>
      <c r="U57" s="45"/>
      <c r="V57" s="32"/>
      <c r="W57" s="45"/>
      <c r="X57" s="32"/>
      <c r="Y57" s="45"/>
      <c r="Z57" s="32"/>
      <c r="AA57" s="45"/>
      <c r="AB57" s="32"/>
      <c r="AC57" s="45"/>
      <c r="AD57" s="32"/>
      <c r="AE57" s="45"/>
      <c r="AF57" s="32"/>
      <c r="AG57" s="45"/>
      <c r="AH57" s="32"/>
      <c r="AI57" s="45"/>
      <c r="AJ57" s="32"/>
      <c r="AK57" s="45"/>
      <c r="AL57" s="71"/>
      <c r="AM57" s="97"/>
      <c r="AN57" s="57"/>
      <c r="AO57" s="33"/>
      <c r="AP57" s="24"/>
      <c r="AQ57" s="24"/>
      <c r="AR57" s="24"/>
      <c r="AS57" s="159"/>
      <c r="AT57" s="6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122"/>
      <c r="BG57" s="122"/>
      <c r="BX57" s="121"/>
      <c r="CD57" s="147" t="str">
        <f t="shared" si="3"/>
        <v/>
      </c>
      <c r="CG57" s="123">
        <v>0</v>
      </c>
      <c r="CH57" s="123">
        <v>0</v>
      </c>
      <c r="CI57" s="123">
        <v>0</v>
      </c>
      <c r="CJ57" s="123">
        <f t="shared" si="4"/>
        <v>0</v>
      </c>
      <c r="CK57" s="123"/>
      <c r="CL57" s="123"/>
      <c r="CM57" s="123"/>
      <c r="CN57" s="123"/>
      <c r="CO57" s="123"/>
    </row>
    <row r="58" spans="1:93" ht="16.149999999999999" customHeight="1" x14ac:dyDescent="0.2">
      <c r="A58" s="334" t="s">
        <v>51</v>
      </c>
      <c r="B58" s="152" t="s">
        <v>37</v>
      </c>
      <c r="C58" s="49">
        <f t="shared" si="5"/>
        <v>35</v>
      </c>
      <c r="D58" s="50">
        <f t="shared" si="6"/>
        <v>27</v>
      </c>
      <c r="E58" s="153">
        <f t="shared" si="7"/>
        <v>8</v>
      </c>
      <c r="F58" s="84"/>
      <c r="G58" s="170"/>
      <c r="H58" s="84"/>
      <c r="I58" s="170"/>
      <c r="J58" s="78"/>
      <c r="K58" s="79"/>
      <c r="L58" s="78"/>
      <c r="M58" s="79"/>
      <c r="N58" s="78">
        <v>1</v>
      </c>
      <c r="O58" s="79"/>
      <c r="P58" s="78">
        <v>4</v>
      </c>
      <c r="Q58" s="79">
        <v>2</v>
      </c>
      <c r="R58" s="78">
        <v>5</v>
      </c>
      <c r="S58" s="79">
        <v>2</v>
      </c>
      <c r="T58" s="78">
        <v>1</v>
      </c>
      <c r="U58" s="79"/>
      <c r="V58" s="78">
        <v>6</v>
      </c>
      <c r="W58" s="79">
        <v>2</v>
      </c>
      <c r="X58" s="78">
        <v>2</v>
      </c>
      <c r="Y58" s="79">
        <v>2</v>
      </c>
      <c r="Z58" s="78">
        <v>2</v>
      </c>
      <c r="AA58" s="79"/>
      <c r="AB58" s="78">
        <v>3</v>
      </c>
      <c r="AC58" s="79"/>
      <c r="AD58" s="78">
        <v>1</v>
      </c>
      <c r="AE58" s="79"/>
      <c r="AF58" s="78">
        <v>2</v>
      </c>
      <c r="AG58" s="79"/>
      <c r="AH58" s="78"/>
      <c r="AI58" s="79"/>
      <c r="AJ58" s="78"/>
      <c r="AK58" s="79"/>
      <c r="AL58" s="155"/>
      <c r="AM58" s="156"/>
      <c r="AN58" s="57"/>
      <c r="AO58" s="154">
        <v>0</v>
      </c>
      <c r="AP58" s="174">
        <v>0</v>
      </c>
      <c r="AQ58" s="174">
        <v>0</v>
      </c>
      <c r="AR58" s="174">
        <v>0</v>
      </c>
      <c r="AS58" s="174"/>
      <c r="AT58" s="6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122"/>
      <c r="BG58" s="122"/>
      <c r="BX58" s="121"/>
      <c r="CD58" s="147" t="str">
        <f t="shared" si="3"/>
        <v/>
      </c>
      <c r="CG58" s="123">
        <v>0</v>
      </c>
      <c r="CH58" s="123">
        <v>0</v>
      </c>
      <c r="CI58" s="123">
        <v>0</v>
      </c>
      <c r="CJ58" s="123">
        <f t="shared" si="4"/>
        <v>0</v>
      </c>
      <c r="CK58" s="123"/>
      <c r="CL58" s="123"/>
      <c r="CM58" s="123"/>
      <c r="CN58" s="123"/>
      <c r="CO58" s="123"/>
    </row>
    <row r="59" spans="1:93" ht="16.149999999999999" customHeight="1" x14ac:dyDescent="0.2">
      <c r="A59" s="335"/>
      <c r="B59" s="39" t="s">
        <v>38</v>
      </c>
      <c r="C59" s="52">
        <f t="shared" si="5"/>
        <v>0</v>
      </c>
      <c r="D59" s="53">
        <f t="shared" si="6"/>
        <v>0</v>
      </c>
      <c r="E59" s="158">
        <f t="shared" si="7"/>
        <v>0</v>
      </c>
      <c r="F59" s="41"/>
      <c r="G59" s="42"/>
      <c r="H59" s="41"/>
      <c r="I59" s="42"/>
      <c r="J59" s="7"/>
      <c r="K59" s="8"/>
      <c r="L59" s="7"/>
      <c r="M59" s="8"/>
      <c r="N59" s="7"/>
      <c r="O59" s="8"/>
      <c r="P59" s="7"/>
      <c r="Q59" s="8"/>
      <c r="R59" s="7"/>
      <c r="S59" s="8"/>
      <c r="T59" s="7"/>
      <c r="U59" s="8"/>
      <c r="V59" s="7"/>
      <c r="W59" s="8"/>
      <c r="X59" s="7"/>
      <c r="Y59" s="8"/>
      <c r="Z59" s="7"/>
      <c r="AA59" s="8"/>
      <c r="AB59" s="7"/>
      <c r="AC59" s="8"/>
      <c r="AD59" s="7"/>
      <c r="AE59" s="8"/>
      <c r="AF59" s="7"/>
      <c r="AG59" s="8"/>
      <c r="AH59" s="7"/>
      <c r="AI59" s="8"/>
      <c r="AJ59" s="7"/>
      <c r="AK59" s="8"/>
      <c r="AL59" s="21"/>
      <c r="AM59" s="35"/>
      <c r="AN59" s="57"/>
      <c r="AO59" s="20"/>
      <c r="AP59" s="22"/>
      <c r="AQ59" s="22"/>
      <c r="AR59" s="22"/>
      <c r="AS59" s="22"/>
      <c r="AT59" s="6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122"/>
      <c r="BG59" s="122"/>
      <c r="BX59" s="121"/>
      <c r="CD59" s="147" t="str">
        <f>IF((J59 + K59 + L59 + M59) &lt;  AS59,"* La columna 14-18 AÑOS no puede ser mayor al total por grupo edad de 10 a 19 años. ","")</f>
        <v/>
      </c>
      <c r="CG59" s="123">
        <v>0</v>
      </c>
      <c r="CH59" s="123">
        <v>0</v>
      </c>
      <c r="CI59" s="123">
        <v>0</v>
      </c>
      <c r="CJ59" s="123">
        <f>IF((J59 + K59 + L59 + M59) &lt;  AS59,1,0)</f>
        <v>0</v>
      </c>
      <c r="CK59" s="123"/>
      <c r="CL59" s="123"/>
      <c r="CM59" s="123"/>
      <c r="CN59" s="123"/>
      <c r="CO59" s="123"/>
    </row>
    <row r="60" spans="1:93" ht="16.149999999999999" customHeight="1" x14ac:dyDescent="0.2">
      <c r="A60" s="335"/>
      <c r="B60" s="39" t="s">
        <v>39</v>
      </c>
      <c r="C60" s="52">
        <f t="shared" si="5"/>
        <v>35</v>
      </c>
      <c r="D60" s="53">
        <f t="shared" si="6"/>
        <v>24</v>
      </c>
      <c r="E60" s="158">
        <f t="shared" si="7"/>
        <v>11</v>
      </c>
      <c r="F60" s="41"/>
      <c r="G60" s="42"/>
      <c r="H60" s="41"/>
      <c r="I60" s="42"/>
      <c r="J60" s="7"/>
      <c r="K60" s="8"/>
      <c r="L60" s="7"/>
      <c r="M60" s="8"/>
      <c r="N60" s="7">
        <v>1</v>
      </c>
      <c r="O60" s="8"/>
      <c r="P60" s="7">
        <v>4</v>
      </c>
      <c r="Q60" s="8">
        <v>2</v>
      </c>
      <c r="R60" s="7">
        <v>3</v>
      </c>
      <c r="S60" s="8">
        <v>4</v>
      </c>
      <c r="T60" s="7">
        <v>3</v>
      </c>
      <c r="U60" s="8">
        <v>3</v>
      </c>
      <c r="V60" s="7">
        <v>3</v>
      </c>
      <c r="W60" s="8">
        <v>1</v>
      </c>
      <c r="X60" s="7">
        <v>3</v>
      </c>
      <c r="Y60" s="8">
        <v>1</v>
      </c>
      <c r="Z60" s="7">
        <v>6</v>
      </c>
      <c r="AA60" s="8"/>
      <c r="AB60" s="7"/>
      <c r="AC60" s="8"/>
      <c r="AD60" s="7"/>
      <c r="AE60" s="8"/>
      <c r="AF60" s="7">
        <v>1</v>
      </c>
      <c r="AG60" s="8"/>
      <c r="AH60" s="7"/>
      <c r="AI60" s="8"/>
      <c r="AJ60" s="7"/>
      <c r="AK60" s="8"/>
      <c r="AL60" s="21"/>
      <c r="AM60" s="35"/>
      <c r="AN60" s="57"/>
      <c r="AO60" s="20">
        <v>0</v>
      </c>
      <c r="AP60" s="22">
        <v>0</v>
      </c>
      <c r="AQ60" s="22">
        <v>0</v>
      </c>
      <c r="AR60" s="22">
        <v>0</v>
      </c>
      <c r="AS60" s="22"/>
      <c r="AT60" s="6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122"/>
      <c r="BG60" s="122"/>
      <c r="BX60" s="121"/>
      <c r="CD60" s="147" t="str">
        <f>IF((J60 + K60 + L60 + M60) &lt;  AS60,"* La columna 14-18 AÑOS no puede ser mayor al total por grupo edad de 10 a 19 años. ","")</f>
        <v/>
      </c>
      <c r="CG60" s="123">
        <v>0</v>
      </c>
      <c r="CH60" s="123">
        <v>0</v>
      </c>
      <c r="CI60" s="123">
        <v>0</v>
      </c>
      <c r="CJ60" s="123">
        <f>IF((J60 + K60 + L60 + M60) &lt;  AS60,1,0)</f>
        <v>0</v>
      </c>
      <c r="CK60" s="123"/>
      <c r="CL60" s="123"/>
      <c r="CM60" s="123"/>
      <c r="CN60" s="123"/>
      <c r="CO60" s="123"/>
    </row>
    <row r="61" spans="1:93" ht="16.149999999999999" customHeight="1" x14ac:dyDescent="0.2">
      <c r="A61" s="335"/>
      <c r="B61" s="39" t="s">
        <v>41</v>
      </c>
      <c r="C61" s="52">
        <f t="shared" si="5"/>
        <v>0</v>
      </c>
      <c r="D61" s="53">
        <f t="shared" si="6"/>
        <v>0</v>
      </c>
      <c r="E61" s="158">
        <f t="shared" si="7"/>
        <v>0</v>
      </c>
      <c r="F61" s="41"/>
      <c r="G61" s="42"/>
      <c r="H61" s="41"/>
      <c r="I61" s="42"/>
      <c r="J61" s="7"/>
      <c r="K61" s="8"/>
      <c r="L61" s="7"/>
      <c r="M61" s="8"/>
      <c r="N61" s="7"/>
      <c r="O61" s="8"/>
      <c r="P61" s="7"/>
      <c r="Q61" s="8"/>
      <c r="R61" s="7"/>
      <c r="S61" s="8"/>
      <c r="T61" s="7"/>
      <c r="U61" s="8"/>
      <c r="V61" s="7"/>
      <c r="W61" s="8"/>
      <c r="X61" s="7"/>
      <c r="Y61" s="8"/>
      <c r="Z61" s="7"/>
      <c r="AA61" s="8"/>
      <c r="AB61" s="7"/>
      <c r="AC61" s="8"/>
      <c r="AD61" s="7"/>
      <c r="AE61" s="8"/>
      <c r="AF61" s="7"/>
      <c r="AG61" s="8"/>
      <c r="AH61" s="7"/>
      <c r="AI61" s="8"/>
      <c r="AJ61" s="7"/>
      <c r="AK61" s="8"/>
      <c r="AL61" s="21"/>
      <c r="AM61" s="35"/>
      <c r="AN61" s="57"/>
      <c r="AO61" s="20"/>
      <c r="AP61" s="22"/>
      <c r="AQ61" s="22"/>
      <c r="AR61" s="22"/>
      <c r="AS61" s="22"/>
      <c r="AT61" s="6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122"/>
      <c r="BG61" s="122"/>
      <c r="BX61" s="121"/>
      <c r="CD61" s="147" t="str">
        <f>IF((J61 + K61 + L61 + M61) &lt;  AS61,"* La columna 14-18 AÑOS no puede ser mayor al total por grupo edad de 10 a 19 años. ","")</f>
        <v/>
      </c>
      <c r="CG61" s="123">
        <v>0</v>
      </c>
      <c r="CH61" s="123">
        <v>0</v>
      </c>
      <c r="CI61" s="123">
        <v>0</v>
      </c>
      <c r="CJ61" s="123">
        <f>IF((J61 + K61 + L61 + M61) &lt;  AS61,1,0)</f>
        <v>0</v>
      </c>
      <c r="CK61" s="123"/>
      <c r="CL61" s="123"/>
      <c r="CM61" s="123"/>
      <c r="CN61" s="123"/>
      <c r="CO61" s="123"/>
    </row>
    <row r="62" spans="1:93" ht="16.149999999999999" customHeight="1" x14ac:dyDescent="0.2">
      <c r="A62" s="335"/>
      <c r="B62" s="39" t="s">
        <v>42</v>
      </c>
      <c r="C62" s="52">
        <f t="shared" si="5"/>
        <v>0</v>
      </c>
      <c r="D62" s="53">
        <f t="shared" si="6"/>
        <v>0</v>
      </c>
      <c r="E62" s="158">
        <f t="shared" si="7"/>
        <v>0</v>
      </c>
      <c r="F62" s="41"/>
      <c r="G62" s="42"/>
      <c r="H62" s="41"/>
      <c r="I62" s="42"/>
      <c r="J62" s="7"/>
      <c r="K62" s="8"/>
      <c r="L62" s="7"/>
      <c r="M62" s="8"/>
      <c r="N62" s="7"/>
      <c r="O62" s="8"/>
      <c r="P62" s="7"/>
      <c r="Q62" s="8"/>
      <c r="R62" s="7"/>
      <c r="S62" s="8"/>
      <c r="T62" s="7"/>
      <c r="U62" s="8"/>
      <c r="V62" s="7"/>
      <c r="W62" s="8"/>
      <c r="X62" s="7"/>
      <c r="Y62" s="8"/>
      <c r="Z62" s="7"/>
      <c r="AA62" s="8"/>
      <c r="AB62" s="7"/>
      <c r="AC62" s="8"/>
      <c r="AD62" s="7"/>
      <c r="AE62" s="8"/>
      <c r="AF62" s="7"/>
      <c r="AG62" s="8"/>
      <c r="AH62" s="7"/>
      <c r="AI62" s="8"/>
      <c r="AJ62" s="7"/>
      <c r="AK62" s="8"/>
      <c r="AL62" s="21"/>
      <c r="AM62" s="35"/>
      <c r="AN62" s="57"/>
      <c r="AO62" s="20"/>
      <c r="AP62" s="22"/>
      <c r="AQ62" s="22"/>
      <c r="AR62" s="22"/>
      <c r="AS62" s="22"/>
      <c r="AT62" s="6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122"/>
      <c r="BG62" s="122"/>
      <c r="BX62" s="121"/>
      <c r="CD62" s="147" t="str">
        <f t="shared" si="3"/>
        <v/>
      </c>
      <c r="CG62" s="123">
        <v>0</v>
      </c>
      <c r="CH62" s="123">
        <v>0</v>
      </c>
      <c r="CI62" s="123">
        <v>0</v>
      </c>
      <c r="CJ62" s="123">
        <f t="shared" si="4"/>
        <v>0</v>
      </c>
      <c r="CK62" s="123"/>
      <c r="CL62" s="123"/>
      <c r="CM62" s="123"/>
      <c r="CN62" s="123"/>
      <c r="CO62" s="123"/>
    </row>
    <row r="63" spans="1:93" ht="16.149999999999999" customHeight="1" x14ac:dyDescent="0.2">
      <c r="A63" s="335"/>
      <c r="B63" s="175" t="s">
        <v>46</v>
      </c>
      <c r="C63" s="87">
        <f t="shared" si="5"/>
        <v>0</v>
      </c>
      <c r="D63" s="171">
        <f t="shared" si="6"/>
        <v>0</v>
      </c>
      <c r="E63" s="166">
        <f t="shared" si="7"/>
        <v>0</v>
      </c>
      <c r="F63" s="41"/>
      <c r="G63" s="42"/>
      <c r="H63" s="41"/>
      <c r="I63" s="42"/>
      <c r="J63" s="27"/>
      <c r="K63" s="137"/>
      <c r="L63" s="27"/>
      <c r="M63" s="137"/>
      <c r="N63" s="27"/>
      <c r="O63" s="137"/>
      <c r="P63" s="27"/>
      <c r="Q63" s="137"/>
      <c r="R63" s="27"/>
      <c r="S63" s="137"/>
      <c r="T63" s="27"/>
      <c r="U63" s="137"/>
      <c r="V63" s="27"/>
      <c r="W63" s="137"/>
      <c r="X63" s="27"/>
      <c r="Y63" s="137"/>
      <c r="Z63" s="27"/>
      <c r="AA63" s="137"/>
      <c r="AB63" s="27"/>
      <c r="AC63" s="137"/>
      <c r="AD63" s="27"/>
      <c r="AE63" s="137"/>
      <c r="AF63" s="27"/>
      <c r="AG63" s="137"/>
      <c r="AH63" s="27"/>
      <c r="AI63" s="137"/>
      <c r="AJ63" s="27"/>
      <c r="AK63" s="137"/>
      <c r="AL63" s="163"/>
      <c r="AM63" s="164"/>
      <c r="AN63" s="57"/>
      <c r="AO63" s="28"/>
      <c r="AP63" s="62"/>
      <c r="AQ63" s="62"/>
      <c r="AR63" s="62"/>
      <c r="AS63" s="62"/>
      <c r="AT63" s="6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122"/>
      <c r="BG63" s="122"/>
      <c r="BX63" s="121"/>
      <c r="CD63" s="147" t="str">
        <f t="shared" si="3"/>
        <v/>
      </c>
      <c r="CG63" s="123">
        <v>0</v>
      </c>
      <c r="CH63" s="123">
        <v>0</v>
      </c>
      <c r="CI63" s="123">
        <v>0</v>
      </c>
      <c r="CJ63" s="123">
        <f t="shared" si="4"/>
        <v>0</v>
      </c>
      <c r="CK63" s="123"/>
      <c r="CL63" s="123"/>
      <c r="CM63" s="123"/>
      <c r="CN63" s="123"/>
      <c r="CO63" s="123"/>
    </row>
    <row r="64" spans="1:93" ht="16.149999999999999" customHeight="1" x14ac:dyDescent="0.2">
      <c r="A64" s="335"/>
      <c r="B64" s="167" t="s">
        <v>45</v>
      </c>
      <c r="C64" s="132">
        <f t="shared" si="5"/>
        <v>0</v>
      </c>
      <c r="D64" s="168">
        <f t="shared" si="6"/>
        <v>0</v>
      </c>
      <c r="E64" s="128">
        <f t="shared" si="7"/>
        <v>0</v>
      </c>
      <c r="F64" s="64"/>
      <c r="G64" s="65"/>
      <c r="H64" s="64"/>
      <c r="I64" s="65"/>
      <c r="J64" s="12"/>
      <c r="K64" s="14"/>
      <c r="L64" s="12"/>
      <c r="M64" s="14"/>
      <c r="N64" s="12"/>
      <c r="O64" s="14"/>
      <c r="P64" s="12"/>
      <c r="Q64" s="14"/>
      <c r="R64" s="12"/>
      <c r="S64" s="14"/>
      <c r="T64" s="12"/>
      <c r="U64" s="14"/>
      <c r="V64" s="12"/>
      <c r="W64" s="14"/>
      <c r="X64" s="12"/>
      <c r="Y64" s="14"/>
      <c r="Z64" s="12"/>
      <c r="AA64" s="14"/>
      <c r="AB64" s="12"/>
      <c r="AC64" s="14"/>
      <c r="AD64" s="12"/>
      <c r="AE64" s="14"/>
      <c r="AF64" s="12"/>
      <c r="AG64" s="14"/>
      <c r="AH64" s="12"/>
      <c r="AI64" s="14"/>
      <c r="AJ64" s="12"/>
      <c r="AK64" s="14"/>
      <c r="AL64" s="23"/>
      <c r="AM64" s="36"/>
      <c r="AN64" s="57"/>
      <c r="AO64" s="13"/>
      <c r="AP64" s="24"/>
      <c r="AQ64" s="24"/>
      <c r="AR64" s="24"/>
      <c r="AS64" s="24"/>
      <c r="AT64" s="6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122"/>
      <c r="BG64" s="122"/>
      <c r="BX64" s="121"/>
      <c r="CD64" s="147" t="str">
        <f t="shared" si="3"/>
        <v/>
      </c>
      <c r="CG64" s="123">
        <v>0</v>
      </c>
      <c r="CH64" s="123">
        <v>0</v>
      </c>
      <c r="CI64" s="123">
        <v>0</v>
      </c>
      <c r="CJ64" s="123">
        <f t="shared" si="4"/>
        <v>0</v>
      </c>
      <c r="CK64" s="123"/>
      <c r="CL64" s="123"/>
      <c r="CM64" s="123"/>
      <c r="CN64" s="123"/>
      <c r="CO64" s="123"/>
    </row>
    <row r="65" spans="1:93" ht="16.149999999999999" customHeight="1" x14ac:dyDescent="0.2">
      <c r="A65" s="334" t="s">
        <v>52</v>
      </c>
      <c r="B65" s="152" t="s">
        <v>37</v>
      </c>
      <c r="C65" s="49">
        <f t="shared" si="5"/>
        <v>0</v>
      </c>
      <c r="D65" s="50">
        <f t="shared" si="6"/>
        <v>0</v>
      </c>
      <c r="E65" s="153">
        <f t="shared" si="7"/>
        <v>0</v>
      </c>
      <c r="F65" s="84"/>
      <c r="G65" s="170"/>
      <c r="H65" s="84"/>
      <c r="I65" s="170"/>
      <c r="J65" s="78"/>
      <c r="K65" s="79"/>
      <c r="L65" s="78"/>
      <c r="M65" s="79"/>
      <c r="N65" s="78"/>
      <c r="O65" s="79"/>
      <c r="P65" s="78"/>
      <c r="Q65" s="79"/>
      <c r="R65" s="78"/>
      <c r="S65" s="79"/>
      <c r="T65" s="78"/>
      <c r="U65" s="79"/>
      <c r="V65" s="78"/>
      <c r="W65" s="79"/>
      <c r="X65" s="78"/>
      <c r="Y65" s="79"/>
      <c r="Z65" s="78"/>
      <c r="AA65" s="79"/>
      <c r="AB65" s="7"/>
      <c r="AC65" s="8"/>
      <c r="AD65" s="176"/>
      <c r="AE65" s="177"/>
      <c r="AF65" s="67"/>
      <c r="AG65" s="72"/>
      <c r="AH65" s="67"/>
      <c r="AI65" s="72"/>
      <c r="AJ65" s="67"/>
      <c r="AK65" s="72"/>
      <c r="AL65" s="178"/>
      <c r="AM65" s="179"/>
      <c r="AN65" s="57"/>
      <c r="AO65" s="2"/>
      <c r="AP65" s="26"/>
      <c r="AQ65" s="26"/>
      <c r="AR65" s="26"/>
      <c r="AS65" s="26"/>
      <c r="AT65" s="6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122"/>
      <c r="BG65" s="122"/>
      <c r="BX65" s="121"/>
      <c r="CD65" s="147" t="str">
        <f t="shared" si="3"/>
        <v/>
      </c>
      <c r="CG65" s="123">
        <v>0</v>
      </c>
      <c r="CH65" s="123">
        <v>0</v>
      </c>
      <c r="CI65" s="123">
        <v>0</v>
      </c>
      <c r="CJ65" s="123">
        <f t="shared" si="4"/>
        <v>0</v>
      </c>
      <c r="CK65" s="123"/>
      <c r="CL65" s="123"/>
      <c r="CM65" s="123"/>
      <c r="CN65" s="123"/>
      <c r="CO65" s="123"/>
    </row>
    <row r="66" spans="1:93" ht="16.149999999999999" customHeight="1" x14ac:dyDescent="0.2">
      <c r="A66" s="335"/>
      <c r="B66" s="39" t="s">
        <v>39</v>
      </c>
      <c r="C66" s="52">
        <f t="shared" si="5"/>
        <v>0</v>
      </c>
      <c r="D66" s="53">
        <f t="shared" si="6"/>
        <v>0</v>
      </c>
      <c r="E66" s="158">
        <f t="shared" si="7"/>
        <v>0</v>
      </c>
      <c r="F66" s="41"/>
      <c r="G66" s="42"/>
      <c r="H66" s="41"/>
      <c r="I66" s="42"/>
      <c r="J66" s="7"/>
      <c r="K66" s="8"/>
      <c r="L66" s="7"/>
      <c r="M66" s="8"/>
      <c r="N66" s="7"/>
      <c r="O66" s="8"/>
      <c r="P66" s="7"/>
      <c r="Q66" s="8"/>
      <c r="R66" s="7"/>
      <c r="S66" s="8"/>
      <c r="T66" s="7"/>
      <c r="U66" s="8"/>
      <c r="V66" s="7"/>
      <c r="W66" s="8"/>
      <c r="X66" s="7"/>
      <c r="Y66" s="8"/>
      <c r="Z66" s="7"/>
      <c r="AA66" s="8"/>
      <c r="AB66" s="7"/>
      <c r="AC66" s="8"/>
      <c r="AD66" s="176"/>
      <c r="AE66" s="177"/>
      <c r="AF66" s="40"/>
      <c r="AG66" s="75"/>
      <c r="AH66" s="40"/>
      <c r="AI66" s="75"/>
      <c r="AJ66" s="40"/>
      <c r="AK66" s="75"/>
      <c r="AL66" s="74"/>
      <c r="AM66" s="96"/>
      <c r="AN66" s="57"/>
      <c r="AO66" s="20"/>
      <c r="AP66" s="22"/>
      <c r="AQ66" s="22"/>
      <c r="AR66" s="22"/>
      <c r="AS66" s="22"/>
      <c r="AT66" s="6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122"/>
      <c r="BG66" s="122"/>
      <c r="BX66" s="121"/>
      <c r="CD66" s="147" t="str">
        <f t="shared" si="3"/>
        <v/>
      </c>
      <c r="CG66" s="123">
        <v>0</v>
      </c>
      <c r="CH66" s="123">
        <v>0</v>
      </c>
      <c r="CI66" s="123">
        <v>0</v>
      </c>
      <c r="CJ66" s="123">
        <f t="shared" si="4"/>
        <v>0</v>
      </c>
      <c r="CK66" s="123"/>
      <c r="CL66" s="123"/>
      <c r="CM66" s="123"/>
      <c r="CN66" s="123"/>
      <c r="CO66" s="123"/>
    </row>
    <row r="67" spans="1:93" ht="16.149999999999999" customHeight="1" x14ac:dyDescent="0.2">
      <c r="A67" s="335"/>
      <c r="B67" s="112" t="s">
        <v>46</v>
      </c>
      <c r="C67" s="165">
        <f t="shared" si="5"/>
        <v>0</v>
      </c>
      <c r="D67" s="171">
        <f t="shared" si="6"/>
        <v>0</v>
      </c>
      <c r="E67" s="166">
        <f t="shared" si="7"/>
        <v>0</v>
      </c>
      <c r="F67" s="41"/>
      <c r="G67" s="42"/>
      <c r="H67" s="41"/>
      <c r="I67" s="42"/>
      <c r="J67" s="27"/>
      <c r="K67" s="137"/>
      <c r="L67" s="27"/>
      <c r="M67" s="137"/>
      <c r="N67" s="27"/>
      <c r="O67" s="137"/>
      <c r="P67" s="27"/>
      <c r="Q67" s="137"/>
      <c r="R67" s="27"/>
      <c r="S67" s="137"/>
      <c r="T67" s="27"/>
      <c r="U67" s="137"/>
      <c r="V67" s="27"/>
      <c r="W67" s="137"/>
      <c r="X67" s="27"/>
      <c r="Y67" s="137"/>
      <c r="Z67" s="27"/>
      <c r="AA67" s="137"/>
      <c r="AB67" s="7"/>
      <c r="AC67" s="8"/>
      <c r="AD67" s="176"/>
      <c r="AE67" s="177"/>
      <c r="AF67" s="41"/>
      <c r="AG67" s="99"/>
      <c r="AH67" s="41"/>
      <c r="AI67" s="99"/>
      <c r="AJ67" s="41"/>
      <c r="AK67" s="99"/>
      <c r="AL67" s="180"/>
      <c r="AM67" s="181"/>
      <c r="AN67" s="57"/>
      <c r="AO67" s="28"/>
      <c r="AP67" s="62"/>
      <c r="AQ67" s="62"/>
      <c r="AR67" s="62"/>
      <c r="AS67" s="62"/>
      <c r="AT67" s="6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122"/>
      <c r="BG67" s="122"/>
      <c r="BX67" s="121"/>
      <c r="CD67" s="147" t="str">
        <f t="shared" si="3"/>
        <v/>
      </c>
      <c r="CG67" s="123">
        <v>0</v>
      </c>
      <c r="CH67" s="123">
        <v>0</v>
      </c>
      <c r="CI67" s="123">
        <v>0</v>
      </c>
      <c r="CJ67" s="123">
        <f t="shared" si="4"/>
        <v>0</v>
      </c>
      <c r="CK67" s="123"/>
      <c r="CL67" s="123"/>
      <c r="CM67" s="123"/>
      <c r="CN67" s="123"/>
      <c r="CO67" s="123"/>
    </row>
    <row r="68" spans="1:93" ht="16.149999999999999" customHeight="1" x14ac:dyDescent="0.2">
      <c r="A68" s="336"/>
      <c r="B68" s="167" t="s">
        <v>45</v>
      </c>
      <c r="C68" s="132">
        <f t="shared" si="5"/>
        <v>0</v>
      </c>
      <c r="D68" s="168">
        <f t="shared" si="6"/>
        <v>0</v>
      </c>
      <c r="E68" s="128">
        <f t="shared" si="7"/>
        <v>0</v>
      </c>
      <c r="F68" s="64"/>
      <c r="G68" s="65"/>
      <c r="H68" s="64"/>
      <c r="I68" s="65"/>
      <c r="J68" s="12"/>
      <c r="K68" s="14"/>
      <c r="L68" s="12"/>
      <c r="M68" s="14"/>
      <c r="N68" s="12"/>
      <c r="O68" s="14"/>
      <c r="P68" s="12"/>
      <c r="Q68" s="14"/>
      <c r="R68" s="12"/>
      <c r="S68" s="14"/>
      <c r="T68" s="12"/>
      <c r="U68" s="14"/>
      <c r="V68" s="12"/>
      <c r="W68" s="14"/>
      <c r="X68" s="12"/>
      <c r="Y68" s="14"/>
      <c r="Z68" s="12"/>
      <c r="AA68" s="14"/>
      <c r="AB68" s="7"/>
      <c r="AC68" s="8"/>
      <c r="AD68" s="176"/>
      <c r="AE68" s="177"/>
      <c r="AF68" s="64"/>
      <c r="AG68" s="73"/>
      <c r="AH68" s="64"/>
      <c r="AI68" s="73"/>
      <c r="AJ68" s="64"/>
      <c r="AK68" s="73"/>
      <c r="AL68" s="182"/>
      <c r="AM68" s="76"/>
      <c r="AN68" s="57"/>
      <c r="AO68" s="13"/>
      <c r="AP68" s="24"/>
      <c r="AQ68" s="24"/>
      <c r="AR68" s="24"/>
      <c r="AS68" s="24"/>
      <c r="AT68" s="6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122"/>
      <c r="BG68" s="122"/>
      <c r="BX68" s="121"/>
      <c r="CD68" s="147" t="str">
        <f t="shared" si="3"/>
        <v/>
      </c>
      <c r="CG68" s="123">
        <v>0</v>
      </c>
      <c r="CH68" s="123">
        <v>0</v>
      </c>
      <c r="CI68" s="123">
        <v>0</v>
      </c>
      <c r="CJ68" s="123">
        <f t="shared" si="4"/>
        <v>0</v>
      </c>
      <c r="CK68" s="123"/>
      <c r="CL68" s="123"/>
      <c r="CM68" s="123"/>
      <c r="CN68" s="123"/>
      <c r="CO68" s="123"/>
    </row>
    <row r="69" spans="1:93" ht="16.149999999999999" customHeight="1" x14ac:dyDescent="0.2">
      <c r="A69" s="334" t="s">
        <v>53</v>
      </c>
      <c r="B69" s="152" t="s">
        <v>37</v>
      </c>
      <c r="C69" s="49">
        <f t="shared" si="5"/>
        <v>0</v>
      </c>
      <c r="D69" s="50">
        <f t="shared" si="6"/>
        <v>0</v>
      </c>
      <c r="E69" s="153">
        <f t="shared" si="7"/>
        <v>0</v>
      </c>
      <c r="F69" s="84"/>
      <c r="G69" s="170"/>
      <c r="H69" s="84"/>
      <c r="I69" s="170"/>
      <c r="J69" s="78"/>
      <c r="K69" s="79"/>
      <c r="L69" s="78"/>
      <c r="M69" s="79"/>
      <c r="N69" s="78"/>
      <c r="O69" s="79"/>
      <c r="P69" s="78"/>
      <c r="Q69" s="79"/>
      <c r="R69" s="78"/>
      <c r="S69" s="79"/>
      <c r="T69" s="78"/>
      <c r="U69" s="79"/>
      <c r="V69" s="78"/>
      <c r="W69" s="79"/>
      <c r="X69" s="78"/>
      <c r="Y69" s="79"/>
      <c r="Z69" s="78"/>
      <c r="AA69" s="79"/>
      <c r="AB69" s="78"/>
      <c r="AC69" s="79"/>
      <c r="AD69" s="78"/>
      <c r="AE69" s="79"/>
      <c r="AF69" s="78"/>
      <c r="AG69" s="79"/>
      <c r="AH69" s="78"/>
      <c r="AI69" s="79"/>
      <c r="AJ69" s="78"/>
      <c r="AK69" s="79"/>
      <c r="AL69" s="155"/>
      <c r="AM69" s="156"/>
      <c r="AN69" s="57"/>
      <c r="AO69" s="2"/>
      <c r="AP69" s="26"/>
      <c r="AQ69" s="26"/>
      <c r="AR69" s="26"/>
      <c r="AS69" s="26"/>
      <c r="AT69" s="6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122"/>
      <c r="BG69" s="122"/>
      <c r="BX69" s="121"/>
      <c r="CD69" s="147" t="str">
        <f t="shared" si="3"/>
        <v/>
      </c>
      <c r="CG69" s="123">
        <v>0</v>
      </c>
      <c r="CH69" s="123">
        <v>0</v>
      </c>
      <c r="CI69" s="123">
        <v>0</v>
      </c>
      <c r="CJ69" s="123">
        <f t="shared" si="4"/>
        <v>0</v>
      </c>
      <c r="CK69" s="123"/>
      <c r="CL69" s="123"/>
      <c r="CM69" s="123"/>
      <c r="CN69" s="123"/>
      <c r="CO69" s="123"/>
    </row>
    <row r="70" spans="1:93" ht="16.149999999999999" customHeight="1" x14ac:dyDescent="0.2">
      <c r="A70" s="335"/>
      <c r="B70" s="39" t="s">
        <v>38</v>
      </c>
      <c r="C70" s="52">
        <f t="shared" si="5"/>
        <v>0</v>
      </c>
      <c r="D70" s="53">
        <f t="shared" si="6"/>
        <v>0</v>
      </c>
      <c r="E70" s="158">
        <f t="shared" si="7"/>
        <v>0</v>
      </c>
      <c r="F70" s="41"/>
      <c r="G70" s="42"/>
      <c r="H70" s="41"/>
      <c r="I70" s="42"/>
      <c r="J70" s="7"/>
      <c r="K70" s="8"/>
      <c r="L70" s="7"/>
      <c r="M70" s="8"/>
      <c r="N70" s="7"/>
      <c r="O70" s="8"/>
      <c r="P70" s="7"/>
      <c r="Q70" s="8"/>
      <c r="R70" s="7"/>
      <c r="S70" s="8"/>
      <c r="T70" s="7"/>
      <c r="U70" s="8"/>
      <c r="V70" s="7"/>
      <c r="W70" s="8"/>
      <c r="X70" s="7"/>
      <c r="Y70" s="8"/>
      <c r="Z70" s="7"/>
      <c r="AA70" s="8"/>
      <c r="AB70" s="7"/>
      <c r="AC70" s="8"/>
      <c r="AD70" s="7"/>
      <c r="AE70" s="8"/>
      <c r="AF70" s="7"/>
      <c r="AG70" s="8"/>
      <c r="AH70" s="7"/>
      <c r="AI70" s="8"/>
      <c r="AJ70" s="7"/>
      <c r="AK70" s="8"/>
      <c r="AL70" s="21"/>
      <c r="AM70" s="35"/>
      <c r="AN70" s="57"/>
      <c r="AO70" s="66"/>
      <c r="AP70" s="183"/>
      <c r="AQ70" s="183"/>
      <c r="AR70" s="183"/>
      <c r="AS70" s="183"/>
      <c r="AT70" s="6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122"/>
      <c r="BG70" s="122"/>
      <c r="BX70" s="121"/>
      <c r="CD70" s="147" t="str">
        <f t="shared" si="3"/>
        <v/>
      </c>
      <c r="CG70" s="123">
        <v>0</v>
      </c>
      <c r="CH70" s="123">
        <v>0</v>
      </c>
      <c r="CI70" s="123">
        <v>0</v>
      </c>
      <c r="CJ70" s="123">
        <f t="shared" si="4"/>
        <v>0</v>
      </c>
      <c r="CK70" s="123"/>
      <c r="CL70" s="123"/>
      <c r="CM70" s="123"/>
      <c r="CN70" s="123"/>
      <c r="CO70" s="123"/>
    </row>
    <row r="71" spans="1:93" ht="16.149999999999999" customHeight="1" x14ac:dyDescent="0.2">
      <c r="A71" s="335"/>
      <c r="B71" s="39" t="s">
        <v>39</v>
      </c>
      <c r="C71" s="52">
        <f t="shared" si="5"/>
        <v>35</v>
      </c>
      <c r="D71" s="53">
        <f t="shared" si="6"/>
        <v>24</v>
      </c>
      <c r="E71" s="158">
        <f t="shared" si="7"/>
        <v>11</v>
      </c>
      <c r="F71" s="41"/>
      <c r="G71" s="42"/>
      <c r="H71" s="41"/>
      <c r="I71" s="42"/>
      <c r="J71" s="7"/>
      <c r="K71" s="8"/>
      <c r="L71" s="7"/>
      <c r="M71" s="8"/>
      <c r="N71" s="7">
        <v>1</v>
      </c>
      <c r="O71" s="8"/>
      <c r="P71" s="7">
        <v>4</v>
      </c>
      <c r="Q71" s="8">
        <v>2</v>
      </c>
      <c r="R71" s="7">
        <v>3</v>
      </c>
      <c r="S71" s="8">
        <v>4</v>
      </c>
      <c r="T71" s="7">
        <v>3</v>
      </c>
      <c r="U71" s="8">
        <v>3</v>
      </c>
      <c r="V71" s="7">
        <v>3</v>
      </c>
      <c r="W71" s="8">
        <v>1</v>
      </c>
      <c r="X71" s="7">
        <v>3</v>
      </c>
      <c r="Y71" s="8">
        <v>1</v>
      </c>
      <c r="Z71" s="7">
        <v>6</v>
      </c>
      <c r="AA71" s="8"/>
      <c r="AB71" s="7"/>
      <c r="AC71" s="8"/>
      <c r="AD71" s="7"/>
      <c r="AE71" s="8"/>
      <c r="AF71" s="7">
        <v>1</v>
      </c>
      <c r="AG71" s="8"/>
      <c r="AH71" s="7"/>
      <c r="AI71" s="8"/>
      <c r="AJ71" s="7"/>
      <c r="AK71" s="8"/>
      <c r="AL71" s="21"/>
      <c r="AM71" s="35"/>
      <c r="AN71" s="57"/>
      <c r="AO71" s="20">
        <v>0</v>
      </c>
      <c r="AP71" s="22">
        <v>0</v>
      </c>
      <c r="AQ71" s="22">
        <v>0</v>
      </c>
      <c r="AR71" s="22">
        <v>0</v>
      </c>
      <c r="AS71" s="22"/>
      <c r="AT71" s="6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122"/>
      <c r="BG71" s="122"/>
      <c r="BX71" s="121"/>
      <c r="CD71" s="147" t="str">
        <f>IF((J71 + K71 + L71 + M71) &lt;  AS71,"* La columna 14-18 AÑOS no puede ser mayor al total por grupo edad de 10 a 19 años. ","")</f>
        <v/>
      </c>
      <c r="CG71" s="123">
        <v>0</v>
      </c>
      <c r="CH71" s="123">
        <v>0</v>
      </c>
      <c r="CI71" s="123">
        <v>0</v>
      </c>
      <c r="CJ71" s="123">
        <f>IF((J71 + K71 + L71 + M71) &lt;  AS71,1,0)</f>
        <v>0</v>
      </c>
      <c r="CK71" s="123"/>
      <c r="CL71" s="123"/>
      <c r="CM71" s="123"/>
      <c r="CN71" s="123"/>
      <c r="CO71" s="123"/>
    </row>
    <row r="72" spans="1:93" ht="16.149999999999999" customHeight="1" x14ac:dyDescent="0.2">
      <c r="A72" s="335"/>
      <c r="B72" s="39" t="s">
        <v>41</v>
      </c>
      <c r="C72" s="52">
        <f t="shared" si="5"/>
        <v>0</v>
      </c>
      <c r="D72" s="53">
        <f t="shared" si="6"/>
        <v>0</v>
      </c>
      <c r="E72" s="158">
        <f t="shared" si="7"/>
        <v>0</v>
      </c>
      <c r="F72" s="41"/>
      <c r="G72" s="42"/>
      <c r="H72" s="41"/>
      <c r="I72" s="42"/>
      <c r="J72" s="7"/>
      <c r="K72" s="8"/>
      <c r="L72" s="7"/>
      <c r="M72" s="8"/>
      <c r="N72" s="7"/>
      <c r="O72" s="8"/>
      <c r="P72" s="7"/>
      <c r="Q72" s="8"/>
      <c r="R72" s="7"/>
      <c r="S72" s="8"/>
      <c r="T72" s="7"/>
      <c r="U72" s="8"/>
      <c r="V72" s="7"/>
      <c r="W72" s="8"/>
      <c r="X72" s="7"/>
      <c r="Y72" s="8"/>
      <c r="Z72" s="7"/>
      <c r="AA72" s="8"/>
      <c r="AB72" s="7"/>
      <c r="AC72" s="8"/>
      <c r="AD72" s="7"/>
      <c r="AE72" s="8"/>
      <c r="AF72" s="7"/>
      <c r="AG72" s="8"/>
      <c r="AH72" s="7"/>
      <c r="AI72" s="8"/>
      <c r="AJ72" s="7"/>
      <c r="AK72" s="8"/>
      <c r="AL72" s="21"/>
      <c r="AM72" s="35"/>
      <c r="AN72" s="57"/>
      <c r="AO72" s="20"/>
      <c r="AP72" s="22"/>
      <c r="AQ72" s="22"/>
      <c r="AR72" s="22"/>
      <c r="AS72" s="22"/>
      <c r="AT72" s="6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122"/>
      <c r="BG72" s="122"/>
      <c r="BX72" s="121"/>
      <c r="CD72" s="147" t="str">
        <f>IF((J72 + K72 + L72 + M72) &lt;  AS72,"* La columna 14-18 AÑOS no puede ser mayor al total por grupo edad de 10 a 19 años. ","")</f>
        <v/>
      </c>
      <c r="CG72" s="123">
        <v>0</v>
      </c>
      <c r="CH72" s="123">
        <v>0</v>
      </c>
      <c r="CI72" s="123">
        <v>0</v>
      </c>
      <c r="CJ72" s="123">
        <f>IF((J72 + K72 + L72 + M72) &lt;  AS72,1,0)</f>
        <v>0</v>
      </c>
      <c r="CK72" s="123"/>
      <c r="CL72" s="123"/>
      <c r="CM72" s="123"/>
      <c r="CN72" s="123"/>
      <c r="CO72" s="123"/>
    </row>
    <row r="73" spans="1:93" ht="16.149999999999999" customHeight="1" x14ac:dyDescent="0.2">
      <c r="A73" s="335"/>
      <c r="B73" s="39" t="s">
        <v>42</v>
      </c>
      <c r="C73" s="52">
        <f t="shared" si="5"/>
        <v>0</v>
      </c>
      <c r="D73" s="53">
        <f t="shared" si="6"/>
        <v>0</v>
      </c>
      <c r="E73" s="158">
        <f t="shared" si="7"/>
        <v>0</v>
      </c>
      <c r="F73" s="41"/>
      <c r="G73" s="42"/>
      <c r="H73" s="41"/>
      <c r="I73" s="42"/>
      <c r="J73" s="7"/>
      <c r="K73" s="8"/>
      <c r="L73" s="7"/>
      <c r="M73" s="8"/>
      <c r="N73" s="7"/>
      <c r="O73" s="8"/>
      <c r="P73" s="7"/>
      <c r="Q73" s="8"/>
      <c r="R73" s="7"/>
      <c r="S73" s="8"/>
      <c r="T73" s="7"/>
      <c r="U73" s="8"/>
      <c r="V73" s="7"/>
      <c r="W73" s="8"/>
      <c r="X73" s="7"/>
      <c r="Y73" s="8"/>
      <c r="Z73" s="7"/>
      <c r="AA73" s="8"/>
      <c r="AB73" s="7"/>
      <c r="AC73" s="8"/>
      <c r="AD73" s="7"/>
      <c r="AE73" s="8"/>
      <c r="AF73" s="7"/>
      <c r="AG73" s="8"/>
      <c r="AH73" s="7"/>
      <c r="AI73" s="8"/>
      <c r="AJ73" s="7"/>
      <c r="AK73" s="8"/>
      <c r="AL73" s="21"/>
      <c r="AM73" s="35"/>
      <c r="AN73" s="57"/>
      <c r="AO73" s="20"/>
      <c r="AP73" s="22"/>
      <c r="AQ73" s="22"/>
      <c r="AR73" s="22"/>
      <c r="AS73" s="22"/>
      <c r="AT73" s="6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122"/>
      <c r="BG73" s="122"/>
      <c r="BX73" s="121"/>
      <c r="CD73" s="147" t="str">
        <f>IF((J73 + K73 + L73 + M73) &lt;  AS73,"* La columna 14-18 AÑOS no puede ser mayor al total por grupo edad de 10 a 19 años. ","")</f>
        <v/>
      </c>
      <c r="CG73" s="123">
        <v>0</v>
      </c>
      <c r="CH73" s="123">
        <v>0</v>
      </c>
      <c r="CI73" s="123">
        <v>0</v>
      </c>
      <c r="CJ73" s="123">
        <f>IF((J73 + K73 + L73 + M73) &lt;  AS73,1,0)</f>
        <v>0</v>
      </c>
      <c r="CK73" s="123"/>
      <c r="CL73" s="123"/>
      <c r="CM73" s="123"/>
      <c r="CN73" s="123"/>
      <c r="CO73" s="123"/>
    </row>
    <row r="74" spans="1:93" ht="16.149999999999999" customHeight="1" x14ac:dyDescent="0.2">
      <c r="A74" s="335"/>
      <c r="B74" s="175" t="s">
        <v>46</v>
      </c>
      <c r="C74" s="87">
        <f t="shared" si="5"/>
        <v>0</v>
      </c>
      <c r="D74" s="171">
        <f t="shared" si="6"/>
        <v>0</v>
      </c>
      <c r="E74" s="166">
        <f t="shared" si="7"/>
        <v>0</v>
      </c>
      <c r="F74" s="41"/>
      <c r="G74" s="42"/>
      <c r="H74" s="41"/>
      <c r="I74" s="42"/>
      <c r="J74" s="27"/>
      <c r="K74" s="137"/>
      <c r="L74" s="27"/>
      <c r="M74" s="137"/>
      <c r="N74" s="27"/>
      <c r="O74" s="137"/>
      <c r="P74" s="27"/>
      <c r="Q74" s="137"/>
      <c r="R74" s="27"/>
      <c r="S74" s="137"/>
      <c r="T74" s="27"/>
      <c r="U74" s="137"/>
      <c r="V74" s="27"/>
      <c r="W74" s="137"/>
      <c r="X74" s="27"/>
      <c r="Y74" s="137"/>
      <c r="Z74" s="27"/>
      <c r="AA74" s="137"/>
      <c r="AB74" s="27"/>
      <c r="AC74" s="137"/>
      <c r="AD74" s="27"/>
      <c r="AE74" s="137"/>
      <c r="AF74" s="27"/>
      <c r="AG74" s="137"/>
      <c r="AH74" s="27"/>
      <c r="AI74" s="137"/>
      <c r="AJ74" s="27"/>
      <c r="AK74" s="137"/>
      <c r="AL74" s="163"/>
      <c r="AM74" s="164"/>
      <c r="AN74" s="57"/>
      <c r="AO74" s="28"/>
      <c r="AP74" s="62"/>
      <c r="AQ74" s="62"/>
      <c r="AR74" s="62"/>
      <c r="AS74" s="62"/>
      <c r="AT74" s="6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122"/>
      <c r="BG74" s="122"/>
      <c r="BX74" s="121"/>
      <c r="CD74" s="147" t="str">
        <f t="shared" si="3"/>
        <v/>
      </c>
      <c r="CG74" s="123">
        <v>0</v>
      </c>
      <c r="CH74" s="123">
        <v>0</v>
      </c>
      <c r="CI74" s="123">
        <v>0</v>
      </c>
      <c r="CJ74" s="123">
        <f t="shared" si="4"/>
        <v>0</v>
      </c>
      <c r="CK74" s="123"/>
      <c r="CL74" s="123"/>
      <c r="CM74" s="123"/>
      <c r="CN74" s="123"/>
      <c r="CO74" s="123"/>
    </row>
    <row r="75" spans="1:93" ht="16.149999999999999" customHeight="1" x14ac:dyDescent="0.2">
      <c r="A75" s="336"/>
      <c r="B75" s="167" t="s">
        <v>45</v>
      </c>
      <c r="C75" s="132">
        <f t="shared" si="5"/>
        <v>0</v>
      </c>
      <c r="D75" s="168">
        <f t="shared" si="6"/>
        <v>0</v>
      </c>
      <c r="E75" s="128">
        <f t="shared" si="7"/>
        <v>0</v>
      </c>
      <c r="F75" s="64"/>
      <c r="G75" s="65"/>
      <c r="H75" s="64"/>
      <c r="I75" s="65"/>
      <c r="J75" s="12"/>
      <c r="K75" s="14"/>
      <c r="L75" s="12"/>
      <c r="M75" s="14"/>
      <c r="N75" s="12"/>
      <c r="O75" s="14"/>
      <c r="P75" s="12"/>
      <c r="Q75" s="14"/>
      <c r="R75" s="12"/>
      <c r="S75" s="14"/>
      <c r="T75" s="12"/>
      <c r="U75" s="14"/>
      <c r="V75" s="12"/>
      <c r="W75" s="14"/>
      <c r="X75" s="12"/>
      <c r="Y75" s="14"/>
      <c r="Z75" s="12"/>
      <c r="AA75" s="14"/>
      <c r="AB75" s="12"/>
      <c r="AC75" s="14"/>
      <c r="AD75" s="12"/>
      <c r="AE75" s="14"/>
      <c r="AF75" s="12"/>
      <c r="AG75" s="14"/>
      <c r="AH75" s="12"/>
      <c r="AI75" s="14"/>
      <c r="AJ75" s="12"/>
      <c r="AK75" s="14"/>
      <c r="AL75" s="23"/>
      <c r="AM75" s="36"/>
      <c r="AN75" s="57"/>
      <c r="AO75" s="13"/>
      <c r="AP75" s="24"/>
      <c r="AQ75" s="24"/>
      <c r="AR75" s="24"/>
      <c r="AS75" s="24"/>
      <c r="AT75" s="6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122"/>
      <c r="BG75" s="122"/>
      <c r="BX75" s="121"/>
      <c r="CD75" s="147" t="str">
        <f t="shared" si="3"/>
        <v/>
      </c>
      <c r="CG75" s="123">
        <v>0</v>
      </c>
      <c r="CH75" s="123">
        <v>0</v>
      </c>
      <c r="CI75" s="123">
        <v>0</v>
      </c>
      <c r="CJ75" s="123">
        <f t="shared" si="4"/>
        <v>0</v>
      </c>
      <c r="CK75" s="123"/>
      <c r="CL75" s="123"/>
      <c r="CM75" s="123"/>
      <c r="CN75" s="123"/>
      <c r="CO75" s="123"/>
    </row>
    <row r="76" spans="1:93" ht="16.149999999999999" customHeight="1" x14ac:dyDescent="0.2">
      <c r="A76" s="334" t="s">
        <v>54</v>
      </c>
      <c r="B76" s="152" t="s">
        <v>55</v>
      </c>
      <c r="C76" s="49">
        <f t="shared" si="5"/>
        <v>0</v>
      </c>
      <c r="D76" s="50">
        <f t="shared" si="6"/>
        <v>0</v>
      </c>
      <c r="E76" s="153">
        <f t="shared" si="7"/>
        <v>0</v>
      </c>
      <c r="F76" s="84"/>
      <c r="G76" s="170"/>
      <c r="H76" s="84"/>
      <c r="I76" s="170"/>
      <c r="J76" s="78"/>
      <c r="K76" s="79"/>
      <c r="L76" s="78"/>
      <c r="M76" s="79"/>
      <c r="N76" s="78"/>
      <c r="O76" s="79"/>
      <c r="P76" s="78"/>
      <c r="Q76" s="79"/>
      <c r="R76" s="78"/>
      <c r="S76" s="79"/>
      <c r="T76" s="78"/>
      <c r="U76" s="79"/>
      <c r="V76" s="78"/>
      <c r="W76" s="79"/>
      <c r="X76" s="78"/>
      <c r="Y76" s="79"/>
      <c r="Z76" s="78"/>
      <c r="AA76" s="79"/>
      <c r="AB76" s="27"/>
      <c r="AC76" s="137"/>
      <c r="AD76" s="184"/>
      <c r="AE76" s="185"/>
      <c r="AF76" s="67"/>
      <c r="AG76" s="72"/>
      <c r="AH76" s="67"/>
      <c r="AI76" s="72"/>
      <c r="AJ76" s="67"/>
      <c r="AK76" s="72"/>
      <c r="AL76" s="178"/>
      <c r="AM76" s="179"/>
      <c r="AN76" s="57"/>
      <c r="AO76" s="2"/>
      <c r="AP76" s="26"/>
      <c r="AQ76" s="26"/>
      <c r="AR76" s="26"/>
      <c r="AS76" s="26"/>
      <c r="AT76" s="6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122"/>
      <c r="BG76" s="122"/>
      <c r="BX76" s="121"/>
      <c r="CD76" s="147" t="str">
        <f t="shared" si="3"/>
        <v/>
      </c>
      <c r="CG76" s="123">
        <v>0</v>
      </c>
      <c r="CH76" s="123">
        <v>0</v>
      </c>
      <c r="CI76" s="123">
        <v>0</v>
      </c>
      <c r="CJ76" s="123">
        <f t="shared" si="4"/>
        <v>0</v>
      </c>
      <c r="CK76" s="123"/>
      <c r="CL76" s="123"/>
      <c r="CM76" s="123"/>
      <c r="CN76" s="123"/>
      <c r="CO76" s="123"/>
    </row>
    <row r="77" spans="1:93" ht="16.149999999999999" customHeight="1" x14ac:dyDescent="0.2">
      <c r="A77" s="335"/>
      <c r="B77" s="186" t="s">
        <v>56</v>
      </c>
      <c r="C77" s="59">
        <f t="shared" si="5"/>
        <v>19</v>
      </c>
      <c r="D77" s="60">
        <f t="shared" si="6"/>
        <v>2</v>
      </c>
      <c r="E77" s="166">
        <f t="shared" si="7"/>
        <v>17</v>
      </c>
      <c r="F77" s="41"/>
      <c r="G77" s="42"/>
      <c r="H77" s="41"/>
      <c r="I77" s="42"/>
      <c r="J77" s="7"/>
      <c r="K77" s="8"/>
      <c r="L77" s="7"/>
      <c r="M77" s="8">
        <v>2</v>
      </c>
      <c r="N77" s="7">
        <v>1</v>
      </c>
      <c r="O77" s="8">
        <v>1</v>
      </c>
      <c r="P77" s="7">
        <v>1</v>
      </c>
      <c r="Q77" s="8">
        <v>5</v>
      </c>
      <c r="R77" s="7"/>
      <c r="S77" s="8">
        <v>5</v>
      </c>
      <c r="T77" s="7"/>
      <c r="U77" s="8">
        <v>2</v>
      </c>
      <c r="V77" s="7"/>
      <c r="W77" s="8">
        <v>2</v>
      </c>
      <c r="X77" s="7"/>
      <c r="Y77" s="8"/>
      <c r="Z77" s="7"/>
      <c r="AA77" s="8"/>
      <c r="AB77" s="27"/>
      <c r="AC77" s="137"/>
      <c r="AD77" s="184"/>
      <c r="AE77" s="185"/>
      <c r="AF77" s="40"/>
      <c r="AG77" s="75"/>
      <c r="AH77" s="40"/>
      <c r="AI77" s="75"/>
      <c r="AJ77" s="40"/>
      <c r="AK77" s="75"/>
      <c r="AL77" s="74"/>
      <c r="AM77" s="96"/>
      <c r="AN77" s="57"/>
      <c r="AO77" s="20">
        <v>0</v>
      </c>
      <c r="AP77" s="22">
        <v>0</v>
      </c>
      <c r="AQ77" s="22">
        <v>0</v>
      </c>
      <c r="AR77" s="22">
        <v>0</v>
      </c>
      <c r="AS77" s="22"/>
      <c r="AT77" s="6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122"/>
      <c r="BG77" s="122"/>
      <c r="BX77" s="121"/>
      <c r="CD77" s="147" t="str">
        <f>IF((J77 + K77 + L77 + M77) &lt;  AS77,"* La columna 14-18 AÑOS no puede ser mayor al total por grupo edad de 10 a 19 años. ","")</f>
        <v/>
      </c>
      <c r="CG77" s="123">
        <v>0</v>
      </c>
      <c r="CH77" s="123">
        <v>0</v>
      </c>
      <c r="CI77" s="123">
        <v>0</v>
      </c>
      <c r="CJ77" s="123">
        <f>IF((J77 + K77 + L77 + M77) &lt;  AS77,1,0)</f>
        <v>0</v>
      </c>
      <c r="CK77" s="123"/>
      <c r="CL77" s="123"/>
      <c r="CM77" s="123"/>
      <c r="CN77" s="123"/>
      <c r="CO77" s="123"/>
    </row>
    <row r="78" spans="1:93" ht="16.149999999999999" customHeight="1" x14ac:dyDescent="0.2">
      <c r="A78" s="335"/>
      <c r="B78" s="186" t="s">
        <v>57</v>
      </c>
      <c r="C78" s="59">
        <f t="shared" si="5"/>
        <v>0</v>
      </c>
      <c r="D78" s="60">
        <f t="shared" si="6"/>
        <v>0</v>
      </c>
      <c r="E78" s="166">
        <f t="shared" si="7"/>
        <v>0</v>
      </c>
      <c r="F78" s="40"/>
      <c r="G78" s="43"/>
      <c r="H78" s="40"/>
      <c r="I78" s="43"/>
      <c r="J78" s="7"/>
      <c r="K78" s="8"/>
      <c r="L78" s="7"/>
      <c r="M78" s="8"/>
      <c r="N78" s="7"/>
      <c r="O78" s="8"/>
      <c r="P78" s="7"/>
      <c r="Q78" s="8"/>
      <c r="R78" s="7"/>
      <c r="S78" s="8"/>
      <c r="T78" s="7"/>
      <c r="U78" s="8"/>
      <c r="V78" s="7"/>
      <c r="W78" s="8"/>
      <c r="X78" s="7"/>
      <c r="Y78" s="8"/>
      <c r="Z78" s="7"/>
      <c r="AA78" s="8"/>
      <c r="AB78" s="27"/>
      <c r="AC78" s="137"/>
      <c r="AD78" s="184"/>
      <c r="AE78" s="185"/>
      <c r="AF78" s="40"/>
      <c r="AG78" s="75"/>
      <c r="AH78" s="40"/>
      <c r="AI78" s="75"/>
      <c r="AJ78" s="40"/>
      <c r="AK78" s="75"/>
      <c r="AL78" s="74"/>
      <c r="AM78" s="96"/>
      <c r="AN78" s="57"/>
      <c r="AO78" s="28"/>
      <c r="AP78" s="62"/>
      <c r="AQ78" s="62"/>
      <c r="AR78" s="62"/>
      <c r="AS78" s="62"/>
      <c r="AT78" s="6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122"/>
      <c r="BG78" s="122"/>
      <c r="BX78" s="121"/>
      <c r="CD78" s="147" t="str">
        <f>IF((J78 + K78 + L78 + M78) &lt;  AS78,"* La columna 14-18 AÑOS no puede ser mayor al total por grupo edad de 10 a 19 años. ","")</f>
        <v/>
      </c>
      <c r="CG78" s="123">
        <v>0</v>
      </c>
      <c r="CH78" s="123">
        <v>0</v>
      </c>
      <c r="CI78" s="123">
        <v>0</v>
      </c>
      <c r="CJ78" s="123">
        <f>IF((J78 + K78 + L78 + M78) &lt;  AS78,1,0)</f>
        <v>0</v>
      </c>
      <c r="CK78" s="123"/>
      <c r="CL78" s="123"/>
      <c r="CM78" s="123"/>
      <c r="CN78" s="123"/>
      <c r="CO78" s="123"/>
    </row>
    <row r="79" spans="1:93" ht="16.149999999999999" customHeight="1" x14ac:dyDescent="0.2">
      <c r="A79" s="335"/>
      <c r="B79" s="186" t="s">
        <v>58</v>
      </c>
      <c r="C79" s="52">
        <f t="shared" si="5"/>
        <v>6</v>
      </c>
      <c r="D79" s="53">
        <f t="shared" si="6"/>
        <v>0</v>
      </c>
      <c r="E79" s="166">
        <f t="shared" si="7"/>
        <v>6</v>
      </c>
      <c r="F79" s="41"/>
      <c r="G79" s="42"/>
      <c r="H79" s="41"/>
      <c r="I79" s="42"/>
      <c r="J79" s="27"/>
      <c r="K79" s="137"/>
      <c r="L79" s="27"/>
      <c r="M79" s="137">
        <v>1</v>
      </c>
      <c r="N79" s="27"/>
      <c r="O79" s="137">
        <v>2</v>
      </c>
      <c r="P79" s="27"/>
      <c r="Q79" s="137"/>
      <c r="R79" s="27"/>
      <c r="S79" s="137">
        <v>3</v>
      </c>
      <c r="T79" s="27"/>
      <c r="U79" s="137"/>
      <c r="V79" s="27"/>
      <c r="W79" s="137"/>
      <c r="X79" s="27"/>
      <c r="Y79" s="137"/>
      <c r="Z79" s="27"/>
      <c r="AA79" s="137"/>
      <c r="AB79" s="27"/>
      <c r="AC79" s="137"/>
      <c r="AD79" s="184"/>
      <c r="AE79" s="185"/>
      <c r="AF79" s="40"/>
      <c r="AG79" s="75"/>
      <c r="AH79" s="40"/>
      <c r="AI79" s="75"/>
      <c r="AJ79" s="40"/>
      <c r="AK79" s="75"/>
      <c r="AL79" s="74"/>
      <c r="AM79" s="96"/>
      <c r="AN79" s="57"/>
      <c r="AO79" s="28">
        <v>0</v>
      </c>
      <c r="AP79" s="62">
        <v>0</v>
      </c>
      <c r="AQ79" s="62">
        <v>0</v>
      </c>
      <c r="AR79" s="62">
        <v>0</v>
      </c>
      <c r="AS79" s="62"/>
      <c r="AT79" s="6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122"/>
      <c r="BG79" s="122"/>
      <c r="BX79" s="121"/>
      <c r="CD79" s="147" t="str">
        <f>IF((J79 + K79 + L79 + M79) &lt;  AS79,"* La columna 14-18 AÑOS no puede ser mayor al total por grupo edad de 10 a 19 años. ","")</f>
        <v/>
      </c>
      <c r="CG79" s="123">
        <v>0</v>
      </c>
      <c r="CH79" s="123">
        <v>0</v>
      </c>
      <c r="CI79" s="123">
        <v>0</v>
      </c>
      <c r="CJ79" s="123">
        <f>IF((J79 + K79 + L79 + M79) &lt;  AS79,1,0)</f>
        <v>0</v>
      </c>
      <c r="CK79" s="123"/>
      <c r="CL79" s="123"/>
      <c r="CM79" s="123"/>
      <c r="CN79" s="123"/>
      <c r="CO79" s="123"/>
    </row>
    <row r="80" spans="1:93" ht="16.149999999999999" customHeight="1" x14ac:dyDescent="0.2">
      <c r="A80" s="335"/>
      <c r="B80" s="112" t="s">
        <v>46</v>
      </c>
      <c r="C80" s="90">
        <f t="shared" si="5"/>
        <v>0</v>
      </c>
      <c r="D80" s="91">
        <f t="shared" si="6"/>
        <v>0</v>
      </c>
      <c r="E80" s="128">
        <f t="shared" si="7"/>
        <v>0</v>
      </c>
      <c r="F80" s="64"/>
      <c r="G80" s="65"/>
      <c r="H80" s="64"/>
      <c r="I80" s="65"/>
      <c r="J80" s="12"/>
      <c r="K80" s="14"/>
      <c r="L80" s="12"/>
      <c r="M80" s="14"/>
      <c r="N80" s="12"/>
      <c r="O80" s="14"/>
      <c r="P80" s="12"/>
      <c r="Q80" s="14"/>
      <c r="R80" s="12"/>
      <c r="S80" s="14"/>
      <c r="T80" s="12"/>
      <c r="U80" s="14"/>
      <c r="V80" s="12"/>
      <c r="W80" s="14"/>
      <c r="X80" s="12"/>
      <c r="Y80" s="14"/>
      <c r="Z80" s="12"/>
      <c r="AA80" s="14"/>
      <c r="AB80" s="27"/>
      <c r="AC80" s="137"/>
      <c r="AD80" s="184"/>
      <c r="AE80" s="185"/>
      <c r="AF80" s="64"/>
      <c r="AG80" s="73"/>
      <c r="AH80" s="64"/>
      <c r="AI80" s="73"/>
      <c r="AJ80" s="64"/>
      <c r="AK80" s="73"/>
      <c r="AL80" s="182"/>
      <c r="AM80" s="76"/>
      <c r="AN80" s="57"/>
      <c r="AO80" s="13"/>
      <c r="AP80" s="24"/>
      <c r="AQ80" s="24"/>
      <c r="AR80" s="24"/>
      <c r="AS80" s="24"/>
      <c r="AT80" s="6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122"/>
      <c r="BG80" s="122"/>
      <c r="BX80" s="121"/>
      <c r="CD80" s="147" t="str">
        <f t="shared" si="3"/>
        <v/>
      </c>
      <c r="CG80" s="123">
        <v>0</v>
      </c>
      <c r="CH80" s="123">
        <v>0</v>
      </c>
      <c r="CI80" s="123">
        <v>0</v>
      </c>
      <c r="CJ80" s="123">
        <f t="shared" si="4"/>
        <v>0</v>
      </c>
      <c r="CK80" s="123"/>
      <c r="CL80" s="123"/>
      <c r="CM80" s="123"/>
      <c r="CN80" s="123"/>
      <c r="CO80" s="123"/>
    </row>
    <row r="81" spans="1:93" ht="16.149999999999999" customHeight="1" x14ac:dyDescent="0.2">
      <c r="A81" s="337" t="s">
        <v>59</v>
      </c>
      <c r="B81" s="152" t="s">
        <v>37</v>
      </c>
      <c r="C81" s="49">
        <f t="shared" si="5"/>
        <v>0</v>
      </c>
      <c r="D81" s="50">
        <f t="shared" si="6"/>
        <v>0</v>
      </c>
      <c r="E81" s="153">
        <f t="shared" si="7"/>
        <v>0</v>
      </c>
      <c r="F81" s="84"/>
      <c r="G81" s="170"/>
      <c r="H81" s="84"/>
      <c r="I81" s="170"/>
      <c r="J81" s="78"/>
      <c r="K81" s="79"/>
      <c r="L81" s="78"/>
      <c r="M81" s="79"/>
      <c r="N81" s="78"/>
      <c r="O81" s="79"/>
      <c r="P81" s="187"/>
      <c r="Q81" s="188"/>
      <c r="R81" s="187"/>
      <c r="S81" s="188"/>
      <c r="T81" s="187"/>
      <c r="U81" s="188"/>
      <c r="V81" s="187"/>
      <c r="W81" s="188"/>
      <c r="X81" s="187"/>
      <c r="Y81" s="188"/>
      <c r="Z81" s="187"/>
      <c r="AA81" s="188"/>
      <c r="AB81" s="187"/>
      <c r="AC81" s="188"/>
      <c r="AD81" s="187"/>
      <c r="AE81" s="188"/>
      <c r="AF81" s="187"/>
      <c r="AG81" s="188"/>
      <c r="AH81" s="187"/>
      <c r="AI81" s="188"/>
      <c r="AJ81" s="187"/>
      <c r="AK81" s="188"/>
      <c r="AL81" s="187"/>
      <c r="AM81" s="189"/>
      <c r="AN81" s="94"/>
      <c r="AO81" s="18"/>
      <c r="AP81" s="48"/>
      <c r="AQ81" s="48"/>
      <c r="AR81" s="48"/>
      <c r="AS81" s="48"/>
      <c r="AT81" s="6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122"/>
      <c r="BG81" s="122"/>
      <c r="BX81" s="121"/>
      <c r="CD81" s="147" t="str">
        <f t="shared" ref="CD81:CD95" si="8">IF((J81 + K81 + L81 + M81) &lt;  AS81,"* La columna 14-18 AÑOS no puede ser mayor al total por grupo edad de 10 a 19 años. ","")</f>
        <v/>
      </c>
      <c r="CG81" s="123">
        <v>0</v>
      </c>
      <c r="CH81" s="123">
        <v>0</v>
      </c>
      <c r="CI81" s="123">
        <v>0</v>
      </c>
      <c r="CJ81" s="123">
        <f t="shared" ref="CJ81:CJ95" si="9">IF((J81 + K81 + L81 + M81) &lt;  AS81,1,0)</f>
        <v>0</v>
      </c>
      <c r="CK81" s="123"/>
      <c r="CL81" s="123"/>
      <c r="CM81" s="123"/>
      <c r="CN81" s="123"/>
      <c r="CO81" s="123"/>
    </row>
    <row r="82" spans="1:93" ht="16.149999999999999" customHeight="1" x14ac:dyDescent="0.2">
      <c r="A82" s="338"/>
      <c r="B82" s="39" t="s">
        <v>38</v>
      </c>
      <c r="C82" s="52">
        <f t="shared" si="5"/>
        <v>0</v>
      </c>
      <c r="D82" s="53">
        <f t="shared" si="6"/>
        <v>0</v>
      </c>
      <c r="E82" s="158">
        <f t="shared" si="7"/>
        <v>0</v>
      </c>
      <c r="F82" s="41"/>
      <c r="G82" s="42"/>
      <c r="H82" s="41"/>
      <c r="I82" s="42"/>
      <c r="J82" s="7"/>
      <c r="K82" s="8"/>
      <c r="L82" s="7"/>
      <c r="M82" s="8"/>
      <c r="N82" s="7"/>
      <c r="O82" s="8"/>
      <c r="P82" s="176"/>
      <c r="Q82" s="177"/>
      <c r="R82" s="176"/>
      <c r="S82" s="177"/>
      <c r="T82" s="176"/>
      <c r="U82" s="177"/>
      <c r="V82" s="176"/>
      <c r="W82" s="177"/>
      <c r="X82" s="176"/>
      <c r="Y82" s="177"/>
      <c r="Z82" s="176"/>
      <c r="AA82" s="177"/>
      <c r="AB82" s="176"/>
      <c r="AC82" s="177"/>
      <c r="AD82" s="176"/>
      <c r="AE82" s="177"/>
      <c r="AF82" s="176"/>
      <c r="AG82" s="177"/>
      <c r="AH82" s="176"/>
      <c r="AI82" s="177"/>
      <c r="AJ82" s="176"/>
      <c r="AK82" s="177"/>
      <c r="AL82" s="176"/>
      <c r="AM82" s="190"/>
      <c r="AN82" s="57"/>
      <c r="AO82" s="20"/>
      <c r="AP82" s="22"/>
      <c r="AQ82" s="22"/>
      <c r="AR82" s="22"/>
      <c r="AS82" s="22"/>
      <c r="AT82" s="6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122"/>
      <c r="BG82" s="122"/>
      <c r="BX82" s="121"/>
      <c r="CD82" s="147" t="str">
        <f t="shared" si="8"/>
        <v/>
      </c>
      <c r="CG82" s="123">
        <v>0</v>
      </c>
      <c r="CH82" s="123">
        <v>0</v>
      </c>
      <c r="CI82" s="123">
        <v>0</v>
      </c>
      <c r="CJ82" s="123">
        <f t="shared" si="9"/>
        <v>0</v>
      </c>
      <c r="CK82" s="123"/>
      <c r="CL82" s="123"/>
      <c r="CM82" s="123"/>
      <c r="CN82" s="123"/>
      <c r="CO82" s="123"/>
    </row>
    <row r="83" spans="1:93" ht="16.149999999999999" customHeight="1" x14ac:dyDescent="0.2">
      <c r="A83" s="338"/>
      <c r="B83" s="39" t="s">
        <v>39</v>
      </c>
      <c r="C83" s="52">
        <f t="shared" si="5"/>
        <v>0</v>
      </c>
      <c r="D83" s="53">
        <f t="shared" si="6"/>
        <v>0</v>
      </c>
      <c r="E83" s="158">
        <f t="shared" si="7"/>
        <v>0</v>
      </c>
      <c r="F83" s="41"/>
      <c r="G83" s="42"/>
      <c r="H83" s="41"/>
      <c r="I83" s="42"/>
      <c r="J83" s="7"/>
      <c r="K83" s="8"/>
      <c r="L83" s="7"/>
      <c r="M83" s="8"/>
      <c r="N83" s="7"/>
      <c r="O83" s="8"/>
      <c r="P83" s="176"/>
      <c r="Q83" s="177"/>
      <c r="R83" s="176"/>
      <c r="S83" s="177"/>
      <c r="T83" s="176"/>
      <c r="U83" s="177"/>
      <c r="V83" s="176"/>
      <c r="W83" s="177"/>
      <c r="X83" s="176"/>
      <c r="Y83" s="177"/>
      <c r="Z83" s="176"/>
      <c r="AA83" s="177"/>
      <c r="AB83" s="176"/>
      <c r="AC83" s="177"/>
      <c r="AD83" s="176"/>
      <c r="AE83" s="177"/>
      <c r="AF83" s="176"/>
      <c r="AG83" s="177"/>
      <c r="AH83" s="176"/>
      <c r="AI83" s="177"/>
      <c r="AJ83" s="176"/>
      <c r="AK83" s="177"/>
      <c r="AL83" s="176"/>
      <c r="AM83" s="190"/>
      <c r="AN83" s="57"/>
      <c r="AO83" s="20"/>
      <c r="AP83" s="22"/>
      <c r="AQ83" s="22"/>
      <c r="AR83" s="22"/>
      <c r="AS83" s="22"/>
      <c r="AT83" s="6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122"/>
      <c r="BG83" s="122"/>
      <c r="BX83" s="121"/>
      <c r="CD83" s="147" t="str">
        <f t="shared" si="8"/>
        <v/>
      </c>
      <c r="CG83" s="123">
        <v>0</v>
      </c>
      <c r="CH83" s="123">
        <v>0</v>
      </c>
      <c r="CI83" s="123">
        <v>0</v>
      </c>
      <c r="CJ83" s="123">
        <f t="shared" si="9"/>
        <v>0</v>
      </c>
      <c r="CK83" s="123"/>
      <c r="CL83" s="123"/>
      <c r="CM83" s="123"/>
      <c r="CN83" s="123"/>
      <c r="CO83" s="123"/>
    </row>
    <row r="84" spans="1:93" ht="16.149999999999999" customHeight="1" x14ac:dyDescent="0.2">
      <c r="A84" s="338"/>
      <c r="B84" s="39" t="s">
        <v>41</v>
      </c>
      <c r="C84" s="52">
        <f t="shared" si="5"/>
        <v>0</v>
      </c>
      <c r="D84" s="53">
        <f t="shared" si="6"/>
        <v>0</v>
      </c>
      <c r="E84" s="158">
        <f t="shared" si="7"/>
        <v>0</v>
      </c>
      <c r="F84" s="41"/>
      <c r="G84" s="42"/>
      <c r="H84" s="41"/>
      <c r="I84" s="42"/>
      <c r="J84" s="7"/>
      <c r="K84" s="8"/>
      <c r="L84" s="7"/>
      <c r="M84" s="8"/>
      <c r="N84" s="7"/>
      <c r="O84" s="8"/>
      <c r="P84" s="176"/>
      <c r="Q84" s="177"/>
      <c r="R84" s="176"/>
      <c r="S84" s="177"/>
      <c r="T84" s="176"/>
      <c r="U84" s="177"/>
      <c r="V84" s="176"/>
      <c r="W84" s="177"/>
      <c r="X84" s="176"/>
      <c r="Y84" s="177"/>
      <c r="Z84" s="176"/>
      <c r="AA84" s="177"/>
      <c r="AB84" s="176"/>
      <c r="AC84" s="177"/>
      <c r="AD84" s="176"/>
      <c r="AE84" s="177"/>
      <c r="AF84" s="176"/>
      <c r="AG84" s="177"/>
      <c r="AH84" s="176"/>
      <c r="AI84" s="177"/>
      <c r="AJ84" s="176"/>
      <c r="AK84" s="177"/>
      <c r="AL84" s="176"/>
      <c r="AM84" s="190"/>
      <c r="AN84" s="57"/>
      <c r="AO84" s="20"/>
      <c r="AP84" s="22"/>
      <c r="AQ84" s="22"/>
      <c r="AR84" s="22"/>
      <c r="AS84" s="22"/>
      <c r="AT84" s="6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122"/>
      <c r="BG84" s="122"/>
      <c r="BX84" s="121"/>
      <c r="CD84" s="147" t="str">
        <f t="shared" si="8"/>
        <v/>
      </c>
      <c r="CG84" s="123">
        <v>0</v>
      </c>
      <c r="CH84" s="123">
        <v>0</v>
      </c>
      <c r="CI84" s="123">
        <v>0</v>
      </c>
      <c r="CJ84" s="123">
        <f t="shared" si="9"/>
        <v>0</v>
      </c>
      <c r="CK84" s="123"/>
      <c r="CL84" s="123"/>
      <c r="CM84" s="123"/>
      <c r="CN84" s="123"/>
      <c r="CO84" s="123"/>
    </row>
    <row r="85" spans="1:93" ht="16.149999999999999" customHeight="1" x14ac:dyDescent="0.2">
      <c r="A85" s="338"/>
      <c r="B85" s="39" t="s">
        <v>42</v>
      </c>
      <c r="C85" s="52">
        <f t="shared" si="5"/>
        <v>0</v>
      </c>
      <c r="D85" s="53">
        <f t="shared" si="6"/>
        <v>0</v>
      </c>
      <c r="E85" s="158">
        <f t="shared" si="7"/>
        <v>0</v>
      </c>
      <c r="F85" s="41"/>
      <c r="G85" s="42"/>
      <c r="H85" s="41"/>
      <c r="I85" s="42"/>
      <c r="J85" s="7"/>
      <c r="K85" s="8"/>
      <c r="L85" s="7"/>
      <c r="M85" s="8"/>
      <c r="N85" s="7"/>
      <c r="O85" s="8"/>
      <c r="P85" s="176"/>
      <c r="Q85" s="177"/>
      <c r="R85" s="176"/>
      <c r="S85" s="177"/>
      <c r="T85" s="176"/>
      <c r="U85" s="177"/>
      <c r="V85" s="176"/>
      <c r="W85" s="177"/>
      <c r="X85" s="176"/>
      <c r="Y85" s="177"/>
      <c r="Z85" s="176"/>
      <c r="AA85" s="177"/>
      <c r="AB85" s="176"/>
      <c r="AC85" s="177"/>
      <c r="AD85" s="176"/>
      <c r="AE85" s="177"/>
      <c r="AF85" s="176"/>
      <c r="AG85" s="177"/>
      <c r="AH85" s="176"/>
      <c r="AI85" s="177"/>
      <c r="AJ85" s="176"/>
      <c r="AK85" s="177"/>
      <c r="AL85" s="176"/>
      <c r="AM85" s="190"/>
      <c r="AN85" s="57"/>
      <c r="AO85" s="20"/>
      <c r="AP85" s="22"/>
      <c r="AQ85" s="22"/>
      <c r="AR85" s="22"/>
      <c r="AS85" s="22"/>
      <c r="AT85" s="6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122"/>
      <c r="BG85" s="122"/>
      <c r="BX85" s="121"/>
      <c r="CD85" s="147" t="str">
        <f t="shared" si="8"/>
        <v/>
      </c>
      <c r="CG85" s="123">
        <v>0</v>
      </c>
      <c r="CH85" s="123">
        <v>0</v>
      </c>
      <c r="CI85" s="123">
        <v>0</v>
      </c>
      <c r="CJ85" s="123">
        <f t="shared" si="9"/>
        <v>0</v>
      </c>
      <c r="CK85" s="123"/>
      <c r="CL85" s="123"/>
      <c r="CM85" s="123"/>
      <c r="CN85" s="123"/>
      <c r="CO85" s="123"/>
    </row>
    <row r="86" spans="1:93" ht="16.149999999999999" customHeight="1" x14ac:dyDescent="0.2">
      <c r="A86" s="338"/>
      <c r="B86" s="175" t="s">
        <v>46</v>
      </c>
      <c r="C86" s="165">
        <f t="shared" si="5"/>
        <v>0</v>
      </c>
      <c r="D86" s="88">
        <f t="shared" si="6"/>
        <v>0</v>
      </c>
      <c r="E86" s="166">
        <f t="shared" si="7"/>
        <v>0</v>
      </c>
      <c r="F86" s="41"/>
      <c r="G86" s="42"/>
      <c r="H86" s="41"/>
      <c r="I86" s="42"/>
      <c r="J86" s="27"/>
      <c r="K86" s="137"/>
      <c r="L86" s="27"/>
      <c r="M86" s="137"/>
      <c r="N86" s="27"/>
      <c r="O86" s="137"/>
      <c r="P86" s="184"/>
      <c r="Q86" s="185"/>
      <c r="R86" s="184"/>
      <c r="S86" s="185"/>
      <c r="T86" s="184"/>
      <c r="U86" s="185"/>
      <c r="V86" s="184"/>
      <c r="W86" s="185"/>
      <c r="X86" s="184"/>
      <c r="Y86" s="185"/>
      <c r="Z86" s="184"/>
      <c r="AA86" s="185"/>
      <c r="AB86" s="184"/>
      <c r="AC86" s="185"/>
      <c r="AD86" s="184"/>
      <c r="AE86" s="185"/>
      <c r="AF86" s="184"/>
      <c r="AG86" s="185"/>
      <c r="AH86" s="184"/>
      <c r="AI86" s="185"/>
      <c r="AJ86" s="184"/>
      <c r="AK86" s="185"/>
      <c r="AL86" s="184"/>
      <c r="AM86" s="191"/>
      <c r="AN86" s="57"/>
      <c r="AO86" s="20"/>
      <c r="AP86" s="22"/>
      <c r="AQ86" s="22"/>
      <c r="AR86" s="22"/>
      <c r="AS86" s="22"/>
      <c r="AT86" s="6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122"/>
      <c r="BG86" s="122"/>
      <c r="BX86" s="121"/>
      <c r="CD86" s="147" t="str">
        <f t="shared" si="8"/>
        <v/>
      </c>
      <c r="CG86" s="123">
        <v>0</v>
      </c>
      <c r="CH86" s="123">
        <v>0</v>
      </c>
      <c r="CI86" s="123">
        <v>0</v>
      </c>
      <c r="CJ86" s="123">
        <f t="shared" si="9"/>
        <v>0</v>
      </c>
      <c r="CK86" s="123"/>
      <c r="CL86" s="123"/>
      <c r="CM86" s="123"/>
      <c r="CN86" s="123"/>
      <c r="CO86" s="123"/>
    </row>
    <row r="87" spans="1:93" ht="16.149999999999999" customHeight="1" x14ac:dyDescent="0.2">
      <c r="A87" s="339"/>
      <c r="B87" s="167" t="s">
        <v>45</v>
      </c>
      <c r="C87" s="132">
        <f t="shared" si="5"/>
        <v>0</v>
      </c>
      <c r="D87" s="168">
        <f t="shared" si="6"/>
        <v>0</v>
      </c>
      <c r="E87" s="128">
        <f t="shared" si="7"/>
        <v>0</v>
      </c>
      <c r="F87" s="64"/>
      <c r="G87" s="65"/>
      <c r="H87" s="64"/>
      <c r="I87" s="65"/>
      <c r="J87" s="12"/>
      <c r="K87" s="14"/>
      <c r="L87" s="12"/>
      <c r="M87" s="14"/>
      <c r="N87" s="12"/>
      <c r="O87" s="14"/>
      <c r="P87" s="192"/>
      <c r="Q87" s="193"/>
      <c r="R87" s="192"/>
      <c r="S87" s="193"/>
      <c r="T87" s="192"/>
      <c r="U87" s="193"/>
      <c r="V87" s="192"/>
      <c r="W87" s="193"/>
      <c r="X87" s="192"/>
      <c r="Y87" s="193"/>
      <c r="Z87" s="192"/>
      <c r="AA87" s="193"/>
      <c r="AB87" s="192"/>
      <c r="AC87" s="193"/>
      <c r="AD87" s="192"/>
      <c r="AE87" s="193"/>
      <c r="AF87" s="192"/>
      <c r="AG87" s="193"/>
      <c r="AH87" s="192"/>
      <c r="AI87" s="193"/>
      <c r="AJ87" s="192"/>
      <c r="AK87" s="193"/>
      <c r="AL87" s="192"/>
      <c r="AM87" s="194"/>
      <c r="AN87" s="58"/>
      <c r="AO87" s="13"/>
      <c r="AP87" s="24"/>
      <c r="AQ87" s="24"/>
      <c r="AR87" s="24"/>
      <c r="AS87" s="24"/>
      <c r="AT87" s="6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122"/>
      <c r="BG87" s="122"/>
      <c r="BX87" s="121"/>
      <c r="CD87" s="147" t="str">
        <f t="shared" si="8"/>
        <v/>
      </c>
      <c r="CG87" s="123">
        <v>0</v>
      </c>
      <c r="CH87" s="123">
        <v>0</v>
      </c>
      <c r="CI87" s="123">
        <v>0</v>
      </c>
      <c r="CJ87" s="123">
        <f t="shared" si="9"/>
        <v>0</v>
      </c>
      <c r="CK87" s="123"/>
      <c r="CL87" s="123"/>
      <c r="CM87" s="123"/>
      <c r="CN87" s="123"/>
      <c r="CO87" s="123"/>
    </row>
    <row r="88" spans="1:93" ht="16.149999999999999" customHeight="1" x14ac:dyDescent="0.2">
      <c r="A88" s="334" t="s">
        <v>60</v>
      </c>
      <c r="B88" s="152" t="s">
        <v>37</v>
      </c>
      <c r="C88" s="49">
        <f t="shared" si="5"/>
        <v>0</v>
      </c>
      <c r="D88" s="50">
        <f t="shared" si="6"/>
        <v>0</v>
      </c>
      <c r="E88" s="153">
        <f t="shared" si="7"/>
        <v>0</v>
      </c>
      <c r="F88" s="7"/>
      <c r="G88" s="20"/>
      <c r="H88" s="7"/>
      <c r="I88" s="20"/>
      <c r="J88" s="7"/>
      <c r="K88" s="8"/>
      <c r="L88" s="7"/>
      <c r="M88" s="8"/>
      <c r="N88" s="7"/>
      <c r="O88" s="8"/>
      <c r="P88" s="7"/>
      <c r="Q88" s="8"/>
      <c r="R88" s="7"/>
      <c r="S88" s="8"/>
      <c r="T88" s="7"/>
      <c r="U88" s="8"/>
      <c r="V88" s="7"/>
      <c r="W88" s="8"/>
      <c r="X88" s="7"/>
      <c r="Y88" s="8"/>
      <c r="Z88" s="7"/>
      <c r="AA88" s="8"/>
      <c r="AB88" s="7"/>
      <c r="AC88" s="8"/>
      <c r="AD88" s="7"/>
      <c r="AE88" s="8"/>
      <c r="AF88" s="7"/>
      <c r="AG88" s="8"/>
      <c r="AH88" s="7"/>
      <c r="AI88" s="8"/>
      <c r="AJ88" s="7"/>
      <c r="AK88" s="8"/>
      <c r="AL88" s="21"/>
      <c r="AM88" s="35"/>
      <c r="AN88" s="269"/>
      <c r="AO88" s="18"/>
      <c r="AP88" s="48"/>
      <c r="AQ88" s="48"/>
      <c r="AR88" s="48"/>
      <c r="AS88" s="196"/>
      <c r="AT88" s="6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122"/>
      <c r="BG88" s="122"/>
      <c r="BX88" s="121"/>
      <c r="CD88" s="147" t="str">
        <f t="shared" si="8"/>
        <v/>
      </c>
      <c r="CG88" s="123">
        <v>0</v>
      </c>
      <c r="CH88" s="123">
        <v>0</v>
      </c>
      <c r="CI88" s="123">
        <v>0</v>
      </c>
      <c r="CJ88" s="123">
        <f t="shared" si="9"/>
        <v>0</v>
      </c>
      <c r="CK88" s="123"/>
      <c r="CL88" s="123"/>
      <c r="CM88" s="123"/>
      <c r="CN88" s="123"/>
      <c r="CO88" s="123"/>
    </row>
    <row r="89" spans="1:93" ht="16.149999999999999" customHeight="1" x14ac:dyDescent="0.2">
      <c r="A89" s="335"/>
      <c r="B89" s="39" t="s">
        <v>38</v>
      </c>
      <c r="C89" s="52">
        <f t="shared" si="5"/>
        <v>0</v>
      </c>
      <c r="D89" s="53">
        <f t="shared" si="6"/>
        <v>0</v>
      </c>
      <c r="E89" s="158">
        <f t="shared" si="7"/>
        <v>0</v>
      </c>
      <c r="F89" s="7"/>
      <c r="G89" s="20"/>
      <c r="H89" s="7"/>
      <c r="I89" s="20"/>
      <c r="J89" s="7"/>
      <c r="K89" s="8"/>
      <c r="L89" s="7"/>
      <c r="M89" s="8"/>
      <c r="N89" s="7"/>
      <c r="O89" s="8"/>
      <c r="P89" s="7"/>
      <c r="Q89" s="8"/>
      <c r="R89" s="7"/>
      <c r="S89" s="8"/>
      <c r="T89" s="7"/>
      <c r="U89" s="8"/>
      <c r="V89" s="7"/>
      <c r="W89" s="8"/>
      <c r="X89" s="7"/>
      <c r="Y89" s="8"/>
      <c r="Z89" s="7"/>
      <c r="AA89" s="8"/>
      <c r="AB89" s="7"/>
      <c r="AC89" s="8"/>
      <c r="AD89" s="7"/>
      <c r="AE89" s="8"/>
      <c r="AF89" s="7"/>
      <c r="AG89" s="8"/>
      <c r="AH89" s="7"/>
      <c r="AI89" s="8"/>
      <c r="AJ89" s="7"/>
      <c r="AK89" s="8"/>
      <c r="AL89" s="21"/>
      <c r="AM89" s="35"/>
      <c r="AN89" s="270"/>
      <c r="AO89" s="20"/>
      <c r="AP89" s="22"/>
      <c r="AQ89" s="22"/>
      <c r="AR89" s="22"/>
      <c r="AS89" s="198"/>
      <c r="AT89" s="6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122"/>
      <c r="BG89" s="122"/>
      <c r="BX89" s="121"/>
      <c r="CD89" s="147" t="str">
        <f t="shared" si="8"/>
        <v/>
      </c>
      <c r="CG89" s="123">
        <v>0</v>
      </c>
      <c r="CH89" s="123">
        <v>0</v>
      </c>
      <c r="CI89" s="123">
        <v>0</v>
      </c>
      <c r="CJ89" s="123">
        <f t="shared" si="9"/>
        <v>0</v>
      </c>
      <c r="CK89" s="123"/>
      <c r="CL89" s="123"/>
      <c r="CM89" s="123"/>
      <c r="CN89" s="123"/>
      <c r="CO89" s="123"/>
    </row>
    <row r="90" spans="1:93" ht="16.149999999999999" customHeight="1" x14ac:dyDescent="0.2">
      <c r="A90" s="335"/>
      <c r="B90" s="39" t="s">
        <v>39</v>
      </c>
      <c r="C90" s="52">
        <f t="shared" si="5"/>
        <v>0</v>
      </c>
      <c r="D90" s="53">
        <f t="shared" si="6"/>
        <v>0</v>
      </c>
      <c r="E90" s="158">
        <f t="shared" si="7"/>
        <v>0</v>
      </c>
      <c r="F90" s="7"/>
      <c r="G90" s="20"/>
      <c r="H90" s="7"/>
      <c r="I90" s="20"/>
      <c r="J90" s="7"/>
      <c r="K90" s="8"/>
      <c r="L90" s="7"/>
      <c r="M90" s="8"/>
      <c r="N90" s="7"/>
      <c r="O90" s="8"/>
      <c r="P90" s="7"/>
      <c r="Q90" s="8"/>
      <c r="R90" s="7"/>
      <c r="S90" s="8"/>
      <c r="T90" s="7"/>
      <c r="U90" s="8"/>
      <c r="V90" s="7"/>
      <c r="W90" s="8"/>
      <c r="X90" s="7"/>
      <c r="Y90" s="8"/>
      <c r="Z90" s="7"/>
      <c r="AA90" s="8"/>
      <c r="AB90" s="7"/>
      <c r="AC90" s="8"/>
      <c r="AD90" s="7"/>
      <c r="AE90" s="8"/>
      <c r="AF90" s="7"/>
      <c r="AG90" s="8"/>
      <c r="AH90" s="7"/>
      <c r="AI90" s="8"/>
      <c r="AJ90" s="7"/>
      <c r="AK90" s="8"/>
      <c r="AL90" s="21"/>
      <c r="AM90" s="35"/>
      <c r="AN90" s="270"/>
      <c r="AO90" s="20"/>
      <c r="AP90" s="22"/>
      <c r="AQ90" s="22"/>
      <c r="AR90" s="22"/>
      <c r="AS90" s="198"/>
      <c r="AT90" s="6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122"/>
      <c r="BG90" s="122"/>
      <c r="BX90" s="121"/>
      <c r="CD90" s="147" t="str">
        <f t="shared" si="8"/>
        <v/>
      </c>
      <c r="CG90" s="123">
        <v>0</v>
      </c>
      <c r="CH90" s="123">
        <v>0</v>
      </c>
      <c r="CI90" s="123">
        <v>0</v>
      </c>
      <c r="CJ90" s="123">
        <f t="shared" si="9"/>
        <v>0</v>
      </c>
      <c r="CK90" s="123"/>
      <c r="CL90" s="123"/>
      <c r="CM90" s="123"/>
      <c r="CN90" s="123"/>
      <c r="CO90" s="123"/>
    </row>
    <row r="91" spans="1:93" ht="16.149999999999999" customHeight="1" x14ac:dyDescent="0.2">
      <c r="A91" s="335"/>
      <c r="B91" s="39" t="s">
        <v>41</v>
      </c>
      <c r="C91" s="52">
        <f t="shared" si="5"/>
        <v>0</v>
      </c>
      <c r="D91" s="53">
        <f t="shared" si="6"/>
        <v>0</v>
      </c>
      <c r="E91" s="158">
        <f t="shared" si="7"/>
        <v>0</v>
      </c>
      <c r="F91" s="7"/>
      <c r="G91" s="20"/>
      <c r="H91" s="7"/>
      <c r="I91" s="20"/>
      <c r="J91" s="7"/>
      <c r="K91" s="8"/>
      <c r="L91" s="7"/>
      <c r="M91" s="8"/>
      <c r="N91" s="7"/>
      <c r="O91" s="8"/>
      <c r="P91" s="7"/>
      <c r="Q91" s="8"/>
      <c r="R91" s="7"/>
      <c r="S91" s="8"/>
      <c r="T91" s="7"/>
      <c r="U91" s="8"/>
      <c r="V91" s="7"/>
      <c r="W91" s="8"/>
      <c r="X91" s="7"/>
      <c r="Y91" s="8"/>
      <c r="Z91" s="7"/>
      <c r="AA91" s="8"/>
      <c r="AB91" s="7"/>
      <c r="AC91" s="8"/>
      <c r="AD91" s="7"/>
      <c r="AE91" s="8"/>
      <c r="AF91" s="7"/>
      <c r="AG91" s="8"/>
      <c r="AH91" s="7"/>
      <c r="AI91" s="8"/>
      <c r="AJ91" s="7"/>
      <c r="AK91" s="8"/>
      <c r="AL91" s="21"/>
      <c r="AM91" s="35"/>
      <c r="AN91" s="270"/>
      <c r="AO91" s="20"/>
      <c r="AP91" s="22"/>
      <c r="AQ91" s="22"/>
      <c r="AR91" s="22"/>
      <c r="AS91" s="198"/>
      <c r="AT91" s="6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122"/>
      <c r="BG91" s="122"/>
      <c r="BX91" s="121"/>
      <c r="CD91" s="147" t="str">
        <f t="shared" si="8"/>
        <v/>
      </c>
      <c r="CG91" s="123">
        <v>0</v>
      </c>
      <c r="CH91" s="123">
        <v>0</v>
      </c>
      <c r="CI91" s="123">
        <v>0</v>
      </c>
      <c r="CJ91" s="123">
        <f t="shared" si="9"/>
        <v>0</v>
      </c>
      <c r="CK91" s="123"/>
      <c r="CL91" s="123"/>
      <c r="CM91" s="123"/>
      <c r="CN91" s="123"/>
      <c r="CO91" s="123"/>
    </row>
    <row r="92" spans="1:93" ht="16.149999999999999" customHeight="1" x14ac:dyDescent="0.2">
      <c r="A92" s="335"/>
      <c r="B92" s="39" t="s">
        <v>42</v>
      </c>
      <c r="C92" s="52">
        <f t="shared" si="5"/>
        <v>0</v>
      </c>
      <c r="D92" s="53">
        <f t="shared" si="6"/>
        <v>0</v>
      </c>
      <c r="E92" s="158">
        <f t="shared" si="7"/>
        <v>0</v>
      </c>
      <c r="F92" s="7"/>
      <c r="G92" s="20"/>
      <c r="H92" s="7"/>
      <c r="I92" s="20"/>
      <c r="J92" s="7"/>
      <c r="K92" s="8"/>
      <c r="L92" s="7"/>
      <c r="M92" s="8"/>
      <c r="N92" s="7"/>
      <c r="O92" s="8"/>
      <c r="P92" s="7"/>
      <c r="Q92" s="8"/>
      <c r="R92" s="7"/>
      <c r="S92" s="8"/>
      <c r="T92" s="7"/>
      <c r="U92" s="8"/>
      <c r="V92" s="7"/>
      <c r="W92" s="8"/>
      <c r="X92" s="7"/>
      <c r="Y92" s="8"/>
      <c r="Z92" s="7"/>
      <c r="AA92" s="8"/>
      <c r="AB92" s="7"/>
      <c r="AC92" s="8"/>
      <c r="AD92" s="7"/>
      <c r="AE92" s="8"/>
      <c r="AF92" s="7"/>
      <c r="AG92" s="8"/>
      <c r="AH92" s="7"/>
      <c r="AI92" s="8"/>
      <c r="AJ92" s="7"/>
      <c r="AK92" s="8"/>
      <c r="AL92" s="21"/>
      <c r="AM92" s="35"/>
      <c r="AN92" s="270"/>
      <c r="AO92" s="20"/>
      <c r="AP92" s="22"/>
      <c r="AQ92" s="22"/>
      <c r="AR92" s="22"/>
      <c r="AS92" s="198"/>
      <c r="AT92" s="6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122"/>
      <c r="BG92" s="122"/>
      <c r="BX92" s="121"/>
      <c r="CD92" s="147" t="str">
        <f t="shared" si="8"/>
        <v/>
      </c>
      <c r="CG92" s="123">
        <v>0</v>
      </c>
      <c r="CH92" s="123">
        <v>0</v>
      </c>
      <c r="CI92" s="123">
        <v>0</v>
      </c>
      <c r="CJ92" s="123">
        <f t="shared" si="9"/>
        <v>0</v>
      </c>
      <c r="CK92" s="123"/>
      <c r="CL92" s="123"/>
      <c r="CM92" s="123"/>
      <c r="CN92" s="123"/>
      <c r="CO92" s="123"/>
    </row>
    <row r="93" spans="1:93" ht="16.149999999999999" customHeight="1" x14ac:dyDescent="0.2">
      <c r="A93" s="335"/>
      <c r="B93" s="39" t="s">
        <v>44</v>
      </c>
      <c r="C93" s="52">
        <f t="shared" si="5"/>
        <v>0</v>
      </c>
      <c r="D93" s="53">
        <f t="shared" si="6"/>
        <v>0</v>
      </c>
      <c r="E93" s="158">
        <f t="shared" si="7"/>
        <v>0</v>
      </c>
      <c r="F93" s="7"/>
      <c r="G93" s="20"/>
      <c r="H93" s="7"/>
      <c r="I93" s="20"/>
      <c r="J93" s="7"/>
      <c r="K93" s="8"/>
      <c r="L93" s="7"/>
      <c r="M93" s="8"/>
      <c r="N93" s="7"/>
      <c r="O93" s="8"/>
      <c r="P93" s="7"/>
      <c r="Q93" s="8"/>
      <c r="R93" s="7"/>
      <c r="S93" s="8"/>
      <c r="T93" s="7"/>
      <c r="U93" s="8"/>
      <c r="V93" s="7"/>
      <c r="W93" s="8"/>
      <c r="X93" s="7"/>
      <c r="Y93" s="8"/>
      <c r="Z93" s="7"/>
      <c r="AA93" s="8"/>
      <c r="AB93" s="7"/>
      <c r="AC93" s="8"/>
      <c r="AD93" s="7"/>
      <c r="AE93" s="8"/>
      <c r="AF93" s="7"/>
      <c r="AG93" s="8"/>
      <c r="AH93" s="7"/>
      <c r="AI93" s="8"/>
      <c r="AJ93" s="7"/>
      <c r="AK93" s="8"/>
      <c r="AL93" s="21"/>
      <c r="AM93" s="35"/>
      <c r="AN93" s="270"/>
      <c r="AO93" s="20"/>
      <c r="AP93" s="22"/>
      <c r="AQ93" s="22"/>
      <c r="AR93" s="22"/>
      <c r="AS93" s="198"/>
      <c r="AT93" s="6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122"/>
      <c r="BG93" s="122"/>
      <c r="BX93" s="121"/>
      <c r="CD93" s="147" t="str">
        <f t="shared" si="8"/>
        <v/>
      </c>
      <c r="CG93" s="123">
        <v>0</v>
      </c>
      <c r="CH93" s="123">
        <v>0</v>
      </c>
      <c r="CI93" s="123">
        <v>0</v>
      </c>
      <c r="CJ93" s="123">
        <f t="shared" si="9"/>
        <v>0</v>
      </c>
      <c r="CK93" s="123"/>
      <c r="CL93" s="123"/>
      <c r="CM93" s="123"/>
      <c r="CN93" s="123"/>
      <c r="CO93" s="123"/>
    </row>
    <row r="94" spans="1:93" ht="16.149999999999999" customHeight="1" x14ac:dyDescent="0.2">
      <c r="A94" s="335"/>
      <c r="B94" s="112" t="s">
        <v>46</v>
      </c>
      <c r="C94" s="165">
        <f t="shared" si="5"/>
        <v>0</v>
      </c>
      <c r="D94" s="171">
        <f t="shared" si="6"/>
        <v>0</v>
      </c>
      <c r="E94" s="166">
        <f t="shared" si="7"/>
        <v>0</v>
      </c>
      <c r="F94" s="7"/>
      <c r="G94" s="20"/>
      <c r="H94" s="7"/>
      <c r="I94" s="20"/>
      <c r="J94" s="7"/>
      <c r="K94" s="8"/>
      <c r="L94" s="7"/>
      <c r="M94" s="8"/>
      <c r="N94" s="7"/>
      <c r="O94" s="8"/>
      <c r="P94" s="7"/>
      <c r="Q94" s="8"/>
      <c r="R94" s="7"/>
      <c r="S94" s="8"/>
      <c r="T94" s="7"/>
      <c r="U94" s="8"/>
      <c r="V94" s="7"/>
      <c r="W94" s="8"/>
      <c r="X94" s="7"/>
      <c r="Y94" s="8"/>
      <c r="Z94" s="7"/>
      <c r="AA94" s="8"/>
      <c r="AB94" s="7"/>
      <c r="AC94" s="8"/>
      <c r="AD94" s="7"/>
      <c r="AE94" s="8"/>
      <c r="AF94" s="7"/>
      <c r="AG94" s="8"/>
      <c r="AH94" s="7"/>
      <c r="AI94" s="8"/>
      <c r="AJ94" s="7"/>
      <c r="AK94" s="8"/>
      <c r="AL94" s="21"/>
      <c r="AM94" s="35"/>
      <c r="AN94" s="270"/>
      <c r="AO94" s="20"/>
      <c r="AP94" s="22"/>
      <c r="AQ94" s="22"/>
      <c r="AR94" s="22"/>
      <c r="AS94" s="198"/>
      <c r="AT94" s="6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122"/>
      <c r="BG94" s="122"/>
      <c r="BX94" s="121"/>
      <c r="CD94" s="147" t="str">
        <f t="shared" si="8"/>
        <v/>
      </c>
      <c r="CG94" s="123">
        <v>0</v>
      </c>
      <c r="CH94" s="123">
        <v>0</v>
      </c>
      <c r="CI94" s="123">
        <v>0</v>
      </c>
      <c r="CJ94" s="123">
        <f t="shared" si="9"/>
        <v>0</v>
      </c>
      <c r="CK94" s="123"/>
      <c r="CL94" s="123"/>
      <c r="CM94" s="123"/>
      <c r="CN94" s="123"/>
      <c r="CO94" s="123"/>
    </row>
    <row r="95" spans="1:93" ht="16.149999999999999" customHeight="1" x14ac:dyDescent="0.2">
      <c r="A95" s="336"/>
      <c r="B95" s="167" t="s">
        <v>45</v>
      </c>
      <c r="C95" s="132">
        <f t="shared" si="5"/>
        <v>0</v>
      </c>
      <c r="D95" s="168">
        <f t="shared" si="6"/>
        <v>0</v>
      </c>
      <c r="E95" s="128">
        <f t="shared" si="7"/>
        <v>0</v>
      </c>
      <c r="F95" s="12"/>
      <c r="G95" s="13"/>
      <c r="H95" s="12"/>
      <c r="I95" s="13"/>
      <c r="J95" s="12"/>
      <c r="K95" s="14"/>
      <c r="L95" s="12"/>
      <c r="M95" s="14"/>
      <c r="N95" s="12"/>
      <c r="O95" s="14"/>
      <c r="P95" s="12"/>
      <c r="Q95" s="14"/>
      <c r="R95" s="12"/>
      <c r="S95" s="14"/>
      <c r="T95" s="12"/>
      <c r="U95" s="14"/>
      <c r="V95" s="12"/>
      <c r="W95" s="14"/>
      <c r="X95" s="12"/>
      <c r="Y95" s="14"/>
      <c r="Z95" s="12"/>
      <c r="AA95" s="14"/>
      <c r="AB95" s="12"/>
      <c r="AC95" s="14"/>
      <c r="AD95" s="12"/>
      <c r="AE95" s="14"/>
      <c r="AF95" s="12"/>
      <c r="AG95" s="14"/>
      <c r="AH95" s="12"/>
      <c r="AI95" s="14"/>
      <c r="AJ95" s="12"/>
      <c r="AK95" s="14"/>
      <c r="AL95" s="23"/>
      <c r="AM95" s="36"/>
      <c r="AN95" s="271"/>
      <c r="AO95" s="13"/>
      <c r="AP95" s="24"/>
      <c r="AQ95" s="24"/>
      <c r="AR95" s="24"/>
      <c r="AS95" s="200"/>
      <c r="AT95" s="6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122"/>
      <c r="BG95" s="122"/>
      <c r="BX95" s="121"/>
      <c r="CD95" s="147" t="str">
        <f t="shared" si="8"/>
        <v/>
      </c>
      <c r="CG95" s="123">
        <v>0</v>
      </c>
      <c r="CH95" s="123">
        <v>0</v>
      </c>
      <c r="CI95" s="123">
        <v>0</v>
      </c>
      <c r="CJ95" s="123">
        <f t="shared" si="9"/>
        <v>0</v>
      </c>
      <c r="CK95" s="123"/>
      <c r="CL95" s="123"/>
      <c r="CM95" s="123"/>
      <c r="CN95" s="123"/>
      <c r="CO95" s="123"/>
    </row>
    <row r="96" spans="1:93" ht="31.9" customHeight="1" x14ac:dyDescent="0.2">
      <c r="A96" s="201" t="s">
        <v>61</v>
      </c>
      <c r="B96" s="201"/>
      <c r="C96" s="272"/>
      <c r="D96" s="272"/>
      <c r="E96" s="272"/>
      <c r="F96" s="272"/>
      <c r="G96" s="272"/>
      <c r="H96" s="272"/>
      <c r="I96" s="272"/>
      <c r="J96" s="272"/>
      <c r="K96" s="220"/>
      <c r="L96" s="220"/>
      <c r="M96" s="273"/>
      <c r="N96" s="274"/>
      <c r="O96" s="273"/>
      <c r="P96" s="273"/>
      <c r="Q96" s="275"/>
      <c r="R96" s="275"/>
      <c r="S96" s="275"/>
      <c r="T96" s="275"/>
      <c r="U96" s="276"/>
      <c r="V96" s="276"/>
      <c r="W96" s="277"/>
      <c r="X96" s="277"/>
      <c r="Y96" s="277"/>
      <c r="Z96" s="278"/>
      <c r="AA96" s="276"/>
      <c r="AB96" s="276"/>
      <c r="AC96" s="276"/>
      <c r="AD96" s="275"/>
      <c r="AE96" s="275"/>
      <c r="AF96" s="275"/>
      <c r="AG96" s="275"/>
      <c r="AH96" s="275"/>
      <c r="AI96" s="275"/>
      <c r="AJ96" s="275"/>
      <c r="AK96" s="275"/>
      <c r="AL96" s="275"/>
      <c r="AM96" s="275"/>
      <c r="AN96" s="275"/>
      <c r="AO96" s="275"/>
      <c r="AP96" s="275"/>
      <c r="AQ96" s="122"/>
      <c r="AR96" s="122"/>
      <c r="CG96" s="123"/>
      <c r="CH96" s="123"/>
      <c r="CI96" s="123"/>
      <c r="CJ96" s="123"/>
      <c r="CK96" s="123"/>
      <c r="CL96" s="123"/>
      <c r="CM96" s="123"/>
      <c r="CN96" s="123"/>
      <c r="CO96" s="123"/>
    </row>
    <row r="97" spans="1:93" ht="16.149999999999999" customHeight="1" x14ac:dyDescent="0.2">
      <c r="A97" s="334" t="s">
        <v>62</v>
      </c>
      <c r="B97" s="340" t="s">
        <v>63</v>
      </c>
      <c r="C97" s="343" t="s">
        <v>14</v>
      </c>
      <c r="D97" s="344"/>
      <c r="E97" s="337"/>
      <c r="F97" s="348" t="s">
        <v>15</v>
      </c>
      <c r="G97" s="357"/>
      <c r="H97" s="357"/>
      <c r="I97" s="357"/>
      <c r="J97" s="357"/>
      <c r="K97" s="357"/>
      <c r="L97" s="357"/>
      <c r="M97" s="357"/>
      <c r="N97" s="357"/>
      <c r="O97" s="357"/>
      <c r="P97" s="357"/>
      <c r="Q97" s="357"/>
      <c r="R97" s="357"/>
      <c r="S97" s="357"/>
      <c r="T97" s="357"/>
      <c r="U97" s="357"/>
      <c r="V97" s="357"/>
      <c r="W97" s="357"/>
      <c r="X97" s="357"/>
      <c r="Y97" s="357"/>
      <c r="Z97" s="357"/>
      <c r="AA97" s="357"/>
      <c r="AB97" s="357"/>
      <c r="AC97" s="357"/>
      <c r="AD97" s="357"/>
      <c r="AE97" s="357"/>
      <c r="AF97" s="357"/>
      <c r="AG97" s="357"/>
      <c r="AH97" s="357"/>
      <c r="AI97" s="357"/>
      <c r="AJ97" s="357"/>
      <c r="AK97" s="357"/>
      <c r="AL97" s="357"/>
      <c r="AM97" s="349"/>
      <c r="AN97" s="344" t="s">
        <v>1</v>
      </c>
      <c r="AO97" s="337"/>
      <c r="AP97" s="334" t="s">
        <v>2</v>
      </c>
      <c r="AQ97" s="334" t="s">
        <v>3</v>
      </c>
      <c r="BX97" s="121"/>
      <c r="CG97" s="123"/>
      <c r="CH97" s="123"/>
      <c r="CI97" s="123"/>
      <c r="CJ97" s="123"/>
      <c r="CK97" s="123"/>
      <c r="CL97" s="123"/>
      <c r="CM97" s="123"/>
      <c r="CN97" s="123"/>
      <c r="CO97" s="123"/>
    </row>
    <row r="98" spans="1:93" ht="16.149999999999999" customHeight="1" x14ac:dyDescent="0.2">
      <c r="A98" s="335"/>
      <c r="B98" s="341"/>
      <c r="C98" s="345"/>
      <c r="D98" s="346"/>
      <c r="E98" s="339"/>
      <c r="F98" s="328" t="s">
        <v>17</v>
      </c>
      <c r="G98" s="347"/>
      <c r="H98" s="328" t="s">
        <v>18</v>
      </c>
      <c r="I98" s="347"/>
      <c r="J98" s="348" t="s">
        <v>64</v>
      </c>
      <c r="K98" s="356"/>
      <c r="L98" s="348" t="s">
        <v>65</v>
      </c>
      <c r="M98" s="356"/>
      <c r="N98" s="348" t="s">
        <v>66</v>
      </c>
      <c r="O98" s="356"/>
      <c r="P98" s="348" t="s">
        <v>67</v>
      </c>
      <c r="Q98" s="356"/>
      <c r="R98" s="348" t="s">
        <v>68</v>
      </c>
      <c r="S98" s="356"/>
      <c r="T98" s="348" t="s">
        <v>69</v>
      </c>
      <c r="U98" s="356"/>
      <c r="V98" s="348" t="s">
        <v>70</v>
      </c>
      <c r="W98" s="356"/>
      <c r="X98" s="348" t="s">
        <v>71</v>
      </c>
      <c r="Y98" s="356"/>
      <c r="Z98" s="348" t="s">
        <v>72</v>
      </c>
      <c r="AA98" s="356"/>
      <c r="AB98" s="348" t="s">
        <v>73</v>
      </c>
      <c r="AC98" s="356"/>
      <c r="AD98" s="348" t="s">
        <v>74</v>
      </c>
      <c r="AE98" s="357"/>
      <c r="AF98" s="348" t="s">
        <v>75</v>
      </c>
      <c r="AG98" s="356"/>
      <c r="AH98" s="357" t="s">
        <v>76</v>
      </c>
      <c r="AI98" s="357"/>
      <c r="AJ98" s="348" t="s">
        <v>77</v>
      </c>
      <c r="AK98" s="356"/>
      <c r="AL98" s="357" t="s">
        <v>32</v>
      </c>
      <c r="AM98" s="349"/>
      <c r="AN98" s="346"/>
      <c r="AO98" s="339"/>
      <c r="AP98" s="335"/>
      <c r="AQ98" s="335"/>
      <c r="AR98" s="122"/>
      <c r="AS98" s="122"/>
      <c r="AT98" s="122"/>
      <c r="AU98" s="122"/>
      <c r="AV98" s="122"/>
      <c r="AW98" s="122"/>
      <c r="AX98" s="122"/>
      <c r="AY98" s="122"/>
      <c r="AZ98" s="122"/>
      <c r="BA98" s="122"/>
      <c r="BB98" s="122"/>
      <c r="BC98" s="122"/>
      <c r="BD98" s="122"/>
      <c r="BE98" s="122"/>
      <c r="BX98" s="121"/>
      <c r="CG98" s="123"/>
      <c r="CH98" s="123"/>
      <c r="CI98" s="123"/>
      <c r="CJ98" s="123"/>
      <c r="CK98" s="123"/>
      <c r="CL98" s="123"/>
      <c r="CM98" s="123"/>
      <c r="CN98" s="123"/>
      <c r="CO98" s="123"/>
    </row>
    <row r="99" spans="1:93" ht="16.149999999999999" customHeight="1" x14ac:dyDescent="0.2">
      <c r="A99" s="336"/>
      <c r="B99" s="342"/>
      <c r="C99" s="37" t="s">
        <v>33</v>
      </c>
      <c r="D99" s="38" t="s">
        <v>34</v>
      </c>
      <c r="E99" s="325" t="s">
        <v>35</v>
      </c>
      <c r="F99" s="77" t="s">
        <v>34</v>
      </c>
      <c r="G99" s="322" t="s">
        <v>35</v>
      </c>
      <c r="H99" s="77" t="s">
        <v>34</v>
      </c>
      <c r="I99" s="322" t="s">
        <v>35</v>
      </c>
      <c r="J99" s="77" t="s">
        <v>34</v>
      </c>
      <c r="K99" s="322" t="s">
        <v>35</v>
      </c>
      <c r="L99" s="77" t="s">
        <v>34</v>
      </c>
      <c r="M99" s="322" t="s">
        <v>35</v>
      </c>
      <c r="N99" s="77" t="s">
        <v>34</v>
      </c>
      <c r="O99" s="321" t="s">
        <v>35</v>
      </c>
      <c r="P99" s="77" t="s">
        <v>34</v>
      </c>
      <c r="Q99" s="322" t="s">
        <v>35</v>
      </c>
      <c r="R99" s="125" t="s">
        <v>34</v>
      </c>
      <c r="S99" s="321" t="s">
        <v>35</v>
      </c>
      <c r="T99" s="77" t="s">
        <v>34</v>
      </c>
      <c r="U99" s="322" t="s">
        <v>35</v>
      </c>
      <c r="V99" s="125" t="s">
        <v>34</v>
      </c>
      <c r="W99" s="321" t="s">
        <v>35</v>
      </c>
      <c r="X99" s="77" t="s">
        <v>34</v>
      </c>
      <c r="Y99" s="322" t="s">
        <v>35</v>
      </c>
      <c r="Z99" s="125" t="s">
        <v>34</v>
      </c>
      <c r="AA99" s="321" t="s">
        <v>35</v>
      </c>
      <c r="AB99" s="77" t="s">
        <v>34</v>
      </c>
      <c r="AC99" s="322" t="s">
        <v>35</v>
      </c>
      <c r="AD99" s="77" t="s">
        <v>34</v>
      </c>
      <c r="AE99" s="321" t="s">
        <v>35</v>
      </c>
      <c r="AF99" s="77" t="s">
        <v>34</v>
      </c>
      <c r="AG99" s="322" t="s">
        <v>35</v>
      </c>
      <c r="AH99" s="125" t="s">
        <v>34</v>
      </c>
      <c r="AI99" s="321" t="s">
        <v>35</v>
      </c>
      <c r="AJ99" s="77" t="s">
        <v>34</v>
      </c>
      <c r="AK99" s="322" t="s">
        <v>35</v>
      </c>
      <c r="AL99" s="125" t="s">
        <v>34</v>
      </c>
      <c r="AM99" s="92" t="s">
        <v>35</v>
      </c>
      <c r="AN99" s="324" t="s">
        <v>5</v>
      </c>
      <c r="AO99" s="325" t="s">
        <v>6</v>
      </c>
      <c r="AP99" s="336"/>
      <c r="AQ99" s="336"/>
      <c r="AR99" s="122"/>
      <c r="AS99" s="122"/>
      <c r="AT99" s="122"/>
      <c r="AU99" s="122"/>
      <c r="AV99" s="122"/>
      <c r="AW99" s="122"/>
      <c r="AX99" s="122"/>
      <c r="AY99" s="122"/>
      <c r="AZ99" s="122"/>
      <c r="BA99" s="122"/>
      <c r="BB99" s="122"/>
      <c r="BC99" s="122"/>
      <c r="BD99" s="122"/>
      <c r="BE99" s="122"/>
      <c r="BX99" s="121"/>
      <c r="CG99" s="123"/>
      <c r="CH99" s="123"/>
      <c r="CI99" s="123"/>
      <c r="CJ99" s="123"/>
      <c r="CK99" s="123"/>
      <c r="CL99" s="123"/>
      <c r="CM99" s="123"/>
      <c r="CN99" s="123"/>
      <c r="CO99" s="123"/>
    </row>
    <row r="100" spans="1:93" ht="16.149999999999999" customHeight="1" x14ac:dyDescent="0.2">
      <c r="A100" s="334" t="s">
        <v>78</v>
      </c>
      <c r="B100" s="152" t="s">
        <v>79</v>
      </c>
      <c r="C100" s="49">
        <f t="shared" ref="C100:C111" si="10">SUM(D100+E100)</f>
        <v>108</v>
      </c>
      <c r="D100" s="50">
        <f t="shared" ref="D100:D111" si="11">SUM(F100+H100+J100+L100+N100+P100+R100+T100+V100+X100+Z100+AB100+AD100+AF100+AH100+AJ100+AL100)</f>
        <v>63</v>
      </c>
      <c r="E100" s="51">
        <f t="shared" ref="E100:E111" si="12">SUM(G100+I100+K100+M100+O100+Q100+S100+U100+W100+Y100+AA100+AC100+AE100+AG100+AI100+AK100+AM100)</f>
        <v>45</v>
      </c>
      <c r="F100" s="184"/>
      <c r="G100" s="207"/>
      <c r="H100" s="184"/>
      <c r="I100" s="208"/>
      <c r="J100" s="184"/>
      <c r="K100" s="207"/>
      <c r="L100" s="1">
        <v>2</v>
      </c>
      <c r="M100" s="3">
        <v>4</v>
      </c>
      <c r="N100" s="4">
        <v>6</v>
      </c>
      <c r="O100" s="209">
        <v>9</v>
      </c>
      <c r="P100" s="25">
        <v>6</v>
      </c>
      <c r="Q100" s="3">
        <v>8</v>
      </c>
      <c r="R100" s="63">
        <v>7</v>
      </c>
      <c r="S100" s="209">
        <v>3</v>
      </c>
      <c r="T100" s="1">
        <v>8</v>
      </c>
      <c r="U100" s="2">
        <v>8</v>
      </c>
      <c r="V100" s="4">
        <v>10</v>
      </c>
      <c r="W100" s="63">
        <v>2</v>
      </c>
      <c r="X100" s="1">
        <v>5</v>
      </c>
      <c r="Y100" s="2">
        <v>3</v>
      </c>
      <c r="Z100" s="4">
        <v>7</v>
      </c>
      <c r="AA100" s="63">
        <v>3</v>
      </c>
      <c r="AB100" s="1">
        <v>9</v>
      </c>
      <c r="AC100" s="2">
        <v>4</v>
      </c>
      <c r="AD100" s="1">
        <v>3</v>
      </c>
      <c r="AE100" s="3">
        <v>1</v>
      </c>
      <c r="AF100" s="210"/>
      <c r="AG100" s="211"/>
      <c r="AH100" s="210"/>
      <c r="AI100" s="211"/>
      <c r="AJ100" s="210"/>
      <c r="AK100" s="211"/>
      <c r="AL100" s="212"/>
      <c r="AM100" s="213"/>
      <c r="AN100" s="9">
        <v>0</v>
      </c>
      <c r="AO100" s="9">
        <v>0</v>
      </c>
      <c r="AP100" s="9">
        <v>0</v>
      </c>
      <c r="AQ100" s="3">
        <v>0</v>
      </c>
      <c r="AR100" s="6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122"/>
      <c r="BE100" s="122"/>
      <c r="BX100" s="121"/>
      <c r="CG100" s="123">
        <v>0</v>
      </c>
      <c r="CH100" s="123">
        <v>0</v>
      </c>
      <c r="CI100" s="123"/>
      <c r="CJ100" s="123"/>
      <c r="CK100" s="123"/>
      <c r="CL100" s="123"/>
      <c r="CM100" s="123"/>
      <c r="CN100" s="123"/>
      <c r="CO100" s="123"/>
    </row>
    <row r="101" spans="1:93" ht="16.149999999999999" customHeight="1" x14ac:dyDescent="0.2">
      <c r="A101" s="335"/>
      <c r="B101" s="39" t="s">
        <v>80</v>
      </c>
      <c r="C101" s="52">
        <f t="shared" si="10"/>
        <v>1</v>
      </c>
      <c r="D101" s="53">
        <f t="shared" si="11"/>
        <v>1</v>
      </c>
      <c r="E101" s="54">
        <f t="shared" si="12"/>
        <v>0</v>
      </c>
      <c r="F101" s="7"/>
      <c r="G101" s="10"/>
      <c r="H101" s="7"/>
      <c r="I101" s="20"/>
      <c r="J101" s="9"/>
      <c r="K101" s="173"/>
      <c r="L101" s="7"/>
      <c r="M101" s="8"/>
      <c r="N101" s="9"/>
      <c r="O101" s="173"/>
      <c r="P101" s="21"/>
      <c r="Q101" s="8"/>
      <c r="R101" s="10"/>
      <c r="S101" s="173"/>
      <c r="T101" s="7"/>
      <c r="U101" s="20"/>
      <c r="V101" s="9">
        <v>1</v>
      </c>
      <c r="W101" s="10"/>
      <c r="X101" s="7"/>
      <c r="Y101" s="20"/>
      <c r="Z101" s="9"/>
      <c r="AA101" s="10"/>
      <c r="AB101" s="7"/>
      <c r="AC101" s="20"/>
      <c r="AD101" s="7"/>
      <c r="AE101" s="8"/>
      <c r="AF101" s="7"/>
      <c r="AG101" s="20"/>
      <c r="AH101" s="7"/>
      <c r="AI101" s="20"/>
      <c r="AJ101" s="7"/>
      <c r="AK101" s="20"/>
      <c r="AL101" s="9"/>
      <c r="AM101" s="57"/>
      <c r="AN101" s="9">
        <v>0</v>
      </c>
      <c r="AO101" s="9">
        <v>0</v>
      </c>
      <c r="AP101" s="9">
        <v>0</v>
      </c>
      <c r="AQ101" s="8">
        <v>0</v>
      </c>
      <c r="AR101" s="6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122"/>
      <c r="BE101" s="122"/>
      <c r="BX101" s="121"/>
      <c r="CG101" s="123">
        <v>0</v>
      </c>
      <c r="CH101" s="123">
        <v>0</v>
      </c>
      <c r="CI101" s="123"/>
      <c r="CJ101" s="123"/>
      <c r="CK101" s="123"/>
      <c r="CL101" s="123"/>
      <c r="CM101" s="123"/>
      <c r="CN101" s="123"/>
      <c r="CO101" s="123"/>
    </row>
    <row r="102" spans="1:93" ht="16.149999999999999" customHeight="1" x14ac:dyDescent="0.2">
      <c r="A102" s="335"/>
      <c r="B102" s="39" t="s">
        <v>81</v>
      </c>
      <c r="C102" s="52">
        <f t="shared" si="10"/>
        <v>16</v>
      </c>
      <c r="D102" s="53">
        <f t="shared" si="11"/>
        <v>8</v>
      </c>
      <c r="E102" s="54">
        <f t="shared" si="12"/>
        <v>8</v>
      </c>
      <c r="F102" s="7"/>
      <c r="G102" s="10"/>
      <c r="H102" s="7"/>
      <c r="I102" s="20"/>
      <c r="J102" s="9"/>
      <c r="K102" s="173"/>
      <c r="L102" s="7"/>
      <c r="M102" s="8"/>
      <c r="N102" s="9"/>
      <c r="O102" s="173"/>
      <c r="P102" s="21"/>
      <c r="Q102" s="8">
        <v>1</v>
      </c>
      <c r="R102" s="10">
        <v>2</v>
      </c>
      <c r="S102" s="173">
        <v>1</v>
      </c>
      <c r="T102" s="7"/>
      <c r="U102" s="20">
        <v>1</v>
      </c>
      <c r="V102" s="9">
        <v>1</v>
      </c>
      <c r="W102" s="10"/>
      <c r="X102" s="7">
        <v>1</v>
      </c>
      <c r="Y102" s="20">
        <v>1</v>
      </c>
      <c r="Z102" s="9">
        <v>2</v>
      </c>
      <c r="AA102" s="10">
        <v>1</v>
      </c>
      <c r="AB102" s="7">
        <v>1</v>
      </c>
      <c r="AC102" s="20">
        <v>1</v>
      </c>
      <c r="AD102" s="7"/>
      <c r="AE102" s="8">
        <v>1</v>
      </c>
      <c r="AF102" s="7"/>
      <c r="AG102" s="20">
        <v>1</v>
      </c>
      <c r="AH102" s="7"/>
      <c r="AI102" s="20"/>
      <c r="AJ102" s="7"/>
      <c r="AK102" s="20"/>
      <c r="AL102" s="9">
        <v>1</v>
      </c>
      <c r="AM102" s="57"/>
      <c r="AN102" s="9">
        <v>0</v>
      </c>
      <c r="AO102" s="9">
        <v>0</v>
      </c>
      <c r="AP102" s="9">
        <v>0</v>
      </c>
      <c r="AQ102" s="8">
        <v>0</v>
      </c>
      <c r="AR102" s="6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122"/>
      <c r="BE102" s="122"/>
      <c r="BX102" s="121"/>
      <c r="CG102" s="123">
        <v>0</v>
      </c>
      <c r="CH102" s="123">
        <v>0</v>
      </c>
      <c r="CI102" s="123"/>
      <c r="CJ102" s="123"/>
      <c r="CK102" s="123"/>
      <c r="CL102" s="123"/>
      <c r="CM102" s="123"/>
      <c r="CN102" s="123"/>
      <c r="CO102" s="123"/>
    </row>
    <row r="103" spans="1:93" ht="16.149999999999999" customHeight="1" x14ac:dyDescent="0.2">
      <c r="A103" s="335"/>
      <c r="B103" s="39" t="s">
        <v>82</v>
      </c>
      <c r="C103" s="52">
        <f t="shared" si="10"/>
        <v>0</v>
      </c>
      <c r="D103" s="53">
        <f t="shared" si="11"/>
        <v>0</v>
      </c>
      <c r="E103" s="54">
        <f t="shared" si="12"/>
        <v>0</v>
      </c>
      <c r="F103" s="7"/>
      <c r="G103" s="10"/>
      <c r="H103" s="7"/>
      <c r="I103" s="20"/>
      <c r="J103" s="9"/>
      <c r="K103" s="173"/>
      <c r="L103" s="7"/>
      <c r="M103" s="8"/>
      <c r="N103" s="9"/>
      <c r="O103" s="173"/>
      <c r="P103" s="21"/>
      <c r="Q103" s="8"/>
      <c r="R103" s="10"/>
      <c r="S103" s="173"/>
      <c r="T103" s="7"/>
      <c r="U103" s="20"/>
      <c r="V103" s="9"/>
      <c r="W103" s="10"/>
      <c r="X103" s="7"/>
      <c r="Y103" s="20"/>
      <c r="Z103" s="9"/>
      <c r="AA103" s="10"/>
      <c r="AB103" s="7"/>
      <c r="AC103" s="20"/>
      <c r="AD103" s="7"/>
      <c r="AE103" s="8"/>
      <c r="AF103" s="7"/>
      <c r="AG103" s="20"/>
      <c r="AH103" s="7"/>
      <c r="AI103" s="20"/>
      <c r="AJ103" s="7"/>
      <c r="AK103" s="20"/>
      <c r="AL103" s="9"/>
      <c r="AM103" s="57"/>
      <c r="AN103" s="9">
        <v>0</v>
      </c>
      <c r="AO103" s="9">
        <v>0</v>
      </c>
      <c r="AP103" s="9">
        <v>0</v>
      </c>
      <c r="AQ103" s="8">
        <v>0</v>
      </c>
      <c r="AR103" s="6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122"/>
      <c r="BE103" s="122"/>
      <c r="BX103" s="121"/>
      <c r="CG103" s="123">
        <v>0</v>
      </c>
      <c r="CH103" s="123">
        <v>0</v>
      </c>
      <c r="CI103" s="123"/>
      <c r="CJ103" s="123"/>
      <c r="CK103" s="123"/>
      <c r="CL103" s="123"/>
      <c r="CM103" s="123"/>
      <c r="CN103" s="123"/>
      <c r="CO103" s="123"/>
    </row>
    <row r="104" spans="1:93" ht="16.149999999999999" customHeight="1" x14ac:dyDescent="0.2">
      <c r="A104" s="335"/>
      <c r="B104" s="186" t="s">
        <v>83</v>
      </c>
      <c r="C104" s="59">
        <f t="shared" si="10"/>
        <v>0</v>
      </c>
      <c r="D104" s="60">
        <f t="shared" si="11"/>
        <v>0</v>
      </c>
      <c r="E104" s="61">
        <f t="shared" si="12"/>
        <v>0</v>
      </c>
      <c r="F104" s="41"/>
      <c r="G104" s="214"/>
      <c r="H104" s="41"/>
      <c r="I104" s="42"/>
      <c r="J104" s="9"/>
      <c r="K104" s="173"/>
      <c r="L104" s="27"/>
      <c r="M104" s="137"/>
      <c r="N104" s="69"/>
      <c r="O104" s="140"/>
      <c r="P104" s="180"/>
      <c r="Q104" s="99"/>
      <c r="R104" s="214"/>
      <c r="S104" s="215"/>
      <c r="T104" s="41"/>
      <c r="U104" s="42"/>
      <c r="V104" s="93"/>
      <c r="W104" s="214"/>
      <c r="X104" s="41"/>
      <c r="Y104" s="42"/>
      <c r="Z104" s="93"/>
      <c r="AA104" s="214"/>
      <c r="AB104" s="41"/>
      <c r="AC104" s="42"/>
      <c r="AD104" s="41"/>
      <c r="AE104" s="99"/>
      <c r="AF104" s="41"/>
      <c r="AG104" s="42"/>
      <c r="AH104" s="41"/>
      <c r="AI104" s="42"/>
      <c r="AJ104" s="41"/>
      <c r="AK104" s="42"/>
      <c r="AL104" s="214"/>
      <c r="AM104" s="181"/>
      <c r="AN104" s="9">
        <v>0</v>
      </c>
      <c r="AO104" s="9">
        <v>0</v>
      </c>
      <c r="AP104" s="9">
        <v>0</v>
      </c>
      <c r="AQ104" s="137">
        <v>0</v>
      </c>
      <c r="AR104" s="6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122"/>
      <c r="BE104" s="122"/>
      <c r="BX104" s="121"/>
      <c r="CG104" s="123">
        <v>0</v>
      </c>
      <c r="CH104" s="123">
        <v>0</v>
      </c>
      <c r="CI104" s="123"/>
      <c r="CJ104" s="123"/>
      <c r="CK104" s="123"/>
      <c r="CL104" s="123"/>
      <c r="CM104" s="123"/>
      <c r="CN104" s="123"/>
      <c r="CO104" s="123"/>
    </row>
    <row r="105" spans="1:93" ht="16.149999999999999" customHeight="1" x14ac:dyDescent="0.2">
      <c r="A105" s="336"/>
      <c r="B105" s="167" t="s">
        <v>84</v>
      </c>
      <c r="C105" s="132">
        <f t="shared" si="10"/>
        <v>0</v>
      </c>
      <c r="D105" s="168">
        <f t="shared" si="11"/>
        <v>0</v>
      </c>
      <c r="E105" s="131">
        <f t="shared" si="12"/>
        <v>0</v>
      </c>
      <c r="F105" s="12"/>
      <c r="G105" s="16"/>
      <c r="H105" s="12"/>
      <c r="I105" s="13"/>
      <c r="J105" s="15"/>
      <c r="K105" s="141"/>
      <c r="L105" s="12"/>
      <c r="M105" s="14"/>
      <c r="N105" s="15"/>
      <c r="O105" s="141"/>
      <c r="P105" s="23"/>
      <c r="Q105" s="14"/>
      <c r="R105" s="16"/>
      <c r="S105" s="141"/>
      <c r="T105" s="12"/>
      <c r="U105" s="13"/>
      <c r="V105" s="15"/>
      <c r="W105" s="16"/>
      <c r="X105" s="12"/>
      <c r="Y105" s="13"/>
      <c r="Z105" s="15"/>
      <c r="AA105" s="16"/>
      <c r="AB105" s="12"/>
      <c r="AC105" s="13"/>
      <c r="AD105" s="12"/>
      <c r="AE105" s="14"/>
      <c r="AF105" s="12"/>
      <c r="AG105" s="13"/>
      <c r="AH105" s="12"/>
      <c r="AI105" s="13"/>
      <c r="AJ105" s="12"/>
      <c r="AK105" s="13"/>
      <c r="AL105" s="12"/>
      <c r="AM105" s="13"/>
      <c r="AN105" s="9">
        <v>0</v>
      </c>
      <c r="AO105" s="9">
        <v>0</v>
      </c>
      <c r="AP105" s="9">
        <v>0</v>
      </c>
      <c r="AQ105" s="8">
        <v>0</v>
      </c>
      <c r="AR105" s="6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122"/>
      <c r="BE105" s="122"/>
      <c r="BX105" s="121"/>
      <c r="CG105" s="123">
        <v>0</v>
      </c>
      <c r="CH105" s="123">
        <v>0</v>
      </c>
      <c r="CI105" s="123"/>
      <c r="CJ105" s="123"/>
      <c r="CK105" s="123"/>
      <c r="CL105" s="123"/>
      <c r="CM105" s="123"/>
      <c r="CN105" s="123"/>
      <c r="CO105" s="123"/>
    </row>
    <row r="106" spans="1:93" ht="16.149999999999999" customHeight="1" x14ac:dyDescent="0.2">
      <c r="A106" s="334" t="s">
        <v>85</v>
      </c>
      <c r="B106" s="152" t="s">
        <v>79</v>
      </c>
      <c r="C106" s="49">
        <f t="shared" si="10"/>
        <v>1</v>
      </c>
      <c r="D106" s="50">
        <f t="shared" si="11"/>
        <v>1</v>
      </c>
      <c r="E106" s="51">
        <f t="shared" si="12"/>
        <v>0</v>
      </c>
      <c r="F106" s="184"/>
      <c r="G106" s="207"/>
      <c r="H106" s="184"/>
      <c r="I106" s="208"/>
      <c r="J106" s="184"/>
      <c r="K106" s="207"/>
      <c r="L106" s="1"/>
      <c r="M106" s="3"/>
      <c r="N106" s="4"/>
      <c r="O106" s="209"/>
      <c r="P106" s="25"/>
      <c r="Q106" s="3"/>
      <c r="R106" s="63"/>
      <c r="S106" s="209"/>
      <c r="T106" s="1"/>
      <c r="U106" s="2"/>
      <c r="V106" s="4">
        <v>1</v>
      </c>
      <c r="W106" s="63"/>
      <c r="X106" s="1"/>
      <c r="Y106" s="2"/>
      <c r="Z106" s="4"/>
      <c r="AA106" s="63"/>
      <c r="AB106" s="1"/>
      <c r="AC106" s="2"/>
      <c r="AD106" s="1"/>
      <c r="AE106" s="3"/>
      <c r="AF106" s="176"/>
      <c r="AG106" s="216"/>
      <c r="AH106" s="176"/>
      <c r="AI106" s="216"/>
      <c r="AJ106" s="176"/>
      <c r="AK106" s="216"/>
      <c r="AL106" s="126"/>
      <c r="AM106" s="197"/>
      <c r="AN106" s="9">
        <v>0</v>
      </c>
      <c r="AO106" s="9">
        <v>0</v>
      </c>
      <c r="AP106" s="9">
        <v>0</v>
      </c>
      <c r="AQ106" s="19">
        <v>0</v>
      </c>
      <c r="AR106" s="6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122"/>
      <c r="BE106" s="122"/>
      <c r="BX106" s="121"/>
      <c r="CG106" s="123">
        <v>0</v>
      </c>
      <c r="CH106" s="123">
        <v>0</v>
      </c>
      <c r="CI106" s="123"/>
      <c r="CJ106" s="123"/>
      <c r="CK106" s="123"/>
      <c r="CL106" s="123"/>
      <c r="CM106" s="123"/>
      <c r="CN106" s="123"/>
      <c r="CO106" s="123"/>
    </row>
    <row r="107" spans="1:93" ht="16.149999999999999" customHeight="1" x14ac:dyDescent="0.2">
      <c r="A107" s="335"/>
      <c r="B107" s="39" t="s">
        <v>80</v>
      </c>
      <c r="C107" s="52">
        <f t="shared" si="10"/>
        <v>12</v>
      </c>
      <c r="D107" s="53">
        <f t="shared" si="11"/>
        <v>5</v>
      </c>
      <c r="E107" s="54">
        <f t="shared" si="12"/>
        <v>7</v>
      </c>
      <c r="F107" s="7"/>
      <c r="G107" s="46"/>
      <c r="H107" s="7"/>
      <c r="I107" s="18"/>
      <c r="J107" s="7"/>
      <c r="K107" s="46"/>
      <c r="L107" s="7"/>
      <c r="M107" s="18"/>
      <c r="N107" s="9"/>
      <c r="O107" s="46"/>
      <c r="P107" s="7"/>
      <c r="Q107" s="18"/>
      <c r="R107" s="9">
        <v>2</v>
      </c>
      <c r="S107" s="46">
        <v>1</v>
      </c>
      <c r="T107" s="7"/>
      <c r="U107" s="18">
        <v>1</v>
      </c>
      <c r="V107" s="9">
        <v>1</v>
      </c>
      <c r="W107" s="46"/>
      <c r="X107" s="7">
        <v>1</v>
      </c>
      <c r="Y107" s="18">
        <v>1</v>
      </c>
      <c r="Z107" s="9"/>
      <c r="AA107" s="46">
        <v>1</v>
      </c>
      <c r="AB107" s="7">
        <v>1</v>
      </c>
      <c r="AC107" s="18">
        <v>1</v>
      </c>
      <c r="AD107" s="7"/>
      <c r="AE107" s="19">
        <v>1</v>
      </c>
      <c r="AF107" s="7"/>
      <c r="AG107" s="20">
        <v>1</v>
      </c>
      <c r="AH107" s="7"/>
      <c r="AI107" s="20"/>
      <c r="AJ107" s="7"/>
      <c r="AK107" s="20"/>
      <c r="AL107" s="9"/>
      <c r="AM107" s="57"/>
      <c r="AN107" s="9">
        <v>0</v>
      </c>
      <c r="AO107" s="9">
        <v>0</v>
      </c>
      <c r="AP107" s="9">
        <v>0</v>
      </c>
      <c r="AQ107" s="19">
        <v>0</v>
      </c>
      <c r="AR107" s="6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122"/>
      <c r="BE107" s="122"/>
      <c r="BX107" s="121"/>
      <c r="CG107" s="123">
        <v>0</v>
      </c>
      <c r="CH107" s="123">
        <v>0</v>
      </c>
      <c r="CI107" s="123"/>
      <c r="CJ107" s="123"/>
      <c r="CK107" s="123"/>
      <c r="CL107" s="123"/>
      <c r="CM107" s="123"/>
      <c r="CN107" s="123"/>
      <c r="CO107" s="123"/>
    </row>
    <row r="108" spans="1:93" ht="16.149999999999999" customHeight="1" x14ac:dyDescent="0.2">
      <c r="A108" s="335"/>
      <c r="B108" s="39" t="s">
        <v>81</v>
      </c>
      <c r="C108" s="52">
        <f t="shared" si="10"/>
        <v>0</v>
      </c>
      <c r="D108" s="53">
        <f t="shared" si="11"/>
        <v>0</v>
      </c>
      <c r="E108" s="54">
        <f t="shared" si="12"/>
        <v>0</v>
      </c>
      <c r="F108" s="7"/>
      <c r="G108" s="10"/>
      <c r="H108" s="7"/>
      <c r="I108" s="20"/>
      <c r="J108" s="7"/>
      <c r="K108" s="10"/>
      <c r="L108" s="7"/>
      <c r="M108" s="20"/>
      <c r="N108" s="9"/>
      <c r="O108" s="10"/>
      <c r="P108" s="7"/>
      <c r="Q108" s="20"/>
      <c r="R108" s="9"/>
      <c r="S108" s="10"/>
      <c r="T108" s="7"/>
      <c r="U108" s="20"/>
      <c r="V108" s="9"/>
      <c r="W108" s="10"/>
      <c r="X108" s="7"/>
      <c r="Y108" s="20"/>
      <c r="Z108" s="9"/>
      <c r="AA108" s="10"/>
      <c r="AB108" s="7"/>
      <c r="AC108" s="20"/>
      <c r="AD108" s="7"/>
      <c r="AE108" s="8"/>
      <c r="AF108" s="7"/>
      <c r="AG108" s="20"/>
      <c r="AH108" s="7"/>
      <c r="AI108" s="20"/>
      <c r="AJ108" s="7"/>
      <c r="AK108" s="20"/>
      <c r="AL108" s="9"/>
      <c r="AM108" s="57"/>
      <c r="AN108" s="9">
        <v>0</v>
      </c>
      <c r="AO108" s="9">
        <v>0</v>
      </c>
      <c r="AP108" s="9">
        <v>0</v>
      </c>
      <c r="AQ108" s="8">
        <v>0</v>
      </c>
      <c r="AR108" s="6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122"/>
      <c r="BE108" s="122"/>
      <c r="BX108" s="121"/>
      <c r="CG108" s="123">
        <v>0</v>
      </c>
      <c r="CH108" s="123">
        <v>0</v>
      </c>
      <c r="CI108" s="123"/>
      <c r="CJ108" s="123"/>
      <c r="CK108" s="123"/>
      <c r="CL108" s="123"/>
      <c r="CM108" s="123"/>
      <c r="CN108" s="123"/>
      <c r="CO108" s="123"/>
    </row>
    <row r="109" spans="1:93" ht="16.149999999999999" customHeight="1" x14ac:dyDescent="0.2">
      <c r="A109" s="335"/>
      <c r="B109" s="39" t="s">
        <v>82</v>
      </c>
      <c r="C109" s="52">
        <f t="shared" si="10"/>
        <v>0</v>
      </c>
      <c r="D109" s="53">
        <f t="shared" si="11"/>
        <v>0</v>
      </c>
      <c r="E109" s="54">
        <f t="shared" si="12"/>
        <v>0</v>
      </c>
      <c r="F109" s="7"/>
      <c r="G109" s="10"/>
      <c r="H109" s="7"/>
      <c r="I109" s="20"/>
      <c r="J109" s="7"/>
      <c r="K109" s="10"/>
      <c r="L109" s="7"/>
      <c r="M109" s="20"/>
      <c r="N109" s="9"/>
      <c r="O109" s="10"/>
      <c r="P109" s="7"/>
      <c r="Q109" s="20"/>
      <c r="R109" s="9"/>
      <c r="S109" s="10"/>
      <c r="T109" s="7"/>
      <c r="U109" s="20"/>
      <c r="V109" s="9"/>
      <c r="W109" s="10"/>
      <c r="X109" s="7"/>
      <c r="Y109" s="20"/>
      <c r="Z109" s="9"/>
      <c r="AA109" s="10"/>
      <c r="AB109" s="7"/>
      <c r="AC109" s="20"/>
      <c r="AD109" s="7"/>
      <c r="AE109" s="8"/>
      <c r="AF109" s="7"/>
      <c r="AG109" s="20"/>
      <c r="AH109" s="7"/>
      <c r="AI109" s="20"/>
      <c r="AJ109" s="7"/>
      <c r="AK109" s="20"/>
      <c r="AL109" s="9"/>
      <c r="AM109" s="57"/>
      <c r="AN109" s="9">
        <v>0</v>
      </c>
      <c r="AO109" s="9">
        <v>0</v>
      </c>
      <c r="AP109" s="9">
        <v>0</v>
      </c>
      <c r="AQ109" s="8">
        <v>0</v>
      </c>
      <c r="AR109" s="6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122"/>
      <c r="BE109" s="122"/>
      <c r="BX109" s="121"/>
      <c r="CG109" s="123">
        <v>0</v>
      </c>
      <c r="CH109" s="123">
        <v>0</v>
      </c>
      <c r="CI109" s="123"/>
      <c r="CJ109" s="123"/>
      <c r="CK109" s="123"/>
      <c r="CL109" s="123"/>
      <c r="CM109" s="123"/>
      <c r="CN109" s="123"/>
      <c r="CO109" s="123"/>
    </row>
    <row r="110" spans="1:93" ht="16.149999999999999" customHeight="1" x14ac:dyDescent="0.2">
      <c r="A110" s="335"/>
      <c r="B110" s="186" t="s">
        <v>83</v>
      </c>
      <c r="C110" s="59">
        <f t="shared" si="10"/>
        <v>0</v>
      </c>
      <c r="D110" s="60">
        <f t="shared" si="11"/>
        <v>0</v>
      </c>
      <c r="E110" s="61">
        <f t="shared" si="12"/>
        <v>0</v>
      </c>
      <c r="F110" s="41"/>
      <c r="G110" s="214"/>
      <c r="H110" s="184"/>
      <c r="I110" s="208"/>
      <c r="J110" s="7"/>
      <c r="K110" s="10"/>
      <c r="L110" s="7"/>
      <c r="M110" s="20"/>
      <c r="N110" s="9"/>
      <c r="O110" s="10"/>
      <c r="P110" s="217"/>
      <c r="Q110" s="185"/>
      <c r="R110" s="207"/>
      <c r="S110" s="218"/>
      <c r="T110" s="184"/>
      <c r="U110" s="208"/>
      <c r="V110" s="219"/>
      <c r="W110" s="207"/>
      <c r="X110" s="184"/>
      <c r="Y110" s="208"/>
      <c r="Z110" s="219"/>
      <c r="AA110" s="207"/>
      <c r="AB110" s="184"/>
      <c r="AC110" s="208"/>
      <c r="AD110" s="184"/>
      <c r="AE110" s="185"/>
      <c r="AF110" s="184"/>
      <c r="AG110" s="208"/>
      <c r="AH110" s="184"/>
      <c r="AI110" s="208"/>
      <c r="AJ110" s="184"/>
      <c r="AK110" s="208"/>
      <c r="AL110" s="207"/>
      <c r="AM110" s="191"/>
      <c r="AN110" s="9">
        <v>0</v>
      </c>
      <c r="AO110" s="9">
        <v>0</v>
      </c>
      <c r="AP110" s="9">
        <v>0</v>
      </c>
      <c r="AQ110" s="8">
        <v>0</v>
      </c>
      <c r="AR110" s="6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122"/>
      <c r="BE110" s="122"/>
      <c r="BX110" s="121"/>
      <c r="CG110" s="123">
        <v>0</v>
      </c>
      <c r="CH110" s="123">
        <v>0</v>
      </c>
      <c r="CI110" s="123"/>
      <c r="CJ110" s="123"/>
      <c r="CK110" s="123"/>
      <c r="CL110" s="123"/>
      <c r="CM110" s="123"/>
      <c r="CN110" s="123"/>
      <c r="CO110" s="123"/>
    </row>
    <row r="111" spans="1:93" ht="16.149999999999999" customHeight="1" x14ac:dyDescent="0.2">
      <c r="A111" s="336"/>
      <c r="B111" s="167" t="s">
        <v>84</v>
      </c>
      <c r="C111" s="132">
        <f t="shared" si="10"/>
        <v>0</v>
      </c>
      <c r="D111" s="168">
        <f t="shared" si="11"/>
        <v>0</v>
      </c>
      <c r="E111" s="131">
        <f t="shared" si="12"/>
        <v>0</v>
      </c>
      <c r="F111" s="12"/>
      <c r="G111" s="16"/>
      <c r="H111" s="12"/>
      <c r="I111" s="13"/>
      <c r="J111" s="15"/>
      <c r="K111" s="141"/>
      <c r="L111" s="12"/>
      <c r="M111" s="14"/>
      <c r="N111" s="15"/>
      <c r="O111" s="141"/>
      <c r="P111" s="23"/>
      <c r="Q111" s="14"/>
      <c r="R111" s="16"/>
      <c r="S111" s="141"/>
      <c r="T111" s="12"/>
      <c r="U111" s="13"/>
      <c r="V111" s="15"/>
      <c r="W111" s="16"/>
      <c r="X111" s="12"/>
      <c r="Y111" s="13"/>
      <c r="Z111" s="15"/>
      <c r="AA111" s="16"/>
      <c r="AB111" s="12"/>
      <c r="AC111" s="13"/>
      <c r="AD111" s="12"/>
      <c r="AE111" s="14"/>
      <c r="AF111" s="12"/>
      <c r="AG111" s="13"/>
      <c r="AH111" s="12"/>
      <c r="AI111" s="13"/>
      <c r="AJ111" s="12"/>
      <c r="AK111" s="13"/>
      <c r="AL111" s="16"/>
      <c r="AM111" s="36"/>
      <c r="AN111" s="15">
        <v>0</v>
      </c>
      <c r="AO111" s="15">
        <v>0</v>
      </c>
      <c r="AP111" s="15">
        <v>0</v>
      </c>
      <c r="AQ111" s="13">
        <v>0</v>
      </c>
      <c r="AR111" s="6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122"/>
      <c r="BE111" s="122"/>
      <c r="BX111" s="121"/>
      <c r="CG111" s="123">
        <v>0</v>
      </c>
      <c r="CH111" s="123">
        <v>0</v>
      </c>
      <c r="CI111" s="123"/>
      <c r="CJ111" s="123"/>
      <c r="CK111" s="123"/>
      <c r="CL111" s="123"/>
      <c r="CM111" s="123"/>
      <c r="CN111" s="123"/>
      <c r="CO111" s="123"/>
    </row>
    <row r="112" spans="1:93" ht="31.9" customHeight="1" x14ac:dyDescent="0.2">
      <c r="A112" s="86" t="s">
        <v>86</v>
      </c>
      <c r="B112" s="151"/>
      <c r="C112" s="151"/>
      <c r="D112" s="151"/>
      <c r="E112" s="220"/>
      <c r="F112" s="220"/>
      <c r="G112" s="220"/>
      <c r="H112" s="220"/>
      <c r="I112" s="220"/>
      <c r="J112" s="220"/>
      <c r="K112" s="220"/>
      <c r="L112" s="221"/>
      <c r="M112" s="122"/>
      <c r="N112" s="122"/>
      <c r="O112" s="122"/>
      <c r="P112" s="122"/>
      <c r="Q112" s="122"/>
      <c r="R112" s="122"/>
      <c r="S112" s="122"/>
      <c r="AR112" s="122"/>
      <c r="AS112" s="122"/>
      <c r="AT112" s="122"/>
      <c r="AU112" s="122"/>
      <c r="AV112" s="122"/>
      <c r="AW112" s="122"/>
      <c r="AX112" s="122"/>
      <c r="AY112" s="122"/>
      <c r="AZ112" s="122"/>
      <c r="BA112" s="122"/>
      <c r="BB112" s="122"/>
      <c r="BC112" s="122"/>
      <c r="BD112" s="122"/>
      <c r="BE112" s="122"/>
      <c r="CG112" s="123"/>
      <c r="CH112" s="123"/>
      <c r="CI112" s="123"/>
      <c r="CJ112" s="123"/>
      <c r="CK112" s="123"/>
      <c r="CL112" s="123"/>
      <c r="CM112" s="123"/>
      <c r="CN112" s="123"/>
      <c r="CO112" s="123"/>
    </row>
    <row r="113" spans="1:93" ht="25.15" customHeight="1" x14ac:dyDescent="0.2">
      <c r="A113" s="334" t="s">
        <v>87</v>
      </c>
      <c r="B113" s="83" t="s">
        <v>88</v>
      </c>
      <c r="C113" s="319" t="s">
        <v>89</v>
      </c>
      <c r="D113" s="319" t="s">
        <v>90</v>
      </c>
      <c r="E113" s="220"/>
      <c r="F113" s="220"/>
      <c r="G113" s="220"/>
      <c r="H113" s="220"/>
      <c r="I113" s="220"/>
      <c r="J113" s="220"/>
      <c r="K113" s="220"/>
      <c r="L113" s="221"/>
      <c r="M113" s="122"/>
      <c r="N113" s="122"/>
      <c r="O113" s="122"/>
      <c r="P113" s="122"/>
      <c r="Q113" s="122"/>
      <c r="R113" s="122"/>
      <c r="S113" s="122"/>
      <c r="AR113" s="122"/>
      <c r="AS113" s="122"/>
      <c r="AT113" s="122"/>
      <c r="AU113" s="122"/>
      <c r="AV113" s="122"/>
      <c r="AW113" s="122"/>
      <c r="AX113" s="122"/>
      <c r="AY113" s="122"/>
      <c r="AZ113" s="122"/>
      <c r="BA113" s="122"/>
      <c r="BB113" s="122"/>
      <c r="BC113" s="122"/>
      <c r="BD113" s="122"/>
      <c r="BE113" s="122"/>
      <c r="CG113" s="123"/>
      <c r="CH113" s="123"/>
      <c r="CI113" s="123"/>
      <c r="CJ113" s="123"/>
      <c r="CK113" s="123"/>
      <c r="CL113" s="123"/>
      <c r="CM113" s="123"/>
      <c r="CN113" s="123"/>
      <c r="CO113" s="123"/>
    </row>
    <row r="114" spans="1:93" ht="16.149999999999999" customHeight="1" x14ac:dyDescent="0.2">
      <c r="A114" s="335"/>
      <c r="B114" s="101" t="s">
        <v>91</v>
      </c>
      <c r="C114" s="26"/>
      <c r="D114" s="26"/>
      <c r="E114" s="6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122"/>
      <c r="R114" s="122"/>
      <c r="S114" s="122"/>
      <c r="CA114" s="147" t="str">
        <f>IF(D114&lt;=C114,"","* Las consejerías realizadas en Espacios Amigables NO DEBEN ser mayor al Total de Actividades. ")</f>
        <v/>
      </c>
      <c r="CG114" s="123">
        <f>IF(D114&lt;=C114,0,1)</f>
        <v>0</v>
      </c>
      <c r="CH114" s="123"/>
      <c r="CI114" s="123"/>
      <c r="CJ114" s="123"/>
      <c r="CK114" s="123"/>
      <c r="CL114" s="123"/>
      <c r="CM114" s="123"/>
      <c r="CN114" s="123"/>
      <c r="CO114" s="123"/>
    </row>
    <row r="115" spans="1:93" ht="16.149999999999999" customHeight="1" x14ac:dyDescent="0.2">
      <c r="A115" s="335"/>
      <c r="B115" s="102" t="s">
        <v>92</v>
      </c>
      <c r="C115" s="22"/>
      <c r="D115" s="22"/>
      <c r="E115" s="6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122"/>
      <c r="R115" s="122"/>
      <c r="S115" s="122"/>
      <c r="CA115" s="147" t="str">
        <f>IF(D115&lt;=C115,"","* Las consejerías realizadas en Espacios Amigables NO DEBEN ser mayor al Total de Actividades. ")</f>
        <v/>
      </c>
      <c r="CG115" s="123">
        <f>IF(D115&lt;=C115,0,1)</f>
        <v>0</v>
      </c>
      <c r="CH115" s="123"/>
      <c r="CI115" s="123"/>
      <c r="CJ115" s="123"/>
      <c r="CK115" s="123"/>
      <c r="CL115" s="123"/>
      <c r="CM115" s="123"/>
      <c r="CN115" s="123"/>
      <c r="CO115" s="123"/>
    </row>
    <row r="116" spans="1:93" ht="25.15" customHeight="1" x14ac:dyDescent="0.2">
      <c r="A116" s="335"/>
      <c r="B116" s="102" t="s">
        <v>93</v>
      </c>
      <c r="C116" s="22"/>
      <c r="D116" s="22"/>
      <c r="E116" s="6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122"/>
      <c r="R116" s="122"/>
      <c r="S116" s="122"/>
      <c r="CA116" s="147" t="str">
        <f>IF(D116&lt;=C116,"","* Las consejerías realizadas en Espacios Amigables NO DEBEN ser mayor al Total de Actividades. ")</f>
        <v/>
      </c>
      <c r="CG116" s="123">
        <f>IF(D116&lt;=C116,0,1)</f>
        <v>0</v>
      </c>
      <c r="CH116" s="123"/>
      <c r="CI116" s="123"/>
      <c r="CJ116" s="123"/>
      <c r="CK116" s="123"/>
      <c r="CL116" s="123"/>
      <c r="CM116" s="123"/>
      <c r="CN116" s="123"/>
      <c r="CO116" s="123"/>
    </row>
    <row r="117" spans="1:93" ht="16.149999999999999" customHeight="1" x14ac:dyDescent="0.2">
      <c r="A117" s="335"/>
      <c r="B117" s="102" t="s">
        <v>94</v>
      </c>
      <c r="C117" s="22"/>
      <c r="D117" s="70"/>
      <c r="E117" s="6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122"/>
      <c r="R117" s="122"/>
      <c r="S117" s="122"/>
      <c r="CG117" s="123"/>
      <c r="CH117" s="123"/>
      <c r="CI117" s="123"/>
      <c r="CJ117" s="123"/>
      <c r="CK117" s="123"/>
      <c r="CL117" s="123"/>
      <c r="CM117" s="123"/>
      <c r="CN117" s="123"/>
      <c r="CO117" s="123"/>
    </row>
    <row r="118" spans="1:93" ht="16.149999999999999" customHeight="1" x14ac:dyDescent="0.2">
      <c r="A118" s="335"/>
      <c r="B118" s="102" t="s">
        <v>95</v>
      </c>
      <c r="C118" s="22"/>
      <c r="D118" s="70"/>
      <c r="E118" s="6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122"/>
      <c r="R118" s="122"/>
      <c r="S118" s="122"/>
      <c r="CG118" s="123"/>
      <c r="CH118" s="123"/>
      <c r="CI118" s="123"/>
      <c r="CJ118" s="123"/>
      <c r="CK118" s="123"/>
      <c r="CL118" s="123"/>
      <c r="CM118" s="123"/>
      <c r="CN118" s="123"/>
      <c r="CO118" s="123"/>
    </row>
    <row r="119" spans="1:93" ht="16.149999999999999" customHeight="1" x14ac:dyDescent="0.2">
      <c r="A119" s="335"/>
      <c r="B119" s="102" t="s">
        <v>96</v>
      </c>
      <c r="C119" s="22"/>
      <c r="D119" s="22"/>
      <c r="E119" s="6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122"/>
      <c r="R119" s="122"/>
      <c r="S119" s="122"/>
      <c r="CA119" s="147" t="str">
        <f>IF(D119&lt;=C119,"","* Las consejerías realizadas en Espacios Amigables NO DEBEN ser mayor al Total de Actividades. ")</f>
        <v/>
      </c>
      <c r="CG119" s="123">
        <f>IF(D119&lt;=C119,0,1)</f>
        <v>0</v>
      </c>
      <c r="CH119" s="123"/>
      <c r="CI119" s="123"/>
      <c r="CJ119" s="123"/>
      <c r="CK119" s="123"/>
      <c r="CL119" s="123"/>
      <c r="CM119" s="123"/>
      <c r="CN119" s="123"/>
      <c r="CO119" s="123"/>
    </row>
    <row r="120" spans="1:93" ht="16.149999999999999" customHeight="1" x14ac:dyDescent="0.2">
      <c r="A120" s="335"/>
      <c r="B120" s="102" t="s">
        <v>97</v>
      </c>
      <c r="C120" s="22"/>
      <c r="D120" s="22"/>
      <c r="E120" s="6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122"/>
      <c r="R120" s="122"/>
      <c r="S120" s="122"/>
      <c r="CA120" s="147" t="str">
        <f>IF(D120&lt;=C120,"","* Las consejerías realizadas en Espacios Amigables NO DEBEN ser mayor al Total de Actividades. ")</f>
        <v/>
      </c>
      <c r="CG120" s="123">
        <f>IF(D120&lt;=C120,0,1)</f>
        <v>0</v>
      </c>
      <c r="CH120" s="123"/>
      <c r="CI120" s="123"/>
      <c r="CJ120" s="123"/>
      <c r="CK120" s="123"/>
      <c r="CL120" s="123"/>
      <c r="CM120" s="123"/>
      <c r="CN120" s="123"/>
      <c r="CO120" s="123"/>
    </row>
    <row r="121" spans="1:93" ht="16.149999999999999" customHeight="1" x14ac:dyDescent="0.2">
      <c r="A121" s="336"/>
      <c r="B121" s="110" t="s">
        <v>98</v>
      </c>
      <c r="C121" s="24"/>
      <c r="D121" s="24"/>
      <c r="E121" s="6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122"/>
      <c r="R121" s="122"/>
      <c r="S121" s="122"/>
      <c r="CA121" s="147" t="str">
        <f>IF(D121&lt;=C121,"","* Las consejerías realizadas en Espacios Amigables NO DEBEN ser mayor al Total de Actividades. ")</f>
        <v/>
      </c>
      <c r="CG121" s="123">
        <f>IF(D121&lt;=C121,0,1)</f>
        <v>0</v>
      </c>
      <c r="CH121" s="123"/>
      <c r="CI121" s="123"/>
      <c r="CJ121" s="123"/>
      <c r="CK121" s="123"/>
      <c r="CL121" s="123"/>
      <c r="CM121" s="123"/>
      <c r="CN121" s="123"/>
      <c r="CO121" s="123"/>
    </row>
    <row r="122" spans="1:93" ht="31.9" customHeight="1" x14ac:dyDescent="0.2">
      <c r="A122" s="222" t="s">
        <v>99</v>
      </c>
      <c r="B122" s="223"/>
      <c r="C122" s="224"/>
      <c r="D122" s="136"/>
      <c r="E122" s="221"/>
      <c r="F122" s="221"/>
      <c r="G122" s="221"/>
      <c r="H122" s="221"/>
      <c r="I122" s="221"/>
      <c r="J122" s="221"/>
      <c r="K122" s="221"/>
      <c r="L122" s="221"/>
      <c r="M122" s="122"/>
      <c r="N122" s="122"/>
      <c r="O122" s="122"/>
      <c r="P122" s="122"/>
      <c r="Q122" s="122"/>
      <c r="R122" s="122"/>
      <c r="S122" s="122"/>
      <c r="CG122" s="123"/>
      <c r="CH122" s="123"/>
      <c r="CI122" s="123"/>
      <c r="CJ122" s="123"/>
      <c r="CK122" s="123"/>
      <c r="CL122" s="123"/>
      <c r="CM122" s="123"/>
      <c r="CN122" s="123"/>
      <c r="CO122" s="123"/>
    </row>
    <row r="123" spans="1:93" ht="31.9" customHeight="1" x14ac:dyDescent="0.2">
      <c r="A123" s="225" t="s">
        <v>100</v>
      </c>
      <c r="B123" s="226"/>
      <c r="C123" s="226"/>
      <c r="D123" s="226"/>
      <c r="E123" s="226"/>
      <c r="F123" s="226"/>
      <c r="G123" s="226"/>
      <c r="H123" s="226"/>
      <c r="I123" s="226"/>
      <c r="J123" s="226"/>
      <c r="K123" s="226"/>
      <c r="L123" s="226"/>
      <c r="CG123" s="123"/>
      <c r="CH123" s="123"/>
      <c r="CI123" s="123"/>
      <c r="CJ123" s="123"/>
      <c r="CK123" s="123"/>
      <c r="CL123" s="123"/>
      <c r="CM123" s="123"/>
      <c r="CN123" s="123"/>
      <c r="CO123" s="123"/>
    </row>
    <row r="124" spans="1:93" ht="25.15" customHeight="1" x14ac:dyDescent="0.2">
      <c r="A124" s="333" t="s">
        <v>101</v>
      </c>
      <c r="B124" s="333" t="s">
        <v>102</v>
      </c>
      <c r="C124" s="333" t="s">
        <v>89</v>
      </c>
      <c r="D124" s="328" t="s">
        <v>103</v>
      </c>
      <c r="E124" s="329"/>
      <c r="F124" s="329"/>
      <c r="G124" s="329"/>
      <c r="H124" s="329"/>
      <c r="I124" s="329"/>
      <c r="J124" s="330"/>
      <c r="K124" s="331" t="s">
        <v>104</v>
      </c>
      <c r="L124" s="331" t="s">
        <v>105</v>
      </c>
      <c r="CG124" s="123"/>
      <c r="CH124" s="123"/>
      <c r="CI124" s="123"/>
      <c r="CJ124" s="123"/>
      <c r="CK124" s="123"/>
      <c r="CL124" s="123"/>
      <c r="CM124" s="123"/>
      <c r="CN124" s="123"/>
      <c r="CO124" s="123"/>
    </row>
    <row r="125" spans="1:93" ht="37.15" customHeight="1" x14ac:dyDescent="0.2">
      <c r="A125" s="333"/>
      <c r="B125" s="333"/>
      <c r="C125" s="333"/>
      <c r="D125" s="77" t="s">
        <v>106</v>
      </c>
      <c r="E125" s="111" t="s">
        <v>107</v>
      </c>
      <c r="F125" s="111" t="s">
        <v>108</v>
      </c>
      <c r="G125" s="111" t="s">
        <v>109</v>
      </c>
      <c r="H125" s="111" t="s">
        <v>110</v>
      </c>
      <c r="I125" s="227" t="s">
        <v>111</v>
      </c>
      <c r="J125" s="144" t="s">
        <v>112</v>
      </c>
      <c r="K125" s="332"/>
      <c r="L125" s="332"/>
      <c r="CG125" s="123"/>
      <c r="CH125" s="123"/>
      <c r="CI125" s="123"/>
      <c r="CJ125" s="123"/>
      <c r="CK125" s="123"/>
      <c r="CL125" s="123"/>
      <c r="CM125" s="123"/>
      <c r="CN125" s="123"/>
      <c r="CO125" s="123"/>
    </row>
    <row r="126" spans="1:93" ht="16.149999999999999" customHeight="1" x14ac:dyDescent="0.2">
      <c r="A126" s="333" t="s">
        <v>113</v>
      </c>
      <c r="B126" s="109" t="s">
        <v>114</v>
      </c>
      <c r="C126" s="228">
        <f>SUM(D126:J126)</f>
        <v>0</v>
      </c>
      <c r="D126" s="78"/>
      <c r="E126" s="134"/>
      <c r="F126" s="134"/>
      <c r="G126" s="134"/>
      <c r="H126" s="134"/>
      <c r="I126" s="229"/>
      <c r="J126" s="156"/>
      <c r="K126" s="230"/>
      <c r="L126" s="174"/>
      <c r="M126" s="124"/>
      <c r="CG126" s="123"/>
      <c r="CH126" s="123"/>
      <c r="CI126" s="123"/>
      <c r="CJ126" s="123"/>
      <c r="CK126" s="123"/>
      <c r="CL126" s="123"/>
      <c r="CM126" s="123"/>
      <c r="CN126" s="123"/>
      <c r="CO126" s="123"/>
    </row>
    <row r="127" spans="1:93" ht="16.149999999999999" customHeight="1" x14ac:dyDescent="0.2">
      <c r="A127" s="333"/>
      <c r="B127" s="108" t="s">
        <v>115</v>
      </c>
      <c r="C127" s="130">
        <f t="shared" ref="C127:C141" si="13">SUM(D127:J127)</f>
        <v>0</v>
      </c>
      <c r="D127" s="7"/>
      <c r="E127" s="11"/>
      <c r="F127" s="11"/>
      <c r="G127" s="11"/>
      <c r="H127" s="11"/>
      <c r="I127" s="173"/>
      <c r="J127" s="35"/>
      <c r="K127" s="9"/>
      <c r="L127" s="22"/>
      <c r="M127" s="124"/>
      <c r="CG127" s="123"/>
      <c r="CH127" s="123"/>
      <c r="CI127" s="123"/>
      <c r="CJ127" s="123"/>
      <c r="CK127" s="123"/>
      <c r="CL127" s="123"/>
      <c r="CM127" s="123"/>
      <c r="CN127" s="123"/>
      <c r="CO127" s="123"/>
    </row>
    <row r="128" spans="1:93" ht="16.149999999999999" customHeight="1" x14ac:dyDescent="0.2">
      <c r="A128" s="327"/>
      <c r="B128" s="108" t="s">
        <v>116</v>
      </c>
      <c r="C128" s="130">
        <f t="shared" si="13"/>
        <v>0</v>
      </c>
      <c r="D128" s="7"/>
      <c r="E128" s="11"/>
      <c r="F128" s="11"/>
      <c r="G128" s="11"/>
      <c r="H128" s="11"/>
      <c r="I128" s="173"/>
      <c r="J128" s="35"/>
      <c r="K128" s="9"/>
      <c r="L128" s="22"/>
      <c r="M128" s="124"/>
      <c r="CG128" s="123"/>
      <c r="CH128" s="123"/>
      <c r="CI128" s="123"/>
      <c r="CJ128" s="123"/>
      <c r="CK128" s="123"/>
      <c r="CL128" s="123"/>
      <c r="CM128" s="123"/>
      <c r="CN128" s="123"/>
      <c r="CO128" s="123"/>
    </row>
    <row r="129" spans="1:93" ht="16.149999999999999" customHeight="1" x14ac:dyDescent="0.2">
      <c r="A129" s="327"/>
      <c r="B129" s="231" t="s">
        <v>117</v>
      </c>
      <c r="C129" s="30">
        <f t="shared" si="13"/>
        <v>0</v>
      </c>
      <c r="D129" s="32"/>
      <c r="E129" s="135"/>
      <c r="F129" s="135"/>
      <c r="G129" s="135"/>
      <c r="H129" s="135"/>
      <c r="I129" s="232"/>
      <c r="J129" s="97"/>
      <c r="K129" s="233"/>
      <c r="L129" s="34"/>
      <c r="M129" s="124"/>
      <c r="CG129" s="123"/>
      <c r="CH129" s="123"/>
      <c r="CI129" s="123"/>
      <c r="CJ129" s="123"/>
      <c r="CK129" s="123"/>
      <c r="CL129" s="123"/>
      <c r="CM129" s="123"/>
      <c r="CN129" s="123"/>
      <c r="CO129" s="123"/>
    </row>
    <row r="130" spans="1:93" ht="16.149999999999999" customHeight="1" x14ac:dyDescent="0.2">
      <c r="A130" s="327" t="s">
        <v>118</v>
      </c>
      <c r="B130" s="109" t="s">
        <v>114</v>
      </c>
      <c r="C130" s="234">
        <f t="shared" si="13"/>
        <v>0</v>
      </c>
      <c r="D130" s="1"/>
      <c r="E130" s="5"/>
      <c r="F130" s="5"/>
      <c r="G130" s="5"/>
      <c r="H130" s="5"/>
      <c r="I130" s="209"/>
      <c r="J130" s="47"/>
      <c r="K130" s="4"/>
      <c r="L130" s="26"/>
      <c r="M130" s="124"/>
      <c r="CG130" s="123"/>
      <c r="CH130" s="123"/>
      <c r="CI130" s="123"/>
      <c r="CJ130" s="123"/>
      <c r="CK130" s="123"/>
      <c r="CL130" s="123"/>
      <c r="CM130" s="123"/>
      <c r="CN130" s="123"/>
      <c r="CO130" s="123"/>
    </row>
    <row r="131" spans="1:93" ht="16.149999999999999" customHeight="1" x14ac:dyDescent="0.2">
      <c r="A131" s="327"/>
      <c r="B131" s="108" t="s">
        <v>115</v>
      </c>
      <c r="C131" s="129">
        <f t="shared" si="13"/>
        <v>0</v>
      </c>
      <c r="D131" s="82"/>
      <c r="E131" s="138"/>
      <c r="F131" s="138"/>
      <c r="G131" s="138"/>
      <c r="H131" s="138"/>
      <c r="I131" s="139"/>
      <c r="J131" s="100"/>
      <c r="K131" s="235"/>
      <c r="L131" s="183"/>
      <c r="M131" s="124"/>
      <c r="CG131" s="123"/>
      <c r="CH131" s="123"/>
      <c r="CI131" s="123"/>
      <c r="CJ131" s="123"/>
      <c r="CK131" s="123"/>
      <c r="CL131" s="123"/>
      <c r="CM131" s="123"/>
      <c r="CN131" s="123"/>
      <c r="CO131" s="123"/>
    </row>
    <row r="132" spans="1:93" ht="16.149999999999999" customHeight="1" x14ac:dyDescent="0.2">
      <c r="A132" s="327"/>
      <c r="B132" s="108" t="s">
        <v>116</v>
      </c>
      <c r="C132" s="130">
        <f t="shared" si="13"/>
        <v>0</v>
      </c>
      <c r="D132" s="7"/>
      <c r="E132" s="11"/>
      <c r="F132" s="11"/>
      <c r="G132" s="11"/>
      <c r="H132" s="11"/>
      <c r="I132" s="173"/>
      <c r="J132" s="35"/>
      <c r="K132" s="9"/>
      <c r="L132" s="22"/>
      <c r="M132" s="124"/>
      <c r="CG132" s="123"/>
      <c r="CH132" s="123"/>
      <c r="CI132" s="123"/>
      <c r="CJ132" s="123"/>
      <c r="CK132" s="123"/>
      <c r="CL132" s="123"/>
      <c r="CM132" s="123"/>
      <c r="CN132" s="123"/>
      <c r="CO132" s="123"/>
    </row>
    <row r="133" spans="1:93" ht="16.149999999999999" customHeight="1" x14ac:dyDescent="0.2">
      <c r="A133" s="327"/>
      <c r="B133" s="231" t="s">
        <v>117</v>
      </c>
      <c r="C133" s="30">
        <f t="shared" si="13"/>
        <v>0</v>
      </c>
      <c r="D133" s="12"/>
      <c r="E133" s="31"/>
      <c r="F133" s="31"/>
      <c r="G133" s="31"/>
      <c r="H133" s="31"/>
      <c r="I133" s="141"/>
      <c r="J133" s="36"/>
      <c r="K133" s="15"/>
      <c r="L133" s="24"/>
      <c r="M133" s="124"/>
      <c r="CG133" s="123"/>
      <c r="CH133" s="123"/>
      <c r="CI133" s="123"/>
      <c r="CJ133" s="123"/>
      <c r="CK133" s="123"/>
      <c r="CL133" s="123"/>
      <c r="CM133" s="123"/>
      <c r="CN133" s="123"/>
      <c r="CO133" s="123"/>
    </row>
    <row r="134" spans="1:93" ht="16.149999999999999" customHeight="1" x14ac:dyDescent="0.2">
      <c r="A134" s="327" t="s">
        <v>119</v>
      </c>
      <c r="B134" s="109" t="s">
        <v>114</v>
      </c>
      <c r="C134" s="234">
        <f t="shared" si="13"/>
        <v>0</v>
      </c>
      <c r="D134" s="1"/>
      <c r="E134" s="5"/>
      <c r="F134" s="5"/>
      <c r="G134" s="5"/>
      <c r="H134" s="5"/>
      <c r="I134" s="209"/>
      <c r="J134" s="47"/>
      <c r="K134" s="4"/>
      <c r="L134" s="26"/>
      <c r="M134" s="124"/>
      <c r="CG134" s="123"/>
      <c r="CH134" s="123"/>
      <c r="CI134" s="123"/>
      <c r="CJ134" s="123"/>
      <c r="CK134" s="123"/>
      <c r="CL134" s="123"/>
      <c r="CM134" s="123"/>
      <c r="CN134" s="123"/>
      <c r="CO134" s="123"/>
    </row>
    <row r="135" spans="1:93" ht="16.149999999999999" customHeight="1" x14ac:dyDescent="0.2">
      <c r="A135" s="327"/>
      <c r="B135" s="108" t="s">
        <v>115</v>
      </c>
      <c r="C135" s="129">
        <f t="shared" si="13"/>
        <v>0</v>
      </c>
      <c r="D135" s="82"/>
      <c r="E135" s="138"/>
      <c r="F135" s="138"/>
      <c r="G135" s="138"/>
      <c r="H135" s="138"/>
      <c r="I135" s="139"/>
      <c r="J135" s="100"/>
      <c r="K135" s="235"/>
      <c r="L135" s="183"/>
      <c r="M135" s="124"/>
      <c r="CG135" s="123"/>
      <c r="CH135" s="123"/>
      <c r="CI135" s="123"/>
      <c r="CJ135" s="123"/>
      <c r="CK135" s="123"/>
      <c r="CL135" s="123"/>
      <c r="CM135" s="123"/>
      <c r="CN135" s="123"/>
      <c r="CO135" s="123"/>
    </row>
    <row r="136" spans="1:93" ht="16.149999999999999" customHeight="1" x14ac:dyDescent="0.2">
      <c r="A136" s="327"/>
      <c r="B136" s="108" t="s">
        <v>116</v>
      </c>
      <c r="C136" s="130">
        <f t="shared" si="13"/>
        <v>0</v>
      </c>
      <c r="D136" s="7"/>
      <c r="E136" s="11"/>
      <c r="F136" s="11"/>
      <c r="G136" s="11"/>
      <c r="H136" s="11"/>
      <c r="I136" s="173"/>
      <c r="J136" s="35"/>
      <c r="K136" s="9"/>
      <c r="L136" s="22"/>
      <c r="M136" s="124"/>
      <c r="CG136" s="123"/>
      <c r="CH136" s="123"/>
      <c r="CI136" s="123"/>
      <c r="CJ136" s="123"/>
      <c r="CK136" s="123"/>
      <c r="CL136" s="123"/>
      <c r="CM136" s="123"/>
      <c r="CN136" s="123"/>
      <c r="CO136" s="123"/>
    </row>
    <row r="137" spans="1:93" ht="16.149999999999999" customHeight="1" x14ac:dyDescent="0.2">
      <c r="A137" s="327"/>
      <c r="B137" s="231" t="s">
        <v>117</v>
      </c>
      <c r="C137" s="30">
        <f t="shared" si="13"/>
        <v>0</v>
      </c>
      <c r="D137" s="12"/>
      <c r="E137" s="31"/>
      <c r="F137" s="31"/>
      <c r="G137" s="31"/>
      <c r="H137" s="31"/>
      <c r="I137" s="141"/>
      <c r="J137" s="36"/>
      <c r="K137" s="15"/>
      <c r="L137" s="24"/>
      <c r="M137" s="124"/>
      <c r="CG137" s="123"/>
      <c r="CH137" s="123"/>
      <c r="CI137" s="123"/>
      <c r="CJ137" s="123"/>
      <c r="CK137" s="123"/>
      <c r="CL137" s="123"/>
      <c r="CM137" s="123"/>
      <c r="CN137" s="123"/>
      <c r="CO137" s="123"/>
    </row>
    <row r="138" spans="1:93" ht="16.149999999999999" customHeight="1" x14ac:dyDescent="0.2">
      <c r="A138" s="327" t="s">
        <v>120</v>
      </c>
      <c r="B138" s="109" t="s">
        <v>114</v>
      </c>
      <c r="C138" s="234">
        <f t="shared" si="13"/>
        <v>0</v>
      </c>
      <c r="D138" s="1"/>
      <c r="E138" s="5"/>
      <c r="F138" s="5"/>
      <c r="G138" s="5"/>
      <c r="H138" s="5"/>
      <c r="I138" s="209"/>
      <c r="J138" s="47"/>
      <c r="K138" s="4"/>
      <c r="L138" s="26"/>
      <c r="M138" s="124"/>
      <c r="CG138" s="123"/>
      <c r="CH138" s="123"/>
      <c r="CI138" s="123"/>
      <c r="CJ138" s="123"/>
      <c r="CK138" s="123"/>
      <c r="CL138" s="123"/>
      <c r="CM138" s="123"/>
      <c r="CN138" s="123"/>
      <c r="CO138" s="123"/>
    </row>
    <row r="139" spans="1:93" ht="16.149999999999999" customHeight="1" x14ac:dyDescent="0.2">
      <c r="A139" s="327"/>
      <c r="B139" s="108" t="s">
        <v>115</v>
      </c>
      <c r="C139" s="129">
        <f t="shared" si="13"/>
        <v>0</v>
      </c>
      <c r="D139" s="82"/>
      <c r="E139" s="138"/>
      <c r="F139" s="138"/>
      <c r="G139" s="138"/>
      <c r="H139" s="138"/>
      <c r="I139" s="139"/>
      <c r="J139" s="100"/>
      <c r="K139" s="235"/>
      <c r="L139" s="183"/>
      <c r="M139" s="124"/>
      <c r="CG139" s="123"/>
      <c r="CH139" s="123"/>
      <c r="CI139" s="123"/>
      <c r="CJ139" s="123"/>
      <c r="CK139" s="123"/>
      <c r="CL139" s="123"/>
      <c r="CM139" s="123"/>
      <c r="CN139" s="123"/>
      <c r="CO139" s="123"/>
    </row>
    <row r="140" spans="1:93" ht="16.149999999999999" customHeight="1" x14ac:dyDescent="0.2">
      <c r="A140" s="327"/>
      <c r="B140" s="108" t="s">
        <v>116</v>
      </c>
      <c r="C140" s="130">
        <f t="shared" si="13"/>
        <v>0</v>
      </c>
      <c r="D140" s="7"/>
      <c r="E140" s="11"/>
      <c r="F140" s="11"/>
      <c r="G140" s="11"/>
      <c r="H140" s="11"/>
      <c r="I140" s="173"/>
      <c r="J140" s="35"/>
      <c r="K140" s="9"/>
      <c r="L140" s="22"/>
      <c r="M140" s="124"/>
      <c r="CG140" s="123"/>
      <c r="CH140" s="123"/>
      <c r="CI140" s="123"/>
      <c r="CJ140" s="123"/>
      <c r="CK140" s="123"/>
      <c r="CL140" s="123"/>
      <c r="CM140" s="123"/>
      <c r="CN140" s="123"/>
      <c r="CO140" s="123"/>
    </row>
    <row r="141" spans="1:93" ht="16.149999999999999" customHeight="1" x14ac:dyDescent="0.2">
      <c r="A141" s="327"/>
      <c r="B141" s="231" t="s">
        <v>117</v>
      </c>
      <c r="C141" s="30">
        <f t="shared" si="13"/>
        <v>0</v>
      </c>
      <c r="D141" s="12"/>
      <c r="E141" s="31"/>
      <c r="F141" s="31"/>
      <c r="G141" s="31"/>
      <c r="H141" s="31"/>
      <c r="I141" s="141"/>
      <c r="J141" s="36"/>
      <c r="K141" s="15"/>
      <c r="L141" s="24"/>
      <c r="M141" s="124"/>
      <c r="CG141" s="123"/>
      <c r="CH141" s="123"/>
      <c r="CI141" s="123"/>
      <c r="CJ141" s="123"/>
      <c r="CK141" s="123"/>
      <c r="CL141" s="123"/>
      <c r="CM141" s="123"/>
      <c r="CN141" s="123"/>
      <c r="CO141" s="123"/>
    </row>
    <row r="142" spans="1:93" ht="31.9" customHeight="1" x14ac:dyDescent="0.2">
      <c r="A142" s="225" t="s">
        <v>121</v>
      </c>
      <c r="B142" s="226"/>
      <c r="C142" s="226"/>
      <c r="D142" s="226"/>
      <c r="E142" s="226"/>
      <c r="F142" s="226"/>
      <c r="G142" s="226"/>
      <c r="H142" s="226"/>
      <c r="I142" s="226"/>
      <c r="J142" s="226"/>
      <c r="K142" s="226"/>
      <c r="L142" s="226"/>
      <c r="CG142" s="123"/>
      <c r="CH142" s="123"/>
      <c r="CI142" s="123"/>
      <c r="CJ142" s="123"/>
      <c r="CK142" s="123"/>
      <c r="CL142" s="123"/>
      <c r="CM142" s="123"/>
      <c r="CN142" s="123"/>
      <c r="CO142" s="123"/>
    </row>
    <row r="143" spans="1:93" ht="37.15" customHeight="1" x14ac:dyDescent="0.2">
      <c r="A143" s="83" t="s">
        <v>122</v>
      </c>
      <c r="B143" s="326" t="s">
        <v>123</v>
      </c>
      <c r="C143" s="37" t="s">
        <v>124</v>
      </c>
      <c r="D143" s="38" t="s">
        <v>125</v>
      </c>
      <c r="E143" s="38" t="s">
        <v>126</v>
      </c>
      <c r="F143" s="38" t="s">
        <v>127</v>
      </c>
      <c r="G143" s="38" t="s">
        <v>128</v>
      </c>
      <c r="H143" s="29" t="s">
        <v>129</v>
      </c>
      <c r="I143" s="237"/>
      <c r="J143" s="238"/>
      <c r="K143" s="238"/>
      <c r="L143" s="238"/>
      <c r="CG143" s="123"/>
      <c r="CH143" s="123"/>
      <c r="CI143" s="123"/>
      <c r="CJ143" s="123"/>
      <c r="CK143" s="123"/>
      <c r="CL143" s="123"/>
      <c r="CM143" s="123"/>
      <c r="CN143" s="123"/>
      <c r="CO143" s="123"/>
    </row>
    <row r="144" spans="1:93" ht="16.149999999999999" customHeight="1" x14ac:dyDescent="0.2">
      <c r="A144" s="109" t="s">
        <v>130</v>
      </c>
      <c r="B144" s="234">
        <f>SUM(C144:H144)</f>
        <v>0</v>
      </c>
      <c r="C144" s="1"/>
      <c r="D144" s="239"/>
      <c r="E144" s="239"/>
      <c r="F144" s="239"/>
      <c r="G144" s="239"/>
      <c r="H144" s="240"/>
      <c r="I144" s="241"/>
      <c r="J144" s="226"/>
      <c r="K144" s="120"/>
      <c r="L144" s="120"/>
      <c r="CG144" s="123"/>
      <c r="CH144" s="123"/>
      <c r="CI144" s="123"/>
      <c r="CJ144" s="123"/>
      <c r="CK144" s="123"/>
      <c r="CL144" s="123"/>
      <c r="CM144" s="123"/>
      <c r="CN144" s="123"/>
      <c r="CO144" s="123"/>
    </row>
    <row r="145" spans="1:93" ht="16.149999999999999" customHeight="1" x14ac:dyDescent="0.2">
      <c r="A145" s="108" t="s">
        <v>115</v>
      </c>
      <c r="B145" s="129">
        <f>SUM(C145:H145)</f>
        <v>0</v>
      </c>
      <c r="C145" s="82"/>
      <c r="D145" s="138"/>
      <c r="E145" s="138"/>
      <c r="F145" s="138"/>
      <c r="G145" s="138"/>
      <c r="H145" s="81"/>
      <c r="I145" s="241"/>
      <c r="J145" s="226"/>
      <c r="K145" s="120"/>
      <c r="L145" s="120"/>
      <c r="CG145" s="123"/>
      <c r="CH145" s="123"/>
      <c r="CI145" s="123"/>
      <c r="CJ145" s="123"/>
      <c r="CK145" s="123"/>
      <c r="CL145" s="123"/>
      <c r="CM145" s="123"/>
      <c r="CN145" s="123"/>
      <c r="CO145" s="123"/>
    </row>
    <row r="146" spans="1:93" ht="16.149999999999999" customHeight="1" x14ac:dyDescent="0.2">
      <c r="A146" s="108" t="s">
        <v>116</v>
      </c>
      <c r="B146" s="130">
        <f>SUM(C146:H146)</f>
        <v>0</v>
      </c>
      <c r="C146" s="7"/>
      <c r="D146" s="11"/>
      <c r="E146" s="11"/>
      <c r="F146" s="11"/>
      <c r="G146" s="11"/>
      <c r="H146" s="8"/>
      <c r="I146" s="241"/>
      <c r="J146" s="226"/>
      <c r="K146" s="120"/>
      <c r="L146" s="120"/>
      <c r="CG146" s="123"/>
      <c r="CH146" s="123"/>
      <c r="CI146" s="123"/>
      <c r="CJ146" s="123"/>
      <c r="CK146" s="123"/>
      <c r="CL146" s="123"/>
      <c r="CM146" s="123"/>
      <c r="CN146" s="123"/>
      <c r="CO146" s="123"/>
    </row>
    <row r="147" spans="1:93" ht="16.149999999999999" customHeight="1" x14ac:dyDescent="0.2">
      <c r="A147" s="231" t="s">
        <v>131</v>
      </c>
      <c r="B147" s="30">
        <f>SUM(C147:H147)</f>
        <v>0</v>
      </c>
      <c r="C147" s="12"/>
      <c r="D147" s="31"/>
      <c r="E147" s="31"/>
      <c r="F147" s="31"/>
      <c r="G147" s="31"/>
      <c r="H147" s="14"/>
      <c r="I147" s="241"/>
      <c r="J147" s="226"/>
      <c r="K147" s="120"/>
      <c r="L147" s="120"/>
      <c r="CG147" s="123"/>
      <c r="CH147" s="123"/>
      <c r="CI147" s="123"/>
      <c r="CJ147" s="123"/>
      <c r="CK147" s="123"/>
      <c r="CL147" s="123"/>
      <c r="CM147" s="123"/>
      <c r="CN147" s="123"/>
      <c r="CO147" s="123"/>
    </row>
    <row r="148" spans="1:93" ht="31.9" customHeight="1" x14ac:dyDescent="0.2">
      <c r="A148" s="225" t="s">
        <v>132</v>
      </c>
      <c r="B148" s="226"/>
      <c r="C148" s="226"/>
      <c r="D148" s="226"/>
      <c r="E148" s="226"/>
      <c r="F148" s="226"/>
      <c r="G148" s="226"/>
      <c r="H148" s="226"/>
      <c r="I148" s="226"/>
      <c r="J148" s="226"/>
      <c r="K148" s="226"/>
      <c r="L148" s="226"/>
      <c r="CG148" s="123"/>
      <c r="CH148" s="123"/>
      <c r="CI148" s="123"/>
      <c r="CJ148" s="123"/>
      <c r="CK148" s="123"/>
      <c r="CL148" s="123"/>
      <c r="CM148" s="123"/>
      <c r="CN148" s="123"/>
      <c r="CO148" s="123"/>
    </row>
    <row r="149" spans="1:93" ht="37.15" customHeight="1" x14ac:dyDescent="0.2">
      <c r="A149" s="83" t="s">
        <v>122</v>
      </c>
      <c r="B149" s="326" t="s">
        <v>89</v>
      </c>
      <c r="C149" s="37" t="s">
        <v>133</v>
      </c>
      <c r="D149" s="38" t="s">
        <v>134</v>
      </c>
      <c r="E149" s="38" t="s">
        <v>135</v>
      </c>
      <c r="F149" s="38" t="s">
        <v>136</v>
      </c>
      <c r="G149" s="38" t="s">
        <v>137</v>
      </c>
      <c r="H149" s="29" t="s">
        <v>138</v>
      </c>
      <c r="I149" s="237"/>
      <c r="J149" s="238"/>
      <c r="K149" s="238"/>
      <c r="L149" s="238"/>
      <c r="CG149" s="123"/>
      <c r="CH149" s="123"/>
      <c r="CI149" s="123"/>
      <c r="CJ149" s="123"/>
      <c r="CK149" s="123"/>
      <c r="CL149" s="123"/>
      <c r="CM149" s="123"/>
      <c r="CN149" s="123"/>
      <c r="CO149" s="123"/>
    </row>
    <row r="150" spans="1:93" ht="16.149999999999999" customHeight="1" x14ac:dyDescent="0.2">
      <c r="A150" s="109" t="s">
        <v>130</v>
      </c>
      <c r="B150" s="234">
        <f t="shared" ref="B150:B155" si="14">SUM(C150:H150)</f>
        <v>0</v>
      </c>
      <c r="C150" s="1"/>
      <c r="D150" s="239"/>
      <c r="E150" s="239"/>
      <c r="F150" s="239"/>
      <c r="G150" s="239"/>
      <c r="H150" s="240"/>
      <c r="I150" s="241"/>
      <c r="J150" s="226"/>
      <c r="K150" s="120"/>
      <c r="L150" s="120"/>
      <c r="CG150" s="123"/>
      <c r="CH150" s="123"/>
      <c r="CI150" s="123"/>
      <c r="CJ150" s="123"/>
      <c r="CK150" s="123"/>
      <c r="CL150" s="123"/>
      <c r="CM150" s="123"/>
      <c r="CN150" s="123"/>
      <c r="CO150" s="123"/>
    </row>
    <row r="151" spans="1:93" ht="16.149999999999999" customHeight="1" x14ac:dyDescent="0.2">
      <c r="A151" s="108" t="s">
        <v>115</v>
      </c>
      <c r="B151" s="130">
        <f t="shared" si="14"/>
        <v>0</v>
      </c>
      <c r="C151" s="7"/>
      <c r="D151" s="11"/>
      <c r="E151" s="11"/>
      <c r="F151" s="11"/>
      <c r="G151" s="11"/>
      <c r="H151" s="8"/>
      <c r="I151" s="241"/>
      <c r="J151" s="226"/>
      <c r="K151" s="120"/>
      <c r="L151" s="120"/>
      <c r="CG151" s="123"/>
      <c r="CH151" s="123"/>
      <c r="CI151" s="123"/>
      <c r="CJ151" s="123"/>
      <c r="CK151" s="123"/>
      <c r="CL151" s="123"/>
      <c r="CM151" s="123"/>
      <c r="CN151" s="123"/>
      <c r="CO151" s="123"/>
    </row>
    <row r="152" spans="1:93" ht="16.149999999999999" customHeight="1" x14ac:dyDescent="0.2">
      <c r="A152" s="108" t="s">
        <v>116</v>
      </c>
      <c r="B152" s="130">
        <f t="shared" si="14"/>
        <v>0</v>
      </c>
      <c r="C152" s="7"/>
      <c r="D152" s="11"/>
      <c r="E152" s="11"/>
      <c r="F152" s="11"/>
      <c r="G152" s="11"/>
      <c r="H152" s="8"/>
      <c r="I152" s="241"/>
      <c r="J152" s="226"/>
      <c r="K152" s="120"/>
      <c r="L152" s="120"/>
      <c r="CG152" s="123"/>
      <c r="CH152" s="123"/>
      <c r="CI152" s="123"/>
      <c r="CJ152" s="123"/>
      <c r="CK152" s="123"/>
      <c r="CL152" s="123"/>
      <c r="CM152" s="123"/>
      <c r="CN152" s="123"/>
      <c r="CO152" s="123"/>
    </row>
    <row r="153" spans="1:93" ht="16.149999999999999" customHeight="1" x14ac:dyDescent="0.2">
      <c r="A153" s="98" t="s">
        <v>139</v>
      </c>
      <c r="B153" s="130">
        <f t="shared" si="14"/>
        <v>0</v>
      </c>
      <c r="C153" s="7"/>
      <c r="D153" s="11"/>
      <c r="E153" s="11"/>
      <c r="F153" s="11"/>
      <c r="G153" s="11"/>
      <c r="H153" s="8"/>
      <c r="I153" s="241"/>
      <c r="J153" s="226"/>
      <c r="K153" s="120"/>
      <c r="L153" s="120"/>
      <c r="CG153" s="123"/>
      <c r="CH153" s="123"/>
      <c r="CI153" s="123"/>
      <c r="CJ153" s="123"/>
      <c r="CK153" s="123"/>
      <c r="CL153" s="123"/>
      <c r="CM153" s="123"/>
      <c r="CN153" s="123"/>
      <c r="CO153" s="123"/>
    </row>
    <row r="154" spans="1:93" ht="16.149999999999999" customHeight="1" x14ac:dyDescent="0.2">
      <c r="A154" s="242" t="s">
        <v>140</v>
      </c>
      <c r="B154" s="243">
        <f t="shared" si="14"/>
        <v>0</v>
      </c>
      <c r="C154" s="27"/>
      <c r="D154" s="44"/>
      <c r="E154" s="44"/>
      <c r="F154" s="44"/>
      <c r="G154" s="44"/>
      <c r="H154" s="137"/>
      <c r="I154" s="241"/>
      <c r="J154" s="226"/>
      <c r="K154" s="120"/>
      <c r="L154" s="120"/>
      <c r="CG154" s="123"/>
      <c r="CH154" s="123"/>
      <c r="CI154" s="123"/>
      <c r="CJ154" s="123"/>
      <c r="CK154" s="123"/>
      <c r="CL154" s="123"/>
      <c r="CM154" s="123"/>
      <c r="CN154" s="123"/>
      <c r="CO154" s="123"/>
    </row>
    <row r="155" spans="1:93" ht="16.149999999999999" customHeight="1" x14ac:dyDescent="0.2">
      <c r="A155" s="244" t="s">
        <v>8</v>
      </c>
      <c r="B155" s="30">
        <f t="shared" si="14"/>
        <v>0</v>
      </c>
      <c r="C155" s="12"/>
      <c r="D155" s="31"/>
      <c r="E155" s="31"/>
      <c r="F155" s="31"/>
      <c r="G155" s="31"/>
      <c r="H155" s="14"/>
      <c r="I155" s="241"/>
      <c r="J155" s="226"/>
      <c r="K155" s="120"/>
      <c r="L155" s="120"/>
      <c r="CG155" s="123"/>
      <c r="CH155" s="123"/>
      <c r="CI155" s="123"/>
      <c r="CJ155" s="123"/>
      <c r="CK155" s="123"/>
      <c r="CL155" s="123"/>
      <c r="CM155" s="123"/>
      <c r="CN155" s="123"/>
      <c r="CO155" s="123"/>
    </row>
    <row r="156" spans="1:93" x14ac:dyDescent="0.2">
      <c r="CG156" s="123"/>
      <c r="CH156" s="123"/>
      <c r="CI156" s="123"/>
      <c r="CJ156" s="123"/>
      <c r="CK156" s="123"/>
      <c r="CL156" s="123"/>
      <c r="CM156" s="123"/>
      <c r="CN156" s="123"/>
      <c r="CO156" s="123"/>
    </row>
    <row r="194" spans="1:104" ht="12.75" customHeight="1" x14ac:dyDescent="0.2"/>
    <row r="195" spans="1:104" s="142" customFormat="1" hidden="1" x14ac:dyDescent="0.2">
      <c r="A195" s="142">
        <f>SUM(C14:C95,C100:C111,C126:C141,B144:B147,B150:B155,C114:C121)</f>
        <v>548</v>
      </c>
      <c r="B195" s="142">
        <f>SUM(CG11:CO156)</f>
        <v>0</v>
      </c>
      <c r="BX195" s="143"/>
      <c r="BY195" s="143"/>
      <c r="BZ195" s="143"/>
      <c r="CA195" s="143"/>
      <c r="CB195" s="143"/>
      <c r="CC195" s="143"/>
      <c r="CD195" s="143"/>
      <c r="CE195" s="143"/>
      <c r="CF195" s="143"/>
      <c r="CG195" s="143"/>
      <c r="CH195" s="143"/>
      <c r="CI195" s="143"/>
      <c r="CJ195" s="143"/>
      <c r="CK195" s="143"/>
      <c r="CL195" s="143"/>
      <c r="CM195" s="143"/>
      <c r="CN195" s="143"/>
      <c r="CO195" s="143"/>
      <c r="CP195" s="143"/>
      <c r="CQ195" s="143"/>
      <c r="CR195" s="143"/>
      <c r="CS195" s="143"/>
      <c r="CT195" s="143"/>
      <c r="CU195" s="143"/>
      <c r="CV195" s="143"/>
      <c r="CW195" s="143"/>
      <c r="CX195" s="143"/>
      <c r="CY195" s="143"/>
      <c r="CZ195" s="143"/>
    </row>
  </sheetData>
  <mergeCells count="75">
    <mergeCell ref="Z12:AA12"/>
    <mergeCell ref="AB12:AC12"/>
    <mergeCell ref="AD12:AE12"/>
    <mergeCell ref="AF12:AG12"/>
    <mergeCell ref="A6:T6"/>
    <mergeCell ref="A8:B8"/>
    <mergeCell ref="A10:A13"/>
    <mergeCell ref="B10:B13"/>
    <mergeCell ref="C10:E12"/>
    <mergeCell ref="F10:AM11"/>
    <mergeCell ref="AH12:AI12"/>
    <mergeCell ref="P12:Q12"/>
    <mergeCell ref="R12:S12"/>
    <mergeCell ref="T12:U12"/>
    <mergeCell ref="V12:W12"/>
    <mergeCell ref="X12:Y12"/>
    <mergeCell ref="F12:G12"/>
    <mergeCell ref="H12:I12"/>
    <mergeCell ref="J12:K12"/>
    <mergeCell ref="L12:M12"/>
    <mergeCell ref="N12:O12"/>
    <mergeCell ref="F97:AM97"/>
    <mergeCell ref="AN97:AO98"/>
    <mergeCell ref="AP97:AP99"/>
    <mergeCell ref="AD98:AE98"/>
    <mergeCell ref="AF98:AG98"/>
    <mergeCell ref="AH98:AI98"/>
    <mergeCell ref="AJ98:AK98"/>
    <mergeCell ref="AL98:AM98"/>
    <mergeCell ref="AQ97:AQ99"/>
    <mergeCell ref="A100:A105"/>
    <mergeCell ref="A106:A111"/>
    <mergeCell ref="A113:A121"/>
    <mergeCell ref="F98:G98"/>
    <mergeCell ref="H98:I98"/>
    <mergeCell ref="J98:K98"/>
    <mergeCell ref="L98:M98"/>
    <mergeCell ref="N98:O98"/>
    <mergeCell ref="P98:Q98"/>
    <mergeCell ref="R98:S98"/>
    <mergeCell ref="T98:U98"/>
    <mergeCell ref="V98:W98"/>
    <mergeCell ref="X98:Y98"/>
    <mergeCell ref="Z98:AA98"/>
    <mergeCell ref="AB98:AC98"/>
    <mergeCell ref="AQ10:AQ13"/>
    <mergeCell ref="AR10:AR13"/>
    <mergeCell ref="AS10:AS13"/>
    <mergeCell ref="AJ12:AK12"/>
    <mergeCell ref="AL12:AM12"/>
    <mergeCell ref="AN10:AN13"/>
    <mergeCell ref="AO10:AP12"/>
    <mergeCell ref="A14:A24"/>
    <mergeCell ref="A25:A35"/>
    <mergeCell ref="A124:A125"/>
    <mergeCell ref="B124:B125"/>
    <mergeCell ref="C124:C125"/>
    <mergeCell ref="A97:A99"/>
    <mergeCell ref="A81:A87"/>
    <mergeCell ref="A88:A95"/>
    <mergeCell ref="A36:A46"/>
    <mergeCell ref="A47:A57"/>
    <mergeCell ref="A58:A64"/>
    <mergeCell ref="A65:A68"/>
    <mergeCell ref="A69:A75"/>
    <mergeCell ref="A76:A80"/>
    <mergeCell ref="B97:B99"/>
    <mergeCell ref="C97:E98"/>
    <mergeCell ref="A134:A137"/>
    <mergeCell ref="A138:A141"/>
    <mergeCell ref="D124:J124"/>
    <mergeCell ref="K124:K125"/>
    <mergeCell ref="L124:L125"/>
    <mergeCell ref="A126:A129"/>
    <mergeCell ref="A130:A133"/>
  </mergeCells>
  <dataValidations count="2">
    <dataValidation allowBlank="1" showInputMessage="1" showErrorMessage="1" errorTitle="ERROR" error="Por Favor ingrese solo Números." sqref="AR100:AR111 AT14:AT95 E114:E121" xr:uid="{C9E705FE-0847-4546-8F45-93FB125F4030}"/>
    <dataValidation type="whole" allowBlank="1" showInputMessage="1" showErrorMessage="1" errorTitle="Error de ingreso" error="Debe ingresar sólo números enteros positivos." sqref="C150:H155 F100:AQ111 C114:D121 D126:L141 C144:H147 F14:AS95" xr:uid="{BF87B79B-0666-4C05-A0A8-755E752212C5}">
      <formula1>0</formula1>
      <formula2>1000000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Z195"/>
  <sheetViews>
    <sheetView topLeftCell="A80" workbookViewId="0">
      <selection activeCell="C14" sqref="C14:E95"/>
    </sheetView>
  </sheetViews>
  <sheetFormatPr baseColWidth="10" defaultColWidth="11.42578125" defaultRowHeight="12.75" x14ac:dyDescent="0.2"/>
  <cols>
    <col min="1" max="1" width="43.140625" style="121" customWidth="1"/>
    <col min="2" max="2" width="42.28515625" style="121" customWidth="1"/>
    <col min="3" max="3" width="17.28515625" style="121" customWidth="1"/>
    <col min="4" max="4" width="16.140625" style="121" customWidth="1"/>
    <col min="5" max="5" width="14.140625" style="121" customWidth="1"/>
    <col min="6" max="6" width="14.85546875" style="121" customWidth="1"/>
    <col min="7" max="7" width="16" style="121" customWidth="1"/>
    <col min="8" max="8" width="16.42578125" style="121" customWidth="1"/>
    <col min="9" max="9" width="13.28515625" style="121" customWidth="1"/>
    <col min="10" max="10" width="15.42578125" style="121" customWidth="1"/>
    <col min="11" max="11" width="17" style="121" customWidth="1"/>
    <col min="12" max="12" width="13.28515625" style="121" customWidth="1"/>
    <col min="13" max="39" width="11.42578125" style="121"/>
    <col min="40" max="40" width="11" style="121" customWidth="1"/>
    <col min="41" max="41" width="13" style="121" customWidth="1"/>
    <col min="42" max="42" width="13.140625" style="121" customWidth="1"/>
    <col min="43" max="74" width="11.42578125" style="121"/>
    <col min="75" max="75" width="11.7109375" style="121" customWidth="1"/>
    <col min="76" max="77" width="11.7109375" style="124" customWidth="1"/>
    <col min="78" max="78" width="11.5703125" style="124" customWidth="1"/>
    <col min="79" max="104" width="11.5703125" style="147" hidden="1" customWidth="1"/>
    <col min="105" max="105" width="11.5703125" style="121" customWidth="1"/>
    <col min="106" max="16384" width="11.42578125" style="121"/>
  </cols>
  <sheetData>
    <row r="1" spans="1:93" ht="16.149999999999999" customHeight="1" x14ac:dyDescent="0.2">
      <c r="A1" s="146" t="s">
        <v>0</v>
      </c>
    </row>
    <row r="2" spans="1:93" ht="16.149999999999999" customHeight="1" x14ac:dyDescent="0.2">
      <c r="A2" s="85" t="str">
        <f>CONCATENATE("COMUNA: ",[2]NOMBRE!B2," - ","( ",[2]NOMBRE!C2,[2]NOMBRE!D2,[2]NOMBRE!E2,[2]NOMBRE!F2,[2]NOMBRE!G2," )")</f>
        <v>COMUNA: LINARES - ( 07401 )</v>
      </c>
    </row>
    <row r="3" spans="1:93" ht="16.149999999999999" customHeight="1" x14ac:dyDescent="0.2">
      <c r="A3" s="85" t="str">
        <f>CONCATENATE("ESTABLECIMIENTO/ESTRATEGIA: ",[2]NOMBRE!B3," - ","( ",[2]NOMBRE!C3,[2]NOMBRE!D3,[2]NOMBRE!E3,[2]NOMBRE!F3,[2]NOMBRE!G3,[2]NOMBRE!H3," )")</f>
        <v>ESTABLECIMIENTO/ESTRATEGIA: HOSPITAL PRESIDENTE CARLOS IBAÑEZ DEL CAMPO - ( 116108 )</v>
      </c>
    </row>
    <row r="4" spans="1:93" ht="16.149999999999999" customHeight="1" x14ac:dyDescent="0.2">
      <c r="A4" s="85" t="str">
        <f>CONCATENATE("MES: ",[2]NOMBRE!B6," - ","( ",[2]NOMBRE!C6,[2]NOMBRE!D6," )")</f>
        <v>MES: ENERO - ( 01 )</v>
      </c>
    </row>
    <row r="5" spans="1:93" ht="16.149999999999999" customHeight="1" x14ac:dyDescent="0.2">
      <c r="A5" s="85" t="str">
        <f>CONCATENATE("AÑO: ",[2]NOMBRE!B7)</f>
        <v>AÑO: 2018</v>
      </c>
    </row>
    <row r="6" spans="1:93" ht="15" x14ac:dyDescent="0.2">
      <c r="A6" s="358" t="s">
        <v>9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</row>
    <row r="7" spans="1:93" ht="15" x14ac:dyDescent="0.2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</row>
    <row r="8" spans="1:93" ht="31.9" customHeight="1" x14ac:dyDescent="0.2">
      <c r="A8" s="359" t="s">
        <v>10</v>
      </c>
      <c r="B8" s="359"/>
      <c r="C8" s="148"/>
      <c r="D8" s="148"/>
      <c r="E8" s="148"/>
      <c r="F8" s="148"/>
      <c r="G8" s="148"/>
      <c r="H8" s="148"/>
      <c r="I8" s="148"/>
      <c r="J8" s="148"/>
      <c r="K8" s="148"/>
      <c r="L8" s="148"/>
    </row>
    <row r="9" spans="1:93" ht="31.9" customHeight="1" x14ac:dyDescent="0.2">
      <c r="A9" s="149" t="s">
        <v>11</v>
      </c>
      <c r="B9" s="150"/>
      <c r="C9" s="150"/>
      <c r="D9" s="150"/>
      <c r="E9" s="150"/>
      <c r="F9" s="151"/>
      <c r="G9" s="151"/>
      <c r="H9" s="151"/>
      <c r="I9" s="151"/>
      <c r="J9" s="151"/>
      <c r="K9" s="151"/>
      <c r="L9" s="151"/>
    </row>
    <row r="10" spans="1:93" ht="16.149999999999999" customHeight="1" x14ac:dyDescent="0.2">
      <c r="A10" s="360" t="s">
        <v>12</v>
      </c>
      <c r="B10" s="340" t="s">
        <v>13</v>
      </c>
      <c r="C10" s="343" t="s">
        <v>14</v>
      </c>
      <c r="D10" s="344"/>
      <c r="E10" s="337"/>
      <c r="F10" s="363" t="s">
        <v>15</v>
      </c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64"/>
      <c r="AM10" s="365"/>
      <c r="AN10" s="350" t="s">
        <v>16</v>
      </c>
      <c r="AO10" s="353" t="s">
        <v>1</v>
      </c>
      <c r="AP10" s="337"/>
      <c r="AQ10" s="334" t="s">
        <v>2</v>
      </c>
      <c r="AR10" s="334" t="s">
        <v>3</v>
      </c>
      <c r="AS10" s="334" t="s">
        <v>7</v>
      </c>
      <c r="BX10" s="121"/>
    </row>
    <row r="11" spans="1:93" ht="16.149999999999999" customHeight="1" x14ac:dyDescent="0.2">
      <c r="A11" s="360"/>
      <c r="B11" s="341"/>
      <c r="C11" s="361"/>
      <c r="D11" s="362"/>
      <c r="E11" s="338"/>
      <c r="F11" s="366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8"/>
      <c r="AN11" s="351"/>
      <c r="AO11" s="354"/>
      <c r="AP11" s="338"/>
      <c r="AQ11" s="335"/>
      <c r="AR11" s="335"/>
      <c r="AS11" s="335"/>
      <c r="BX11" s="121"/>
      <c r="CG11" s="123"/>
      <c r="CH11" s="123"/>
      <c r="CI11" s="123"/>
      <c r="CJ11" s="123"/>
      <c r="CK11" s="123"/>
      <c r="CL11" s="123"/>
      <c r="CM11" s="123"/>
      <c r="CN11" s="123"/>
      <c r="CO11" s="123"/>
    </row>
    <row r="12" spans="1:93" ht="16.149999999999999" customHeight="1" x14ac:dyDescent="0.2">
      <c r="A12" s="360"/>
      <c r="B12" s="341"/>
      <c r="C12" s="345"/>
      <c r="D12" s="346"/>
      <c r="E12" s="339"/>
      <c r="F12" s="333" t="s">
        <v>17</v>
      </c>
      <c r="G12" s="333"/>
      <c r="H12" s="328" t="s">
        <v>18</v>
      </c>
      <c r="I12" s="347"/>
      <c r="J12" s="328" t="s">
        <v>4</v>
      </c>
      <c r="K12" s="347"/>
      <c r="L12" s="328" t="s">
        <v>19</v>
      </c>
      <c r="M12" s="347"/>
      <c r="N12" s="328" t="s">
        <v>20</v>
      </c>
      <c r="O12" s="347"/>
      <c r="P12" s="328" t="s">
        <v>21</v>
      </c>
      <c r="Q12" s="347"/>
      <c r="R12" s="328" t="s">
        <v>22</v>
      </c>
      <c r="S12" s="347"/>
      <c r="T12" s="328" t="s">
        <v>23</v>
      </c>
      <c r="U12" s="347"/>
      <c r="V12" s="328" t="s">
        <v>24</v>
      </c>
      <c r="W12" s="347"/>
      <c r="X12" s="328" t="s">
        <v>25</v>
      </c>
      <c r="Y12" s="347"/>
      <c r="Z12" s="328" t="s">
        <v>26</v>
      </c>
      <c r="AA12" s="347"/>
      <c r="AB12" s="328" t="s">
        <v>27</v>
      </c>
      <c r="AC12" s="347"/>
      <c r="AD12" s="328" t="s">
        <v>28</v>
      </c>
      <c r="AE12" s="347"/>
      <c r="AF12" s="328" t="s">
        <v>29</v>
      </c>
      <c r="AG12" s="347"/>
      <c r="AH12" s="328" t="s">
        <v>30</v>
      </c>
      <c r="AI12" s="347"/>
      <c r="AJ12" s="328" t="s">
        <v>31</v>
      </c>
      <c r="AK12" s="347"/>
      <c r="AL12" s="348" t="s">
        <v>32</v>
      </c>
      <c r="AM12" s="349"/>
      <c r="AN12" s="351"/>
      <c r="AO12" s="355"/>
      <c r="AP12" s="339"/>
      <c r="AQ12" s="335"/>
      <c r="AR12" s="335"/>
      <c r="AS12" s="335"/>
      <c r="BX12" s="121"/>
      <c r="CG12" s="123"/>
      <c r="CH12" s="123"/>
      <c r="CI12" s="123"/>
      <c r="CJ12" s="123"/>
      <c r="CK12" s="123"/>
      <c r="CL12" s="123"/>
      <c r="CM12" s="123"/>
      <c r="CN12" s="123"/>
      <c r="CO12" s="123"/>
    </row>
    <row r="13" spans="1:93" ht="16.149999999999999" customHeight="1" x14ac:dyDescent="0.2">
      <c r="A13" s="360"/>
      <c r="B13" s="342"/>
      <c r="C13" s="77" t="s">
        <v>33</v>
      </c>
      <c r="D13" s="111" t="s">
        <v>34</v>
      </c>
      <c r="E13" s="104" t="s">
        <v>35</v>
      </c>
      <c r="F13" s="77" t="s">
        <v>34</v>
      </c>
      <c r="G13" s="103" t="s">
        <v>35</v>
      </c>
      <c r="H13" s="77" t="s">
        <v>34</v>
      </c>
      <c r="I13" s="103" t="s">
        <v>35</v>
      </c>
      <c r="J13" s="77" t="s">
        <v>34</v>
      </c>
      <c r="K13" s="103" t="s">
        <v>35</v>
      </c>
      <c r="L13" s="77" t="s">
        <v>34</v>
      </c>
      <c r="M13" s="103" t="s">
        <v>35</v>
      </c>
      <c r="N13" s="77" t="s">
        <v>34</v>
      </c>
      <c r="O13" s="103" t="s">
        <v>35</v>
      </c>
      <c r="P13" s="77" t="s">
        <v>34</v>
      </c>
      <c r="Q13" s="103" t="s">
        <v>35</v>
      </c>
      <c r="R13" s="77" t="s">
        <v>34</v>
      </c>
      <c r="S13" s="103" t="s">
        <v>35</v>
      </c>
      <c r="T13" s="77" t="s">
        <v>34</v>
      </c>
      <c r="U13" s="103" t="s">
        <v>35</v>
      </c>
      <c r="V13" s="77" t="s">
        <v>34</v>
      </c>
      <c r="W13" s="103" t="s">
        <v>35</v>
      </c>
      <c r="X13" s="77" t="s">
        <v>34</v>
      </c>
      <c r="Y13" s="103" t="s">
        <v>35</v>
      </c>
      <c r="Z13" s="77" t="s">
        <v>34</v>
      </c>
      <c r="AA13" s="103" t="s">
        <v>35</v>
      </c>
      <c r="AB13" s="77" t="s">
        <v>34</v>
      </c>
      <c r="AC13" s="103" t="s">
        <v>35</v>
      </c>
      <c r="AD13" s="77" t="s">
        <v>34</v>
      </c>
      <c r="AE13" s="103" t="s">
        <v>35</v>
      </c>
      <c r="AF13" s="77" t="s">
        <v>34</v>
      </c>
      <c r="AG13" s="103" t="s">
        <v>35</v>
      </c>
      <c r="AH13" s="77" t="s">
        <v>34</v>
      </c>
      <c r="AI13" s="103" t="s">
        <v>35</v>
      </c>
      <c r="AJ13" s="77" t="s">
        <v>34</v>
      </c>
      <c r="AK13" s="103" t="s">
        <v>35</v>
      </c>
      <c r="AL13" s="77" t="s">
        <v>34</v>
      </c>
      <c r="AM13" s="92" t="s">
        <v>35</v>
      </c>
      <c r="AN13" s="352"/>
      <c r="AO13" s="77" t="s">
        <v>5</v>
      </c>
      <c r="AP13" s="103" t="s">
        <v>6</v>
      </c>
      <c r="AQ13" s="336"/>
      <c r="AR13" s="336"/>
      <c r="AS13" s="336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X13" s="121"/>
      <c r="CG13" s="123"/>
      <c r="CH13" s="123"/>
      <c r="CI13" s="123"/>
      <c r="CJ13" s="123"/>
      <c r="CK13" s="123"/>
      <c r="CL13" s="123"/>
      <c r="CM13" s="123"/>
      <c r="CN13" s="123"/>
      <c r="CO13" s="123"/>
    </row>
    <row r="14" spans="1:93" ht="16.149999999999999" customHeight="1" x14ac:dyDescent="0.2">
      <c r="A14" s="334" t="s">
        <v>36</v>
      </c>
      <c r="B14" s="152" t="s">
        <v>37</v>
      </c>
      <c r="C14" s="49">
        <f t="shared" ref="C14:C64" si="0">SUM(D14+E14)</f>
        <v>0</v>
      </c>
      <c r="D14" s="50">
        <f t="shared" ref="D14:D39" si="1">SUM(F14+H14+J14+L14+N14+P14+R14+T14+V14+X14+Z14+AB14+AD14+AF14+AH14+AJ14+AL14)</f>
        <v>0</v>
      </c>
      <c r="E14" s="153">
        <f t="shared" ref="E14:E64" si="2">SUM(G14+I14+K14+M14+O14+Q14+S14+U14+W14+Y14+AA14+AC14+AE14+AG14+AI14+AK14+AM14)</f>
        <v>0</v>
      </c>
      <c r="F14" s="78"/>
      <c r="G14" s="154"/>
      <c r="H14" s="78"/>
      <c r="I14" s="154"/>
      <c r="J14" s="78"/>
      <c r="K14" s="79"/>
      <c r="L14" s="78"/>
      <c r="M14" s="79"/>
      <c r="N14" s="78"/>
      <c r="O14" s="79"/>
      <c r="P14" s="78"/>
      <c r="Q14" s="79"/>
      <c r="R14" s="78"/>
      <c r="S14" s="79"/>
      <c r="T14" s="78"/>
      <c r="U14" s="79"/>
      <c r="V14" s="78"/>
      <c r="W14" s="79"/>
      <c r="X14" s="78"/>
      <c r="Y14" s="79"/>
      <c r="Z14" s="78"/>
      <c r="AA14" s="79"/>
      <c r="AB14" s="78"/>
      <c r="AC14" s="79"/>
      <c r="AD14" s="78"/>
      <c r="AE14" s="79"/>
      <c r="AF14" s="78"/>
      <c r="AG14" s="79"/>
      <c r="AH14" s="78"/>
      <c r="AI14" s="79"/>
      <c r="AJ14" s="78"/>
      <c r="AK14" s="79"/>
      <c r="AL14" s="155"/>
      <c r="AM14" s="156"/>
      <c r="AN14" s="56"/>
      <c r="AO14" s="154"/>
      <c r="AP14" s="26"/>
      <c r="AQ14" s="26"/>
      <c r="AR14" s="26"/>
      <c r="AS14" s="157"/>
      <c r="AT14" s="6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122"/>
      <c r="BG14" s="122"/>
      <c r="BX14" s="121"/>
      <c r="CG14" s="123"/>
      <c r="CH14" s="123"/>
      <c r="CI14" s="123"/>
      <c r="CJ14" s="123"/>
      <c r="CK14" s="123"/>
      <c r="CL14" s="123"/>
      <c r="CM14" s="123"/>
      <c r="CN14" s="123"/>
      <c r="CO14" s="123"/>
    </row>
    <row r="15" spans="1:93" ht="16.149999999999999" customHeight="1" x14ac:dyDescent="0.2">
      <c r="A15" s="335"/>
      <c r="B15" s="39" t="s">
        <v>38</v>
      </c>
      <c r="C15" s="52">
        <f t="shared" si="0"/>
        <v>0</v>
      </c>
      <c r="D15" s="53">
        <f t="shared" si="1"/>
        <v>0</v>
      </c>
      <c r="E15" s="158">
        <f t="shared" si="2"/>
        <v>0</v>
      </c>
      <c r="F15" s="7"/>
      <c r="G15" s="20"/>
      <c r="H15" s="7"/>
      <c r="I15" s="20"/>
      <c r="J15" s="7"/>
      <c r="K15" s="8"/>
      <c r="L15" s="7"/>
      <c r="M15" s="8"/>
      <c r="N15" s="7"/>
      <c r="O15" s="8"/>
      <c r="P15" s="7"/>
      <c r="Q15" s="8"/>
      <c r="R15" s="7"/>
      <c r="S15" s="8"/>
      <c r="T15" s="7"/>
      <c r="U15" s="8"/>
      <c r="V15" s="7"/>
      <c r="W15" s="8"/>
      <c r="X15" s="7"/>
      <c r="Y15" s="8"/>
      <c r="Z15" s="7"/>
      <c r="AA15" s="8"/>
      <c r="AB15" s="7"/>
      <c r="AC15" s="8"/>
      <c r="AD15" s="7"/>
      <c r="AE15" s="8"/>
      <c r="AF15" s="7"/>
      <c r="AG15" s="8"/>
      <c r="AH15" s="7"/>
      <c r="AI15" s="8"/>
      <c r="AJ15" s="7"/>
      <c r="AK15" s="8"/>
      <c r="AL15" s="21"/>
      <c r="AM15" s="35"/>
      <c r="AN15" s="57"/>
      <c r="AO15" s="20"/>
      <c r="AP15" s="22"/>
      <c r="AQ15" s="22"/>
      <c r="AR15" s="22"/>
      <c r="AS15" s="159"/>
      <c r="AT15" s="6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122"/>
      <c r="BG15" s="122"/>
      <c r="BX15" s="121"/>
      <c r="CG15" s="123"/>
      <c r="CH15" s="123"/>
      <c r="CI15" s="123"/>
      <c r="CJ15" s="123"/>
      <c r="CK15" s="123"/>
      <c r="CL15" s="123"/>
      <c r="CM15" s="123"/>
      <c r="CN15" s="123"/>
      <c r="CO15" s="123"/>
    </row>
    <row r="16" spans="1:93" ht="16.149999999999999" customHeight="1" x14ac:dyDescent="0.2">
      <c r="A16" s="335"/>
      <c r="B16" s="39" t="s">
        <v>39</v>
      </c>
      <c r="C16" s="52">
        <f t="shared" si="0"/>
        <v>0</v>
      </c>
      <c r="D16" s="53">
        <f t="shared" si="1"/>
        <v>0</v>
      </c>
      <c r="E16" s="158">
        <f t="shared" si="2"/>
        <v>0</v>
      </c>
      <c r="F16" s="7"/>
      <c r="G16" s="20"/>
      <c r="H16" s="7"/>
      <c r="I16" s="20"/>
      <c r="J16" s="7"/>
      <c r="K16" s="8"/>
      <c r="L16" s="7"/>
      <c r="M16" s="8"/>
      <c r="N16" s="7"/>
      <c r="O16" s="8"/>
      <c r="P16" s="7"/>
      <c r="Q16" s="8"/>
      <c r="R16" s="7"/>
      <c r="S16" s="8"/>
      <c r="T16" s="7"/>
      <c r="U16" s="8"/>
      <c r="V16" s="7"/>
      <c r="W16" s="8"/>
      <c r="X16" s="7"/>
      <c r="Y16" s="8"/>
      <c r="Z16" s="7"/>
      <c r="AA16" s="8"/>
      <c r="AB16" s="7"/>
      <c r="AC16" s="8"/>
      <c r="AD16" s="7"/>
      <c r="AE16" s="8"/>
      <c r="AF16" s="7"/>
      <c r="AG16" s="8"/>
      <c r="AH16" s="7"/>
      <c r="AI16" s="8"/>
      <c r="AJ16" s="7"/>
      <c r="AK16" s="8"/>
      <c r="AL16" s="21"/>
      <c r="AM16" s="35"/>
      <c r="AN16" s="57"/>
      <c r="AO16" s="20"/>
      <c r="AP16" s="22"/>
      <c r="AQ16" s="22"/>
      <c r="AR16" s="22"/>
      <c r="AS16" s="159"/>
      <c r="AT16" s="6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122"/>
      <c r="BG16" s="122"/>
      <c r="BX16" s="121"/>
      <c r="CG16" s="123"/>
      <c r="CH16" s="123"/>
      <c r="CI16" s="123"/>
      <c r="CJ16" s="123"/>
      <c r="CK16" s="123"/>
      <c r="CL16" s="123"/>
      <c r="CM16" s="123"/>
      <c r="CN16" s="123"/>
      <c r="CO16" s="123"/>
    </row>
    <row r="17" spans="1:93" ht="16.149999999999999" customHeight="1" x14ac:dyDescent="0.2">
      <c r="A17" s="335"/>
      <c r="B17" s="39" t="s">
        <v>40</v>
      </c>
      <c r="C17" s="52">
        <f t="shared" si="0"/>
        <v>0</v>
      </c>
      <c r="D17" s="53">
        <f t="shared" si="1"/>
        <v>0</v>
      </c>
      <c r="E17" s="158">
        <f t="shared" si="2"/>
        <v>0</v>
      </c>
      <c r="F17" s="7"/>
      <c r="G17" s="20"/>
      <c r="H17" s="7"/>
      <c r="I17" s="20"/>
      <c r="J17" s="7"/>
      <c r="K17" s="8"/>
      <c r="L17" s="7"/>
      <c r="M17" s="8"/>
      <c r="N17" s="7"/>
      <c r="O17" s="8"/>
      <c r="P17" s="7"/>
      <c r="Q17" s="8"/>
      <c r="R17" s="7"/>
      <c r="S17" s="8"/>
      <c r="T17" s="7"/>
      <c r="U17" s="8"/>
      <c r="V17" s="7"/>
      <c r="W17" s="8"/>
      <c r="X17" s="7"/>
      <c r="Y17" s="8"/>
      <c r="Z17" s="7"/>
      <c r="AA17" s="8"/>
      <c r="AB17" s="7"/>
      <c r="AC17" s="8"/>
      <c r="AD17" s="7"/>
      <c r="AE17" s="8"/>
      <c r="AF17" s="7"/>
      <c r="AG17" s="8"/>
      <c r="AH17" s="7"/>
      <c r="AI17" s="8"/>
      <c r="AJ17" s="7"/>
      <c r="AK17" s="8"/>
      <c r="AL17" s="21"/>
      <c r="AM17" s="35"/>
      <c r="AN17" s="57"/>
      <c r="AO17" s="20"/>
      <c r="AP17" s="22"/>
      <c r="AQ17" s="22"/>
      <c r="AR17" s="22"/>
      <c r="AS17" s="159"/>
      <c r="AT17" s="6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122"/>
      <c r="BG17" s="122"/>
      <c r="BX17" s="121"/>
      <c r="CG17" s="123"/>
      <c r="CH17" s="123"/>
      <c r="CI17" s="123"/>
      <c r="CJ17" s="123"/>
      <c r="CK17" s="123"/>
      <c r="CL17" s="123"/>
      <c r="CM17" s="123"/>
      <c r="CN17" s="123"/>
      <c r="CO17" s="123"/>
    </row>
    <row r="18" spans="1:93" ht="16.149999999999999" customHeight="1" x14ac:dyDescent="0.2">
      <c r="A18" s="335"/>
      <c r="B18" s="39" t="s">
        <v>41</v>
      </c>
      <c r="C18" s="52">
        <f t="shared" si="0"/>
        <v>0</v>
      </c>
      <c r="D18" s="53">
        <f t="shared" si="1"/>
        <v>0</v>
      </c>
      <c r="E18" s="158">
        <f t="shared" si="2"/>
        <v>0</v>
      </c>
      <c r="F18" s="7"/>
      <c r="G18" s="20"/>
      <c r="H18" s="7"/>
      <c r="I18" s="20"/>
      <c r="J18" s="7"/>
      <c r="K18" s="8"/>
      <c r="L18" s="7"/>
      <c r="M18" s="8"/>
      <c r="N18" s="7"/>
      <c r="O18" s="8"/>
      <c r="P18" s="7"/>
      <c r="Q18" s="8"/>
      <c r="R18" s="7"/>
      <c r="S18" s="8"/>
      <c r="T18" s="7"/>
      <c r="U18" s="8"/>
      <c r="V18" s="7"/>
      <c r="W18" s="8"/>
      <c r="X18" s="7"/>
      <c r="Y18" s="8"/>
      <c r="Z18" s="7"/>
      <c r="AA18" s="8"/>
      <c r="AB18" s="7"/>
      <c r="AC18" s="8"/>
      <c r="AD18" s="7"/>
      <c r="AE18" s="8"/>
      <c r="AF18" s="7"/>
      <c r="AG18" s="8"/>
      <c r="AH18" s="7"/>
      <c r="AI18" s="8"/>
      <c r="AJ18" s="7"/>
      <c r="AK18" s="8"/>
      <c r="AL18" s="21"/>
      <c r="AM18" s="35"/>
      <c r="AN18" s="57"/>
      <c r="AO18" s="20"/>
      <c r="AP18" s="22"/>
      <c r="AQ18" s="22"/>
      <c r="AR18" s="22"/>
      <c r="AS18" s="159"/>
      <c r="AT18" s="6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122"/>
      <c r="BG18" s="122"/>
      <c r="BX18" s="121"/>
      <c r="CG18" s="123"/>
      <c r="CH18" s="123"/>
      <c r="CI18" s="123"/>
      <c r="CJ18" s="123"/>
      <c r="CK18" s="123"/>
      <c r="CL18" s="123"/>
      <c r="CM18" s="123"/>
      <c r="CN18" s="123"/>
      <c r="CO18" s="123"/>
    </row>
    <row r="19" spans="1:93" ht="16.149999999999999" customHeight="1" x14ac:dyDescent="0.2">
      <c r="A19" s="335"/>
      <c r="B19" s="39" t="s">
        <v>42</v>
      </c>
      <c r="C19" s="52">
        <f t="shared" si="0"/>
        <v>0</v>
      </c>
      <c r="D19" s="53">
        <f t="shared" si="1"/>
        <v>0</v>
      </c>
      <c r="E19" s="158">
        <f t="shared" si="2"/>
        <v>0</v>
      </c>
      <c r="F19" s="7"/>
      <c r="G19" s="20"/>
      <c r="H19" s="7"/>
      <c r="I19" s="20"/>
      <c r="J19" s="7"/>
      <c r="K19" s="8"/>
      <c r="L19" s="7"/>
      <c r="M19" s="8"/>
      <c r="N19" s="7"/>
      <c r="O19" s="8"/>
      <c r="P19" s="7"/>
      <c r="Q19" s="8"/>
      <c r="R19" s="7"/>
      <c r="S19" s="8"/>
      <c r="T19" s="7"/>
      <c r="U19" s="8"/>
      <c r="V19" s="7"/>
      <c r="W19" s="8"/>
      <c r="X19" s="7"/>
      <c r="Y19" s="8"/>
      <c r="Z19" s="7"/>
      <c r="AA19" s="8"/>
      <c r="AB19" s="7"/>
      <c r="AC19" s="8"/>
      <c r="AD19" s="7"/>
      <c r="AE19" s="8"/>
      <c r="AF19" s="7"/>
      <c r="AG19" s="8"/>
      <c r="AH19" s="7"/>
      <c r="AI19" s="8"/>
      <c r="AJ19" s="7"/>
      <c r="AK19" s="8"/>
      <c r="AL19" s="21"/>
      <c r="AM19" s="35"/>
      <c r="AN19" s="57"/>
      <c r="AO19" s="20"/>
      <c r="AP19" s="22"/>
      <c r="AQ19" s="22"/>
      <c r="AR19" s="22"/>
      <c r="AS19" s="159"/>
      <c r="AT19" s="6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122"/>
      <c r="BG19" s="122"/>
      <c r="BX19" s="121"/>
      <c r="CG19" s="123"/>
      <c r="CH19" s="123"/>
      <c r="CI19" s="123"/>
      <c r="CJ19" s="123"/>
      <c r="CK19" s="123"/>
      <c r="CL19" s="123"/>
      <c r="CM19" s="123"/>
      <c r="CN19" s="123"/>
      <c r="CO19" s="123"/>
    </row>
    <row r="20" spans="1:93" ht="16.149999999999999" customHeight="1" x14ac:dyDescent="0.2">
      <c r="A20" s="335"/>
      <c r="B20" s="39" t="s">
        <v>43</v>
      </c>
      <c r="C20" s="52">
        <f t="shared" si="0"/>
        <v>0</v>
      </c>
      <c r="D20" s="53">
        <f t="shared" si="1"/>
        <v>0</v>
      </c>
      <c r="E20" s="158">
        <f t="shared" si="2"/>
        <v>0</v>
      </c>
      <c r="F20" s="7"/>
      <c r="G20" s="20"/>
      <c r="H20" s="7"/>
      <c r="I20" s="20"/>
      <c r="J20" s="7"/>
      <c r="K20" s="8"/>
      <c r="L20" s="7"/>
      <c r="M20" s="8"/>
      <c r="N20" s="7"/>
      <c r="O20" s="8"/>
      <c r="P20" s="7"/>
      <c r="Q20" s="8"/>
      <c r="R20" s="7"/>
      <c r="S20" s="8"/>
      <c r="T20" s="7"/>
      <c r="U20" s="8"/>
      <c r="V20" s="7"/>
      <c r="W20" s="8"/>
      <c r="X20" s="7"/>
      <c r="Y20" s="8"/>
      <c r="Z20" s="7"/>
      <c r="AA20" s="8"/>
      <c r="AB20" s="7"/>
      <c r="AC20" s="8"/>
      <c r="AD20" s="7"/>
      <c r="AE20" s="8"/>
      <c r="AF20" s="7"/>
      <c r="AG20" s="8"/>
      <c r="AH20" s="7"/>
      <c r="AI20" s="8"/>
      <c r="AJ20" s="7"/>
      <c r="AK20" s="8"/>
      <c r="AL20" s="21"/>
      <c r="AM20" s="35"/>
      <c r="AN20" s="57"/>
      <c r="AO20" s="20"/>
      <c r="AP20" s="22"/>
      <c r="AQ20" s="22"/>
      <c r="AR20" s="22"/>
      <c r="AS20" s="159"/>
      <c r="AT20" s="6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122"/>
      <c r="BG20" s="122"/>
      <c r="BX20" s="121"/>
      <c r="CG20" s="123"/>
      <c r="CH20" s="123"/>
      <c r="CI20" s="123"/>
      <c r="CJ20" s="123"/>
      <c r="CK20" s="123"/>
      <c r="CL20" s="123"/>
      <c r="CM20" s="123"/>
      <c r="CN20" s="123"/>
      <c r="CO20" s="123"/>
    </row>
    <row r="21" spans="1:93" ht="16.149999999999999" customHeight="1" x14ac:dyDescent="0.2">
      <c r="A21" s="335"/>
      <c r="B21" s="127" t="s">
        <v>44</v>
      </c>
      <c r="C21" s="160">
        <f t="shared" si="0"/>
        <v>0</v>
      </c>
      <c r="D21" s="161">
        <f t="shared" si="1"/>
        <v>0</v>
      </c>
      <c r="E21" s="162">
        <f t="shared" si="2"/>
        <v>0</v>
      </c>
      <c r="F21" s="27"/>
      <c r="G21" s="28"/>
      <c r="H21" s="27"/>
      <c r="I21" s="28"/>
      <c r="J21" s="27"/>
      <c r="K21" s="137"/>
      <c r="L21" s="27"/>
      <c r="M21" s="137"/>
      <c r="N21" s="27"/>
      <c r="O21" s="137"/>
      <c r="P21" s="27"/>
      <c r="Q21" s="137"/>
      <c r="R21" s="27"/>
      <c r="S21" s="137"/>
      <c r="T21" s="27"/>
      <c r="U21" s="137"/>
      <c r="V21" s="27"/>
      <c r="W21" s="137"/>
      <c r="X21" s="27"/>
      <c r="Y21" s="137"/>
      <c r="Z21" s="27"/>
      <c r="AA21" s="137"/>
      <c r="AB21" s="27"/>
      <c r="AC21" s="137"/>
      <c r="AD21" s="27"/>
      <c r="AE21" s="137"/>
      <c r="AF21" s="27"/>
      <c r="AG21" s="137"/>
      <c r="AH21" s="27"/>
      <c r="AI21" s="137"/>
      <c r="AJ21" s="27"/>
      <c r="AK21" s="137"/>
      <c r="AL21" s="163"/>
      <c r="AM21" s="164"/>
      <c r="AN21" s="57"/>
      <c r="AO21" s="28"/>
      <c r="AP21" s="22"/>
      <c r="AQ21" s="22"/>
      <c r="AR21" s="22"/>
      <c r="AS21" s="159"/>
      <c r="AT21" s="6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122"/>
      <c r="BG21" s="122"/>
      <c r="BX21" s="121"/>
      <c r="CG21" s="123"/>
      <c r="CH21" s="123"/>
      <c r="CI21" s="123"/>
      <c r="CJ21" s="123"/>
      <c r="CK21" s="123"/>
      <c r="CL21" s="123"/>
      <c r="CM21" s="123"/>
      <c r="CN21" s="123"/>
      <c r="CO21" s="123"/>
    </row>
    <row r="22" spans="1:93" ht="16.149999999999999" customHeight="1" x14ac:dyDescent="0.2">
      <c r="A22" s="335"/>
      <c r="B22" s="39" t="s">
        <v>45</v>
      </c>
      <c r="C22" s="52">
        <f t="shared" si="0"/>
        <v>0</v>
      </c>
      <c r="D22" s="53">
        <f t="shared" si="1"/>
        <v>0</v>
      </c>
      <c r="E22" s="158">
        <f t="shared" si="2"/>
        <v>0</v>
      </c>
      <c r="F22" s="7"/>
      <c r="G22" s="20"/>
      <c r="H22" s="7"/>
      <c r="I22" s="20"/>
      <c r="J22" s="7"/>
      <c r="K22" s="8"/>
      <c r="L22" s="7"/>
      <c r="M22" s="8"/>
      <c r="N22" s="7"/>
      <c r="O22" s="8"/>
      <c r="P22" s="7"/>
      <c r="Q22" s="8"/>
      <c r="R22" s="7"/>
      <c r="S22" s="8"/>
      <c r="T22" s="7"/>
      <c r="U22" s="8"/>
      <c r="V22" s="7"/>
      <c r="W22" s="8"/>
      <c r="X22" s="7"/>
      <c r="Y22" s="8"/>
      <c r="Z22" s="7"/>
      <c r="AA22" s="8"/>
      <c r="AB22" s="7"/>
      <c r="AC22" s="8"/>
      <c r="AD22" s="7"/>
      <c r="AE22" s="8"/>
      <c r="AF22" s="7"/>
      <c r="AG22" s="8"/>
      <c r="AH22" s="7"/>
      <c r="AI22" s="8"/>
      <c r="AJ22" s="7"/>
      <c r="AK22" s="8"/>
      <c r="AL22" s="21"/>
      <c r="AM22" s="35"/>
      <c r="AN22" s="57"/>
      <c r="AO22" s="20"/>
      <c r="AP22" s="22"/>
      <c r="AQ22" s="22"/>
      <c r="AR22" s="22"/>
      <c r="AS22" s="159"/>
      <c r="AT22" s="6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122"/>
      <c r="BG22" s="122"/>
      <c r="BX22" s="121"/>
      <c r="CG22" s="123"/>
      <c r="CH22" s="123"/>
      <c r="CI22" s="123"/>
      <c r="CJ22" s="123"/>
      <c r="CK22" s="123"/>
      <c r="CL22" s="123"/>
      <c r="CM22" s="123"/>
      <c r="CN22" s="123"/>
      <c r="CO22" s="123"/>
    </row>
    <row r="23" spans="1:93" ht="16.149999999999999" customHeight="1" x14ac:dyDescent="0.2">
      <c r="A23" s="335"/>
      <c r="B23" s="112" t="s">
        <v>46</v>
      </c>
      <c r="C23" s="165">
        <f t="shared" si="0"/>
        <v>0</v>
      </c>
      <c r="D23" s="88">
        <f t="shared" si="1"/>
        <v>0</v>
      </c>
      <c r="E23" s="166">
        <f t="shared" si="2"/>
        <v>0</v>
      </c>
      <c r="F23" s="7"/>
      <c r="G23" s="20"/>
      <c r="H23" s="7"/>
      <c r="I23" s="20"/>
      <c r="J23" s="7"/>
      <c r="K23" s="8"/>
      <c r="L23" s="7"/>
      <c r="M23" s="8"/>
      <c r="N23" s="7"/>
      <c r="O23" s="8"/>
      <c r="P23" s="7"/>
      <c r="Q23" s="8"/>
      <c r="R23" s="7"/>
      <c r="S23" s="8"/>
      <c r="T23" s="7"/>
      <c r="U23" s="8"/>
      <c r="V23" s="7"/>
      <c r="W23" s="8"/>
      <c r="X23" s="7"/>
      <c r="Y23" s="8"/>
      <c r="Z23" s="7"/>
      <c r="AA23" s="8"/>
      <c r="AB23" s="7"/>
      <c r="AC23" s="8"/>
      <c r="AD23" s="7"/>
      <c r="AE23" s="8"/>
      <c r="AF23" s="7"/>
      <c r="AG23" s="8"/>
      <c r="AH23" s="7"/>
      <c r="AI23" s="8"/>
      <c r="AJ23" s="7"/>
      <c r="AK23" s="8"/>
      <c r="AL23" s="55"/>
      <c r="AM23" s="35"/>
      <c r="AN23" s="57"/>
      <c r="AO23" s="20"/>
      <c r="AP23" s="22"/>
      <c r="AQ23" s="22"/>
      <c r="AR23" s="22"/>
      <c r="AS23" s="159"/>
      <c r="AT23" s="6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122"/>
      <c r="BG23" s="122"/>
      <c r="BX23" s="121"/>
      <c r="CG23" s="123"/>
      <c r="CH23" s="123"/>
      <c r="CI23" s="123"/>
      <c r="CJ23" s="123"/>
      <c r="CK23" s="123"/>
      <c r="CL23" s="123"/>
      <c r="CM23" s="123"/>
      <c r="CN23" s="123"/>
      <c r="CO23" s="123"/>
    </row>
    <row r="24" spans="1:93" ht="16.149999999999999" customHeight="1" x14ac:dyDescent="0.2">
      <c r="A24" s="336"/>
      <c r="B24" s="167" t="s">
        <v>47</v>
      </c>
      <c r="C24" s="132">
        <f t="shared" si="0"/>
        <v>0</v>
      </c>
      <c r="D24" s="168">
        <f t="shared" si="1"/>
        <v>0</v>
      </c>
      <c r="E24" s="128">
        <f t="shared" si="2"/>
        <v>0</v>
      </c>
      <c r="F24" s="32"/>
      <c r="G24" s="33"/>
      <c r="H24" s="32"/>
      <c r="I24" s="33"/>
      <c r="J24" s="32"/>
      <c r="K24" s="45"/>
      <c r="L24" s="32"/>
      <c r="M24" s="45"/>
      <c r="N24" s="32"/>
      <c r="O24" s="45"/>
      <c r="P24" s="32"/>
      <c r="Q24" s="45"/>
      <c r="R24" s="32"/>
      <c r="S24" s="45"/>
      <c r="T24" s="32"/>
      <c r="U24" s="45"/>
      <c r="V24" s="32"/>
      <c r="W24" s="45"/>
      <c r="X24" s="32"/>
      <c r="Y24" s="45"/>
      <c r="Z24" s="32"/>
      <c r="AA24" s="45"/>
      <c r="AB24" s="32"/>
      <c r="AC24" s="45"/>
      <c r="AD24" s="32"/>
      <c r="AE24" s="45"/>
      <c r="AF24" s="32"/>
      <c r="AG24" s="45"/>
      <c r="AH24" s="32"/>
      <c r="AI24" s="45"/>
      <c r="AJ24" s="32"/>
      <c r="AK24" s="45"/>
      <c r="AL24" s="12"/>
      <c r="AM24" s="97"/>
      <c r="AN24" s="57"/>
      <c r="AO24" s="33"/>
      <c r="AP24" s="24"/>
      <c r="AQ24" s="24"/>
      <c r="AR24" s="24"/>
      <c r="AS24" s="169"/>
      <c r="AT24" s="6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122"/>
      <c r="BG24" s="122"/>
      <c r="BX24" s="121"/>
      <c r="CG24" s="123"/>
      <c r="CH24" s="123"/>
      <c r="CI24" s="123"/>
      <c r="CJ24" s="123"/>
      <c r="CK24" s="123"/>
      <c r="CL24" s="123"/>
      <c r="CM24" s="123"/>
      <c r="CN24" s="123"/>
      <c r="CO24" s="123"/>
    </row>
    <row r="25" spans="1:93" ht="16.149999999999999" customHeight="1" x14ac:dyDescent="0.2">
      <c r="A25" s="334" t="s">
        <v>48</v>
      </c>
      <c r="B25" s="152" t="s">
        <v>37</v>
      </c>
      <c r="C25" s="49">
        <f t="shared" si="0"/>
        <v>0</v>
      </c>
      <c r="D25" s="50">
        <f t="shared" si="1"/>
        <v>0</v>
      </c>
      <c r="E25" s="153">
        <f t="shared" si="2"/>
        <v>0</v>
      </c>
      <c r="F25" s="1"/>
      <c r="G25" s="2"/>
      <c r="H25" s="1"/>
      <c r="I25" s="2"/>
      <c r="J25" s="1"/>
      <c r="K25" s="3"/>
      <c r="L25" s="1"/>
      <c r="M25" s="3"/>
      <c r="N25" s="1"/>
      <c r="O25" s="3"/>
      <c r="P25" s="1"/>
      <c r="Q25" s="3"/>
      <c r="R25" s="1"/>
      <c r="S25" s="3"/>
      <c r="T25" s="1"/>
      <c r="U25" s="3"/>
      <c r="V25" s="1"/>
      <c r="W25" s="3"/>
      <c r="X25" s="1"/>
      <c r="Y25" s="3"/>
      <c r="Z25" s="1"/>
      <c r="AA25" s="3"/>
      <c r="AB25" s="1"/>
      <c r="AC25" s="3"/>
      <c r="AD25" s="1"/>
      <c r="AE25" s="3"/>
      <c r="AF25" s="1"/>
      <c r="AG25" s="3"/>
      <c r="AH25" s="1"/>
      <c r="AI25" s="3"/>
      <c r="AJ25" s="1"/>
      <c r="AK25" s="3"/>
      <c r="AL25" s="25"/>
      <c r="AM25" s="47"/>
      <c r="AN25" s="57"/>
      <c r="AO25" s="2"/>
      <c r="AP25" s="26"/>
      <c r="AQ25" s="26"/>
      <c r="AR25" s="26"/>
      <c r="AS25" s="157"/>
      <c r="AT25" s="6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122"/>
      <c r="BG25" s="122"/>
      <c r="BX25" s="121"/>
      <c r="CG25" s="123"/>
      <c r="CH25" s="123"/>
      <c r="CI25" s="123"/>
      <c r="CJ25" s="123"/>
      <c r="CK25" s="123"/>
      <c r="CL25" s="123"/>
      <c r="CM25" s="123"/>
      <c r="CN25" s="123"/>
      <c r="CO25" s="123"/>
    </row>
    <row r="26" spans="1:93" ht="16.149999999999999" customHeight="1" x14ac:dyDescent="0.2">
      <c r="A26" s="335"/>
      <c r="B26" s="39" t="s">
        <v>38</v>
      </c>
      <c r="C26" s="52">
        <f t="shared" si="0"/>
        <v>0</v>
      </c>
      <c r="D26" s="53">
        <f t="shared" si="1"/>
        <v>0</v>
      </c>
      <c r="E26" s="158">
        <f t="shared" si="2"/>
        <v>0</v>
      </c>
      <c r="F26" s="7"/>
      <c r="G26" s="20"/>
      <c r="H26" s="7"/>
      <c r="I26" s="20"/>
      <c r="J26" s="7"/>
      <c r="K26" s="8"/>
      <c r="L26" s="7"/>
      <c r="M26" s="8"/>
      <c r="N26" s="7"/>
      <c r="O26" s="8"/>
      <c r="P26" s="7"/>
      <c r="Q26" s="8"/>
      <c r="R26" s="7"/>
      <c r="S26" s="8"/>
      <c r="T26" s="7"/>
      <c r="U26" s="8"/>
      <c r="V26" s="7"/>
      <c r="W26" s="8"/>
      <c r="X26" s="7"/>
      <c r="Y26" s="8"/>
      <c r="Z26" s="7"/>
      <c r="AA26" s="8"/>
      <c r="AB26" s="7"/>
      <c r="AC26" s="8"/>
      <c r="AD26" s="7"/>
      <c r="AE26" s="8"/>
      <c r="AF26" s="7"/>
      <c r="AG26" s="8"/>
      <c r="AH26" s="7"/>
      <c r="AI26" s="8"/>
      <c r="AJ26" s="7"/>
      <c r="AK26" s="8"/>
      <c r="AL26" s="21"/>
      <c r="AM26" s="35"/>
      <c r="AN26" s="57"/>
      <c r="AO26" s="20"/>
      <c r="AP26" s="22"/>
      <c r="AQ26" s="22"/>
      <c r="AR26" s="22"/>
      <c r="AS26" s="159"/>
      <c r="AT26" s="6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122"/>
      <c r="BG26" s="122"/>
      <c r="BX26" s="121"/>
      <c r="CG26" s="123"/>
      <c r="CH26" s="123"/>
      <c r="CI26" s="123"/>
      <c r="CJ26" s="123"/>
      <c r="CK26" s="123"/>
      <c r="CL26" s="123"/>
      <c r="CM26" s="123"/>
      <c r="CN26" s="123"/>
      <c r="CO26" s="123"/>
    </row>
    <row r="27" spans="1:93" ht="16.149999999999999" customHeight="1" x14ac:dyDescent="0.2">
      <c r="A27" s="335"/>
      <c r="B27" s="39" t="s">
        <v>39</v>
      </c>
      <c r="C27" s="52">
        <f t="shared" si="0"/>
        <v>0</v>
      </c>
      <c r="D27" s="53">
        <f t="shared" si="1"/>
        <v>0</v>
      </c>
      <c r="E27" s="158">
        <f t="shared" si="2"/>
        <v>0</v>
      </c>
      <c r="F27" s="7"/>
      <c r="G27" s="20"/>
      <c r="H27" s="7"/>
      <c r="I27" s="20"/>
      <c r="J27" s="7"/>
      <c r="K27" s="8"/>
      <c r="L27" s="7"/>
      <c r="M27" s="8"/>
      <c r="N27" s="7"/>
      <c r="O27" s="8"/>
      <c r="P27" s="7"/>
      <c r="Q27" s="8"/>
      <c r="R27" s="7"/>
      <c r="S27" s="8"/>
      <c r="T27" s="7"/>
      <c r="U27" s="8"/>
      <c r="V27" s="7"/>
      <c r="W27" s="8"/>
      <c r="X27" s="7"/>
      <c r="Y27" s="8"/>
      <c r="Z27" s="7"/>
      <c r="AA27" s="8"/>
      <c r="AB27" s="7"/>
      <c r="AC27" s="8"/>
      <c r="AD27" s="7"/>
      <c r="AE27" s="8"/>
      <c r="AF27" s="7"/>
      <c r="AG27" s="8"/>
      <c r="AH27" s="7"/>
      <c r="AI27" s="8"/>
      <c r="AJ27" s="7"/>
      <c r="AK27" s="8"/>
      <c r="AL27" s="21"/>
      <c r="AM27" s="35"/>
      <c r="AN27" s="57"/>
      <c r="AO27" s="20"/>
      <c r="AP27" s="22"/>
      <c r="AQ27" s="22"/>
      <c r="AR27" s="22"/>
      <c r="AS27" s="159"/>
      <c r="AT27" s="6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122"/>
      <c r="BG27" s="122"/>
      <c r="BX27" s="121"/>
      <c r="CG27" s="123"/>
      <c r="CH27" s="123"/>
      <c r="CI27" s="123"/>
      <c r="CJ27" s="123"/>
      <c r="CK27" s="123"/>
      <c r="CL27" s="123"/>
      <c r="CM27" s="123"/>
      <c r="CN27" s="123"/>
      <c r="CO27" s="123"/>
    </row>
    <row r="28" spans="1:93" ht="16.149999999999999" customHeight="1" x14ac:dyDescent="0.2">
      <c r="A28" s="335"/>
      <c r="B28" s="39" t="s">
        <v>40</v>
      </c>
      <c r="C28" s="52">
        <f t="shared" si="0"/>
        <v>0</v>
      </c>
      <c r="D28" s="53">
        <f t="shared" si="1"/>
        <v>0</v>
      </c>
      <c r="E28" s="158">
        <f t="shared" si="2"/>
        <v>0</v>
      </c>
      <c r="F28" s="7"/>
      <c r="G28" s="20"/>
      <c r="H28" s="7"/>
      <c r="I28" s="20"/>
      <c r="J28" s="7"/>
      <c r="K28" s="8"/>
      <c r="L28" s="7"/>
      <c r="M28" s="8"/>
      <c r="N28" s="7"/>
      <c r="O28" s="8"/>
      <c r="P28" s="7"/>
      <c r="Q28" s="8"/>
      <c r="R28" s="7"/>
      <c r="S28" s="8"/>
      <c r="T28" s="7"/>
      <c r="U28" s="8"/>
      <c r="V28" s="7"/>
      <c r="W28" s="8"/>
      <c r="X28" s="7"/>
      <c r="Y28" s="8"/>
      <c r="Z28" s="7"/>
      <c r="AA28" s="8"/>
      <c r="AB28" s="7"/>
      <c r="AC28" s="8"/>
      <c r="AD28" s="7"/>
      <c r="AE28" s="8"/>
      <c r="AF28" s="7"/>
      <c r="AG28" s="8"/>
      <c r="AH28" s="7"/>
      <c r="AI28" s="8"/>
      <c r="AJ28" s="7"/>
      <c r="AK28" s="8"/>
      <c r="AL28" s="21"/>
      <c r="AM28" s="35"/>
      <c r="AN28" s="57"/>
      <c r="AO28" s="20"/>
      <c r="AP28" s="22"/>
      <c r="AQ28" s="22"/>
      <c r="AR28" s="22"/>
      <c r="AS28" s="159"/>
      <c r="AT28" s="6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122"/>
      <c r="BG28" s="122"/>
      <c r="BX28" s="121"/>
      <c r="CG28" s="123"/>
      <c r="CH28" s="123"/>
      <c r="CI28" s="123"/>
      <c r="CJ28" s="123"/>
      <c r="CK28" s="123"/>
      <c r="CL28" s="123"/>
      <c r="CM28" s="123"/>
      <c r="CN28" s="123"/>
      <c r="CO28" s="123"/>
    </row>
    <row r="29" spans="1:93" ht="16.149999999999999" customHeight="1" x14ac:dyDescent="0.2">
      <c r="A29" s="335"/>
      <c r="B29" s="39" t="s">
        <v>41</v>
      </c>
      <c r="C29" s="52">
        <f t="shared" si="0"/>
        <v>0</v>
      </c>
      <c r="D29" s="53">
        <f t="shared" si="1"/>
        <v>0</v>
      </c>
      <c r="E29" s="158">
        <f t="shared" si="2"/>
        <v>0</v>
      </c>
      <c r="F29" s="7"/>
      <c r="G29" s="20"/>
      <c r="H29" s="7"/>
      <c r="I29" s="20"/>
      <c r="J29" s="7"/>
      <c r="K29" s="8"/>
      <c r="L29" s="7"/>
      <c r="M29" s="8"/>
      <c r="N29" s="7"/>
      <c r="O29" s="8"/>
      <c r="P29" s="7"/>
      <c r="Q29" s="8"/>
      <c r="R29" s="7"/>
      <c r="S29" s="8"/>
      <c r="T29" s="7"/>
      <c r="U29" s="8"/>
      <c r="V29" s="7"/>
      <c r="W29" s="8"/>
      <c r="X29" s="7"/>
      <c r="Y29" s="8"/>
      <c r="Z29" s="7"/>
      <c r="AA29" s="8"/>
      <c r="AB29" s="7"/>
      <c r="AC29" s="8"/>
      <c r="AD29" s="7"/>
      <c r="AE29" s="8"/>
      <c r="AF29" s="7"/>
      <c r="AG29" s="8"/>
      <c r="AH29" s="7"/>
      <c r="AI29" s="8"/>
      <c r="AJ29" s="7"/>
      <c r="AK29" s="8"/>
      <c r="AL29" s="21"/>
      <c r="AM29" s="35"/>
      <c r="AN29" s="57"/>
      <c r="AO29" s="20"/>
      <c r="AP29" s="22"/>
      <c r="AQ29" s="22"/>
      <c r="AR29" s="22"/>
      <c r="AS29" s="159"/>
      <c r="AT29" s="6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122"/>
      <c r="BG29" s="122"/>
      <c r="BX29" s="121"/>
      <c r="CG29" s="123"/>
      <c r="CH29" s="123"/>
      <c r="CI29" s="123"/>
      <c r="CJ29" s="123"/>
      <c r="CK29" s="123"/>
      <c r="CL29" s="123"/>
      <c r="CM29" s="123"/>
      <c r="CN29" s="123"/>
      <c r="CO29" s="123"/>
    </row>
    <row r="30" spans="1:93" ht="16.149999999999999" customHeight="1" x14ac:dyDescent="0.2">
      <c r="A30" s="335"/>
      <c r="B30" s="39" t="s">
        <v>42</v>
      </c>
      <c r="C30" s="52">
        <f t="shared" si="0"/>
        <v>0</v>
      </c>
      <c r="D30" s="53">
        <f t="shared" si="1"/>
        <v>0</v>
      </c>
      <c r="E30" s="158">
        <f t="shared" si="2"/>
        <v>0</v>
      </c>
      <c r="F30" s="27"/>
      <c r="G30" s="28"/>
      <c r="H30" s="27"/>
      <c r="I30" s="28"/>
      <c r="J30" s="27"/>
      <c r="K30" s="137"/>
      <c r="L30" s="27"/>
      <c r="M30" s="137"/>
      <c r="N30" s="27"/>
      <c r="O30" s="137"/>
      <c r="P30" s="27"/>
      <c r="Q30" s="137"/>
      <c r="R30" s="27"/>
      <c r="S30" s="137"/>
      <c r="T30" s="27"/>
      <c r="U30" s="137"/>
      <c r="V30" s="27"/>
      <c r="W30" s="137"/>
      <c r="X30" s="27"/>
      <c r="Y30" s="137"/>
      <c r="Z30" s="27"/>
      <c r="AA30" s="137"/>
      <c r="AB30" s="27"/>
      <c r="AC30" s="137"/>
      <c r="AD30" s="27"/>
      <c r="AE30" s="137"/>
      <c r="AF30" s="27"/>
      <c r="AG30" s="137"/>
      <c r="AH30" s="27"/>
      <c r="AI30" s="137"/>
      <c r="AJ30" s="27"/>
      <c r="AK30" s="137"/>
      <c r="AL30" s="163"/>
      <c r="AM30" s="164"/>
      <c r="AN30" s="57"/>
      <c r="AO30" s="28"/>
      <c r="AP30" s="22"/>
      <c r="AQ30" s="22"/>
      <c r="AR30" s="22"/>
      <c r="AS30" s="159"/>
      <c r="AT30" s="6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122"/>
      <c r="BG30" s="122"/>
      <c r="BX30" s="121"/>
      <c r="CG30" s="123"/>
      <c r="CH30" s="123"/>
      <c r="CI30" s="123"/>
      <c r="CJ30" s="123"/>
      <c r="CK30" s="123"/>
      <c r="CL30" s="123"/>
      <c r="CM30" s="123"/>
      <c r="CN30" s="123"/>
      <c r="CO30" s="123"/>
    </row>
    <row r="31" spans="1:93" ht="16.149999999999999" customHeight="1" x14ac:dyDescent="0.2">
      <c r="A31" s="335"/>
      <c r="B31" s="39" t="s">
        <v>43</v>
      </c>
      <c r="C31" s="52">
        <f t="shared" si="0"/>
        <v>0</v>
      </c>
      <c r="D31" s="53">
        <f t="shared" si="1"/>
        <v>0</v>
      </c>
      <c r="E31" s="158">
        <f t="shared" si="2"/>
        <v>0</v>
      </c>
      <c r="F31" s="27"/>
      <c r="G31" s="28"/>
      <c r="H31" s="27"/>
      <c r="I31" s="28"/>
      <c r="J31" s="27"/>
      <c r="K31" s="137"/>
      <c r="L31" s="27"/>
      <c r="M31" s="137"/>
      <c r="N31" s="27"/>
      <c r="O31" s="137"/>
      <c r="P31" s="27"/>
      <c r="Q31" s="137"/>
      <c r="R31" s="27"/>
      <c r="S31" s="137"/>
      <c r="T31" s="27"/>
      <c r="U31" s="137"/>
      <c r="V31" s="27"/>
      <c r="W31" s="137"/>
      <c r="X31" s="27"/>
      <c r="Y31" s="137"/>
      <c r="Z31" s="27"/>
      <c r="AA31" s="137"/>
      <c r="AB31" s="27"/>
      <c r="AC31" s="137"/>
      <c r="AD31" s="27"/>
      <c r="AE31" s="137"/>
      <c r="AF31" s="27"/>
      <c r="AG31" s="137"/>
      <c r="AH31" s="27"/>
      <c r="AI31" s="137"/>
      <c r="AJ31" s="27"/>
      <c r="AK31" s="137"/>
      <c r="AL31" s="163"/>
      <c r="AM31" s="164"/>
      <c r="AN31" s="57"/>
      <c r="AO31" s="28"/>
      <c r="AP31" s="22"/>
      <c r="AQ31" s="22"/>
      <c r="AR31" s="22"/>
      <c r="AS31" s="159"/>
      <c r="AT31" s="6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122"/>
      <c r="BG31" s="122"/>
      <c r="BX31" s="121"/>
      <c r="CG31" s="123"/>
      <c r="CH31" s="123"/>
      <c r="CI31" s="123"/>
      <c r="CJ31" s="123"/>
      <c r="CK31" s="123"/>
      <c r="CL31" s="123"/>
      <c r="CM31" s="123"/>
      <c r="CN31" s="123"/>
      <c r="CO31" s="123"/>
    </row>
    <row r="32" spans="1:93" ht="16.149999999999999" customHeight="1" x14ac:dyDescent="0.2">
      <c r="A32" s="335"/>
      <c r="B32" s="127" t="s">
        <v>44</v>
      </c>
      <c r="C32" s="160">
        <f t="shared" si="0"/>
        <v>0</v>
      </c>
      <c r="D32" s="161">
        <f t="shared" si="1"/>
        <v>0</v>
      </c>
      <c r="E32" s="162">
        <f t="shared" si="2"/>
        <v>0</v>
      </c>
      <c r="F32" s="27"/>
      <c r="G32" s="28"/>
      <c r="H32" s="27"/>
      <c r="I32" s="28"/>
      <c r="J32" s="27"/>
      <c r="K32" s="137"/>
      <c r="L32" s="27"/>
      <c r="M32" s="137"/>
      <c r="N32" s="27"/>
      <c r="O32" s="137"/>
      <c r="P32" s="27"/>
      <c r="Q32" s="137"/>
      <c r="R32" s="27"/>
      <c r="S32" s="137"/>
      <c r="T32" s="27"/>
      <c r="U32" s="137"/>
      <c r="V32" s="27"/>
      <c r="W32" s="137"/>
      <c r="X32" s="27"/>
      <c r="Y32" s="137"/>
      <c r="Z32" s="27"/>
      <c r="AA32" s="137"/>
      <c r="AB32" s="27"/>
      <c r="AC32" s="137"/>
      <c r="AD32" s="27"/>
      <c r="AE32" s="137"/>
      <c r="AF32" s="27"/>
      <c r="AG32" s="137"/>
      <c r="AH32" s="27"/>
      <c r="AI32" s="137"/>
      <c r="AJ32" s="27"/>
      <c r="AK32" s="137"/>
      <c r="AL32" s="163"/>
      <c r="AM32" s="164"/>
      <c r="AN32" s="57"/>
      <c r="AO32" s="28"/>
      <c r="AP32" s="22"/>
      <c r="AQ32" s="22"/>
      <c r="AR32" s="22"/>
      <c r="AS32" s="159"/>
      <c r="AT32" s="6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122"/>
      <c r="BG32" s="122"/>
      <c r="BX32" s="121"/>
      <c r="CG32" s="123">
        <v>0</v>
      </c>
      <c r="CH32" s="123">
        <v>0</v>
      </c>
      <c r="CI32" s="123">
        <v>0</v>
      </c>
      <c r="CJ32" s="123"/>
      <c r="CK32" s="123"/>
      <c r="CL32" s="123"/>
      <c r="CM32" s="123"/>
      <c r="CN32" s="123"/>
      <c r="CO32" s="123"/>
    </row>
    <row r="33" spans="1:93" ht="16.149999999999999" customHeight="1" x14ac:dyDescent="0.2">
      <c r="A33" s="335"/>
      <c r="B33" s="39" t="s">
        <v>45</v>
      </c>
      <c r="C33" s="52">
        <f t="shared" si="0"/>
        <v>0</v>
      </c>
      <c r="D33" s="53">
        <f t="shared" si="1"/>
        <v>0</v>
      </c>
      <c r="E33" s="158">
        <f t="shared" si="2"/>
        <v>0</v>
      </c>
      <c r="F33" s="27"/>
      <c r="G33" s="28"/>
      <c r="H33" s="27"/>
      <c r="I33" s="28"/>
      <c r="J33" s="27"/>
      <c r="K33" s="137"/>
      <c r="L33" s="27"/>
      <c r="M33" s="137"/>
      <c r="N33" s="27"/>
      <c r="O33" s="137"/>
      <c r="P33" s="27"/>
      <c r="Q33" s="137"/>
      <c r="R33" s="27"/>
      <c r="S33" s="137"/>
      <c r="T33" s="27"/>
      <c r="U33" s="137"/>
      <c r="V33" s="27"/>
      <c r="W33" s="137"/>
      <c r="X33" s="27"/>
      <c r="Y33" s="137"/>
      <c r="Z33" s="27"/>
      <c r="AA33" s="137"/>
      <c r="AB33" s="27"/>
      <c r="AC33" s="137"/>
      <c r="AD33" s="27"/>
      <c r="AE33" s="137"/>
      <c r="AF33" s="27"/>
      <c r="AG33" s="137"/>
      <c r="AH33" s="27"/>
      <c r="AI33" s="137"/>
      <c r="AJ33" s="27"/>
      <c r="AK33" s="137"/>
      <c r="AL33" s="163"/>
      <c r="AM33" s="164"/>
      <c r="AN33" s="57"/>
      <c r="AO33" s="28"/>
      <c r="AP33" s="22"/>
      <c r="AQ33" s="22"/>
      <c r="AR33" s="22"/>
      <c r="AS33" s="159"/>
      <c r="AT33" s="6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122"/>
      <c r="BG33" s="122"/>
      <c r="BX33" s="121"/>
      <c r="CG33" s="123">
        <v>0</v>
      </c>
      <c r="CH33" s="123">
        <v>0</v>
      </c>
      <c r="CI33" s="123">
        <v>0</v>
      </c>
      <c r="CJ33" s="123"/>
      <c r="CK33" s="123"/>
      <c r="CL33" s="123"/>
      <c r="CM33" s="123"/>
      <c r="CN33" s="123"/>
      <c r="CO33" s="123"/>
    </row>
    <row r="34" spans="1:93" ht="16.149999999999999" customHeight="1" x14ac:dyDescent="0.2">
      <c r="A34" s="335"/>
      <c r="B34" s="112" t="s">
        <v>46</v>
      </c>
      <c r="C34" s="165">
        <f t="shared" si="0"/>
        <v>0</v>
      </c>
      <c r="D34" s="88">
        <f t="shared" si="1"/>
        <v>0</v>
      </c>
      <c r="E34" s="166">
        <f t="shared" si="2"/>
        <v>0</v>
      </c>
      <c r="F34" s="27"/>
      <c r="G34" s="28"/>
      <c r="H34" s="27"/>
      <c r="I34" s="28"/>
      <c r="J34" s="27"/>
      <c r="K34" s="137"/>
      <c r="L34" s="27"/>
      <c r="M34" s="137"/>
      <c r="N34" s="27"/>
      <c r="O34" s="137"/>
      <c r="P34" s="27"/>
      <c r="Q34" s="137"/>
      <c r="R34" s="27"/>
      <c r="S34" s="137"/>
      <c r="T34" s="27"/>
      <c r="U34" s="137"/>
      <c r="V34" s="27"/>
      <c r="W34" s="137"/>
      <c r="X34" s="27"/>
      <c r="Y34" s="137"/>
      <c r="Z34" s="27"/>
      <c r="AA34" s="137"/>
      <c r="AB34" s="27"/>
      <c r="AC34" s="137"/>
      <c r="AD34" s="27"/>
      <c r="AE34" s="137"/>
      <c r="AF34" s="27"/>
      <c r="AG34" s="137"/>
      <c r="AH34" s="27"/>
      <c r="AI34" s="137"/>
      <c r="AJ34" s="27"/>
      <c r="AK34" s="137"/>
      <c r="AL34" s="163"/>
      <c r="AM34" s="164"/>
      <c r="AN34" s="57"/>
      <c r="AO34" s="28"/>
      <c r="AP34" s="22"/>
      <c r="AQ34" s="22"/>
      <c r="AR34" s="22"/>
      <c r="AS34" s="159"/>
      <c r="AT34" s="6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122"/>
      <c r="BG34" s="122"/>
      <c r="BX34" s="121"/>
      <c r="CG34" s="123">
        <v>0</v>
      </c>
      <c r="CH34" s="123">
        <v>0</v>
      </c>
      <c r="CI34" s="123">
        <v>0</v>
      </c>
      <c r="CJ34" s="123"/>
      <c r="CK34" s="123"/>
      <c r="CL34" s="123"/>
      <c r="CM34" s="123"/>
      <c r="CN34" s="123"/>
      <c r="CO34" s="123"/>
    </row>
    <row r="35" spans="1:93" ht="16.149999999999999" customHeight="1" x14ac:dyDescent="0.2">
      <c r="A35" s="336"/>
      <c r="B35" s="167" t="s">
        <v>47</v>
      </c>
      <c r="C35" s="132">
        <f>SUM(D35+E35)</f>
        <v>0</v>
      </c>
      <c r="D35" s="168">
        <f t="shared" si="1"/>
        <v>0</v>
      </c>
      <c r="E35" s="128">
        <f>SUM(G35+I35+K35+M35+O35+Q35+S35+U35+W35+Y35+AA35+AC35+AE35+AG35+AI35+AK35+AM35)</f>
        <v>0</v>
      </c>
      <c r="F35" s="12"/>
      <c r="G35" s="13"/>
      <c r="H35" s="12"/>
      <c r="I35" s="13"/>
      <c r="J35" s="12"/>
      <c r="K35" s="14"/>
      <c r="L35" s="12"/>
      <c r="M35" s="14"/>
      <c r="N35" s="12"/>
      <c r="O35" s="14"/>
      <c r="P35" s="12"/>
      <c r="Q35" s="14"/>
      <c r="R35" s="12"/>
      <c r="S35" s="14"/>
      <c r="T35" s="12"/>
      <c r="U35" s="14"/>
      <c r="V35" s="12"/>
      <c r="W35" s="14"/>
      <c r="X35" s="12"/>
      <c r="Y35" s="14"/>
      <c r="Z35" s="12"/>
      <c r="AA35" s="14"/>
      <c r="AB35" s="12"/>
      <c r="AC35" s="14"/>
      <c r="AD35" s="12"/>
      <c r="AE35" s="14"/>
      <c r="AF35" s="12"/>
      <c r="AG35" s="14"/>
      <c r="AH35" s="12"/>
      <c r="AI35" s="14"/>
      <c r="AJ35" s="12"/>
      <c r="AK35" s="14"/>
      <c r="AL35" s="23"/>
      <c r="AM35" s="36"/>
      <c r="AN35" s="57"/>
      <c r="AO35" s="13"/>
      <c r="AP35" s="24"/>
      <c r="AQ35" s="24"/>
      <c r="AR35" s="24"/>
      <c r="AS35" s="169"/>
      <c r="AT35" s="6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122"/>
      <c r="BG35" s="122"/>
      <c r="BX35" s="121"/>
      <c r="CG35" s="123">
        <v>0</v>
      </c>
      <c r="CH35" s="123">
        <v>0</v>
      </c>
      <c r="CI35" s="123">
        <v>0</v>
      </c>
      <c r="CJ35" s="123"/>
      <c r="CK35" s="123"/>
      <c r="CL35" s="123"/>
      <c r="CM35" s="123"/>
      <c r="CN35" s="123"/>
      <c r="CO35" s="123"/>
    </row>
    <row r="36" spans="1:93" ht="16.149999999999999" customHeight="1" x14ac:dyDescent="0.2">
      <c r="A36" s="334" t="s">
        <v>49</v>
      </c>
      <c r="B36" s="152" t="s">
        <v>37</v>
      </c>
      <c r="C36" s="49">
        <f t="shared" si="0"/>
        <v>0</v>
      </c>
      <c r="D36" s="50">
        <f t="shared" si="1"/>
        <v>0</v>
      </c>
      <c r="E36" s="153">
        <f t="shared" si="2"/>
        <v>0</v>
      </c>
      <c r="F36" s="84"/>
      <c r="G36" s="170"/>
      <c r="H36" s="78"/>
      <c r="I36" s="154"/>
      <c r="J36" s="78"/>
      <c r="K36" s="79"/>
      <c r="L36" s="78"/>
      <c r="M36" s="79"/>
      <c r="N36" s="78"/>
      <c r="O36" s="79"/>
      <c r="P36" s="78"/>
      <c r="Q36" s="79"/>
      <c r="R36" s="78"/>
      <c r="S36" s="79"/>
      <c r="T36" s="78"/>
      <c r="U36" s="79"/>
      <c r="V36" s="78"/>
      <c r="W36" s="79"/>
      <c r="X36" s="78"/>
      <c r="Y36" s="79"/>
      <c r="Z36" s="78"/>
      <c r="AA36" s="79"/>
      <c r="AB36" s="78"/>
      <c r="AC36" s="79"/>
      <c r="AD36" s="78"/>
      <c r="AE36" s="79"/>
      <c r="AF36" s="78"/>
      <c r="AG36" s="79"/>
      <c r="AH36" s="78"/>
      <c r="AI36" s="79"/>
      <c r="AJ36" s="78"/>
      <c r="AK36" s="79"/>
      <c r="AL36" s="155"/>
      <c r="AM36" s="156"/>
      <c r="AN36" s="57"/>
      <c r="AO36" s="154"/>
      <c r="AP36" s="26"/>
      <c r="AQ36" s="26"/>
      <c r="AR36" s="26"/>
      <c r="AS36" s="157"/>
      <c r="AT36" s="6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122"/>
      <c r="BG36" s="122"/>
      <c r="BX36" s="121"/>
      <c r="CG36" s="123">
        <v>0</v>
      </c>
      <c r="CH36" s="123">
        <v>0</v>
      </c>
      <c r="CI36" s="123">
        <v>0</v>
      </c>
      <c r="CJ36" s="123"/>
      <c r="CK36" s="123"/>
      <c r="CL36" s="123"/>
      <c r="CM36" s="123"/>
      <c r="CN36" s="123"/>
      <c r="CO36" s="123"/>
    </row>
    <row r="37" spans="1:93" ht="16.149999999999999" customHeight="1" x14ac:dyDescent="0.2">
      <c r="A37" s="335"/>
      <c r="B37" s="39" t="s">
        <v>38</v>
      </c>
      <c r="C37" s="52">
        <f t="shared" si="0"/>
        <v>0</v>
      </c>
      <c r="D37" s="53">
        <f t="shared" si="1"/>
        <v>0</v>
      </c>
      <c r="E37" s="158">
        <f t="shared" si="2"/>
        <v>0</v>
      </c>
      <c r="F37" s="41"/>
      <c r="G37" s="42"/>
      <c r="H37" s="7"/>
      <c r="I37" s="20"/>
      <c r="J37" s="7"/>
      <c r="K37" s="8"/>
      <c r="L37" s="7"/>
      <c r="M37" s="8"/>
      <c r="N37" s="7"/>
      <c r="O37" s="8"/>
      <c r="P37" s="7"/>
      <c r="Q37" s="8"/>
      <c r="R37" s="7"/>
      <c r="S37" s="8"/>
      <c r="T37" s="7"/>
      <c r="U37" s="8"/>
      <c r="V37" s="7"/>
      <c r="W37" s="8"/>
      <c r="X37" s="7"/>
      <c r="Y37" s="8"/>
      <c r="Z37" s="7"/>
      <c r="AA37" s="8"/>
      <c r="AB37" s="7"/>
      <c r="AC37" s="8"/>
      <c r="AD37" s="7"/>
      <c r="AE37" s="8"/>
      <c r="AF37" s="7"/>
      <c r="AG37" s="8"/>
      <c r="AH37" s="7"/>
      <c r="AI37" s="8"/>
      <c r="AJ37" s="7"/>
      <c r="AK37" s="8"/>
      <c r="AL37" s="21"/>
      <c r="AM37" s="35"/>
      <c r="AN37" s="57"/>
      <c r="AO37" s="20"/>
      <c r="AP37" s="22"/>
      <c r="AQ37" s="22"/>
      <c r="AR37" s="22"/>
      <c r="AS37" s="159"/>
      <c r="AT37" s="6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122"/>
      <c r="BG37" s="122"/>
      <c r="BX37" s="121"/>
      <c r="CG37" s="123">
        <v>0</v>
      </c>
      <c r="CH37" s="123">
        <v>0</v>
      </c>
      <c r="CI37" s="123">
        <v>0</v>
      </c>
      <c r="CJ37" s="123"/>
      <c r="CK37" s="123"/>
      <c r="CL37" s="123"/>
      <c r="CM37" s="123"/>
      <c r="CN37" s="123"/>
      <c r="CO37" s="123"/>
    </row>
    <row r="38" spans="1:93" ht="16.149999999999999" customHeight="1" x14ac:dyDescent="0.2">
      <c r="A38" s="335"/>
      <c r="B38" s="39" t="s">
        <v>39</v>
      </c>
      <c r="C38" s="52">
        <f t="shared" si="0"/>
        <v>0</v>
      </c>
      <c r="D38" s="53">
        <f t="shared" si="1"/>
        <v>0</v>
      </c>
      <c r="E38" s="158">
        <f t="shared" si="2"/>
        <v>0</v>
      </c>
      <c r="F38" s="41"/>
      <c r="G38" s="42"/>
      <c r="H38" s="7"/>
      <c r="I38" s="20"/>
      <c r="J38" s="7"/>
      <c r="K38" s="8"/>
      <c r="L38" s="7"/>
      <c r="M38" s="8"/>
      <c r="N38" s="7"/>
      <c r="O38" s="8"/>
      <c r="P38" s="7"/>
      <c r="Q38" s="8"/>
      <c r="R38" s="7"/>
      <c r="S38" s="8"/>
      <c r="T38" s="7"/>
      <c r="U38" s="8"/>
      <c r="V38" s="7"/>
      <c r="W38" s="8"/>
      <c r="X38" s="7"/>
      <c r="Y38" s="8"/>
      <c r="Z38" s="7"/>
      <c r="AA38" s="8"/>
      <c r="AB38" s="7"/>
      <c r="AC38" s="8"/>
      <c r="AD38" s="7"/>
      <c r="AE38" s="8"/>
      <c r="AF38" s="7"/>
      <c r="AG38" s="8"/>
      <c r="AH38" s="7"/>
      <c r="AI38" s="8"/>
      <c r="AJ38" s="7"/>
      <c r="AK38" s="8"/>
      <c r="AL38" s="21"/>
      <c r="AM38" s="35"/>
      <c r="AN38" s="57"/>
      <c r="AO38" s="20"/>
      <c r="AP38" s="22"/>
      <c r="AQ38" s="22"/>
      <c r="AR38" s="22"/>
      <c r="AS38" s="159"/>
      <c r="AT38" s="6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122"/>
      <c r="BG38" s="122"/>
      <c r="BX38" s="121"/>
      <c r="CG38" s="123">
        <v>0</v>
      </c>
      <c r="CH38" s="123">
        <v>0</v>
      </c>
      <c r="CI38" s="123">
        <v>0</v>
      </c>
      <c r="CJ38" s="123"/>
      <c r="CK38" s="123"/>
      <c r="CL38" s="123"/>
      <c r="CM38" s="123"/>
      <c r="CN38" s="123"/>
      <c r="CO38" s="123"/>
    </row>
    <row r="39" spans="1:93" ht="16.149999999999999" customHeight="1" x14ac:dyDescent="0.2">
      <c r="A39" s="335"/>
      <c r="B39" s="39" t="s">
        <v>40</v>
      </c>
      <c r="C39" s="52">
        <f t="shared" si="0"/>
        <v>0</v>
      </c>
      <c r="D39" s="53">
        <f t="shared" si="1"/>
        <v>0</v>
      </c>
      <c r="E39" s="158">
        <f t="shared" si="2"/>
        <v>0</v>
      </c>
      <c r="F39" s="41"/>
      <c r="G39" s="42"/>
      <c r="H39" s="7"/>
      <c r="I39" s="20"/>
      <c r="J39" s="7"/>
      <c r="K39" s="8"/>
      <c r="L39" s="7"/>
      <c r="M39" s="8"/>
      <c r="N39" s="7"/>
      <c r="O39" s="8"/>
      <c r="P39" s="7"/>
      <c r="Q39" s="8"/>
      <c r="R39" s="7"/>
      <c r="S39" s="8"/>
      <c r="T39" s="7"/>
      <c r="U39" s="8"/>
      <c r="V39" s="7"/>
      <c r="W39" s="8"/>
      <c r="X39" s="7"/>
      <c r="Y39" s="8"/>
      <c r="Z39" s="7"/>
      <c r="AA39" s="8"/>
      <c r="AB39" s="7"/>
      <c r="AC39" s="8"/>
      <c r="AD39" s="7"/>
      <c r="AE39" s="8"/>
      <c r="AF39" s="7"/>
      <c r="AG39" s="8"/>
      <c r="AH39" s="7"/>
      <c r="AI39" s="8"/>
      <c r="AJ39" s="7"/>
      <c r="AK39" s="8"/>
      <c r="AL39" s="21"/>
      <c r="AM39" s="35"/>
      <c r="AN39" s="57"/>
      <c r="AO39" s="20"/>
      <c r="AP39" s="22"/>
      <c r="AQ39" s="22"/>
      <c r="AR39" s="22"/>
      <c r="AS39" s="159"/>
      <c r="AT39" s="6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122"/>
      <c r="BG39" s="122"/>
      <c r="BX39" s="121"/>
      <c r="CG39" s="123">
        <v>0</v>
      </c>
      <c r="CH39" s="123">
        <v>0</v>
      </c>
      <c r="CI39" s="123">
        <v>0</v>
      </c>
      <c r="CJ39" s="123"/>
      <c r="CK39" s="123"/>
      <c r="CL39" s="123"/>
      <c r="CM39" s="123"/>
      <c r="CN39" s="123"/>
      <c r="CO39" s="123"/>
    </row>
    <row r="40" spans="1:93" ht="16.149999999999999" customHeight="1" x14ac:dyDescent="0.2">
      <c r="A40" s="335"/>
      <c r="B40" s="39" t="s">
        <v>41</v>
      </c>
      <c r="C40" s="52">
        <f t="shared" si="0"/>
        <v>0</v>
      </c>
      <c r="D40" s="53">
        <f t="shared" ref="D40:D64" si="3">SUM(F40+H40+J40+L40+N40+P40+R40+T40+V40+X40+Z40+AB40+AD40+AF40+AH40+AJ40+AL40)</f>
        <v>0</v>
      </c>
      <c r="E40" s="158">
        <f t="shared" si="2"/>
        <v>0</v>
      </c>
      <c r="F40" s="41"/>
      <c r="G40" s="42"/>
      <c r="H40" s="7"/>
      <c r="I40" s="20"/>
      <c r="J40" s="7"/>
      <c r="K40" s="8"/>
      <c r="L40" s="7"/>
      <c r="M40" s="8"/>
      <c r="N40" s="7"/>
      <c r="O40" s="8"/>
      <c r="P40" s="7"/>
      <c r="Q40" s="8"/>
      <c r="R40" s="7"/>
      <c r="S40" s="8"/>
      <c r="T40" s="7"/>
      <c r="U40" s="8"/>
      <c r="V40" s="7"/>
      <c r="W40" s="8"/>
      <c r="X40" s="7"/>
      <c r="Y40" s="8"/>
      <c r="Z40" s="7"/>
      <c r="AA40" s="8"/>
      <c r="AB40" s="7"/>
      <c r="AC40" s="8"/>
      <c r="AD40" s="7"/>
      <c r="AE40" s="8"/>
      <c r="AF40" s="7"/>
      <c r="AG40" s="8"/>
      <c r="AH40" s="7"/>
      <c r="AI40" s="8"/>
      <c r="AJ40" s="7"/>
      <c r="AK40" s="8"/>
      <c r="AL40" s="21"/>
      <c r="AM40" s="35"/>
      <c r="AN40" s="57"/>
      <c r="AO40" s="20"/>
      <c r="AP40" s="22"/>
      <c r="AQ40" s="22"/>
      <c r="AR40" s="22"/>
      <c r="AS40" s="159"/>
      <c r="AT40" s="6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122"/>
      <c r="BG40" s="122"/>
      <c r="BX40" s="121"/>
      <c r="CG40" s="123">
        <v>0</v>
      </c>
      <c r="CH40" s="123">
        <v>0</v>
      </c>
      <c r="CI40" s="123">
        <v>0</v>
      </c>
      <c r="CJ40" s="123"/>
      <c r="CK40" s="123"/>
      <c r="CL40" s="123"/>
      <c r="CM40" s="123"/>
      <c r="CN40" s="123"/>
      <c r="CO40" s="123"/>
    </row>
    <row r="41" spans="1:93" ht="16.149999999999999" customHeight="1" x14ac:dyDescent="0.2">
      <c r="A41" s="335"/>
      <c r="B41" s="39" t="s">
        <v>42</v>
      </c>
      <c r="C41" s="52">
        <f t="shared" si="0"/>
        <v>0</v>
      </c>
      <c r="D41" s="53">
        <f t="shared" si="3"/>
        <v>0</v>
      </c>
      <c r="E41" s="158">
        <f t="shared" si="2"/>
        <v>0</v>
      </c>
      <c r="F41" s="41"/>
      <c r="G41" s="42"/>
      <c r="H41" s="7"/>
      <c r="I41" s="20"/>
      <c r="J41" s="7"/>
      <c r="K41" s="8"/>
      <c r="L41" s="7"/>
      <c r="M41" s="8"/>
      <c r="N41" s="7"/>
      <c r="O41" s="8"/>
      <c r="P41" s="7"/>
      <c r="Q41" s="8"/>
      <c r="R41" s="7"/>
      <c r="S41" s="8"/>
      <c r="T41" s="7"/>
      <c r="U41" s="8"/>
      <c r="V41" s="7"/>
      <c r="W41" s="8"/>
      <c r="X41" s="7"/>
      <c r="Y41" s="8"/>
      <c r="Z41" s="7"/>
      <c r="AA41" s="8"/>
      <c r="AB41" s="7"/>
      <c r="AC41" s="8"/>
      <c r="AD41" s="7"/>
      <c r="AE41" s="8"/>
      <c r="AF41" s="7"/>
      <c r="AG41" s="8"/>
      <c r="AH41" s="7"/>
      <c r="AI41" s="8"/>
      <c r="AJ41" s="7"/>
      <c r="AK41" s="8"/>
      <c r="AL41" s="21"/>
      <c r="AM41" s="35"/>
      <c r="AN41" s="57"/>
      <c r="AO41" s="20"/>
      <c r="AP41" s="22"/>
      <c r="AQ41" s="22"/>
      <c r="AR41" s="22"/>
      <c r="AS41" s="159"/>
      <c r="AT41" s="6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122"/>
      <c r="BG41" s="122"/>
      <c r="BX41" s="121"/>
      <c r="CG41" s="123">
        <v>0</v>
      </c>
      <c r="CH41" s="123">
        <v>0</v>
      </c>
      <c r="CI41" s="123">
        <v>0</v>
      </c>
      <c r="CJ41" s="123"/>
      <c r="CK41" s="123"/>
      <c r="CL41" s="123"/>
      <c r="CM41" s="123"/>
      <c r="CN41" s="123"/>
      <c r="CO41" s="123"/>
    </row>
    <row r="42" spans="1:93" ht="16.149999999999999" customHeight="1" x14ac:dyDescent="0.2">
      <c r="A42" s="335"/>
      <c r="B42" s="39" t="s">
        <v>43</v>
      </c>
      <c r="C42" s="52">
        <f t="shared" si="0"/>
        <v>0</v>
      </c>
      <c r="D42" s="53">
        <f t="shared" si="3"/>
        <v>0</v>
      </c>
      <c r="E42" s="158">
        <f t="shared" si="2"/>
        <v>0</v>
      </c>
      <c r="F42" s="41"/>
      <c r="G42" s="42"/>
      <c r="H42" s="7"/>
      <c r="I42" s="20"/>
      <c r="J42" s="7"/>
      <c r="K42" s="8"/>
      <c r="L42" s="7"/>
      <c r="M42" s="8"/>
      <c r="N42" s="7"/>
      <c r="O42" s="8"/>
      <c r="P42" s="7"/>
      <c r="Q42" s="8"/>
      <c r="R42" s="7"/>
      <c r="S42" s="8"/>
      <c r="T42" s="7"/>
      <c r="U42" s="8"/>
      <c r="V42" s="7"/>
      <c r="W42" s="8"/>
      <c r="X42" s="7"/>
      <c r="Y42" s="8"/>
      <c r="Z42" s="7"/>
      <c r="AA42" s="8"/>
      <c r="AB42" s="7"/>
      <c r="AC42" s="8"/>
      <c r="AD42" s="7"/>
      <c r="AE42" s="8"/>
      <c r="AF42" s="7"/>
      <c r="AG42" s="8"/>
      <c r="AH42" s="7"/>
      <c r="AI42" s="8"/>
      <c r="AJ42" s="7"/>
      <c r="AK42" s="8"/>
      <c r="AL42" s="21"/>
      <c r="AM42" s="35"/>
      <c r="AN42" s="57"/>
      <c r="AO42" s="20"/>
      <c r="AP42" s="22"/>
      <c r="AQ42" s="22"/>
      <c r="AR42" s="22"/>
      <c r="AS42" s="159"/>
      <c r="AT42" s="6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122"/>
      <c r="BG42" s="122"/>
      <c r="BX42" s="121"/>
      <c r="CG42" s="123">
        <v>0</v>
      </c>
      <c r="CH42" s="123">
        <v>0</v>
      </c>
      <c r="CI42" s="123">
        <v>0</v>
      </c>
      <c r="CJ42" s="123"/>
      <c r="CK42" s="123"/>
      <c r="CL42" s="123"/>
      <c r="CM42" s="123"/>
      <c r="CN42" s="123"/>
      <c r="CO42" s="123"/>
    </row>
    <row r="43" spans="1:93" ht="16.149999999999999" customHeight="1" x14ac:dyDescent="0.2">
      <c r="A43" s="335"/>
      <c r="B43" s="127" t="s">
        <v>44</v>
      </c>
      <c r="C43" s="160">
        <f t="shared" si="0"/>
        <v>0</v>
      </c>
      <c r="D43" s="161">
        <f t="shared" si="3"/>
        <v>0</v>
      </c>
      <c r="E43" s="162">
        <f t="shared" si="2"/>
        <v>0</v>
      </c>
      <c r="F43" s="41"/>
      <c r="G43" s="42"/>
      <c r="H43" s="27"/>
      <c r="I43" s="28"/>
      <c r="J43" s="27"/>
      <c r="K43" s="137"/>
      <c r="L43" s="27"/>
      <c r="M43" s="137"/>
      <c r="N43" s="27"/>
      <c r="O43" s="137"/>
      <c r="P43" s="27"/>
      <c r="Q43" s="137"/>
      <c r="R43" s="27"/>
      <c r="S43" s="137"/>
      <c r="T43" s="27"/>
      <c r="U43" s="137"/>
      <c r="V43" s="27"/>
      <c r="W43" s="137"/>
      <c r="X43" s="27"/>
      <c r="Y43" s="137"/>
      <c r="Z43" s="27"/>
      <c r="AA43" s="137"/>
      <c r="AB43" s="27"/>
      <c r="AC43" s="137"/>
      <c r="AD43" s="27"/>
      <c r="AE43" s="137"/>
      <c r="AF43" s="27"/>
      <c r="AG43" s="137"/>
      <c r="AH43" s="27"/>
      <c r="AI43" s="137"/>
      <c r="AJ43" s="27"/>
      <c r="AK43" s="137"/>
      <c r="AL43" s="163"/>
      <c r="AM43" s="164"/>
      <c r="AN43" s="57"/>
      <c r="AO43" s="28"/>
      <c r="AP43" s="22"/>
      <c r="AQ43" s="22"/>
      <c r="AR43" s="22"/>
      <c r="AS43" s="159"/>
      <c r="AT43" s="6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122"/>
      <c r="BG43" s="122"/>
      <c r="BX43" s="121"/>
      <c r="CG43" s="123">
        <v>0</v>
      </c>
      <c r="CH43" s="123">
        <v>0</v>
      </c>
      <c r="CI43" s="123">
        <v>0</v>
      </c>
      <c r="CJ43" s="123"/>
      <c r="CK43" s="123"/>
      <c r="CL43" s="123"/>
      <c r="CM43" s="123"/>
      <c r="CN43" s="123"/>
      <c r="CO43" s="123"/>
    </row>
    <row r="44" spans="1:93" ht="16.149999999999999" customHeight="1" x14ac:dyDescent="0.2">
      <c r="A44" s="335"/>
      <c r="B44" s="39" t="s">
        <v>45</v>
      </c>
      <c r="C44" s="52">
        <f t="shared" si="0"/>
        <v>0</v>
      </c>
      <c r="D44" s="53">
        <f t="shared" si="3"/>
        <v>0</v>
      </c>
      <c r="E44" s="158">
        <f t="shared" si="2"/>
        <v>0</v>
      </c>
      <c r="F44" s="41"/>
      <c r="G44" s="42"/>
      <c r="H44" s="7"/>
      <c r="I44" s="20"/>
      <c r="J44" s="7"/>
      <c r="K44" s="8"/>
      <c r="L44" s="7"/>
      <c r="M44" s="8"/>
      <c r="N44" s="7"/>
      <c r="O44" s="8"/>
      <c r="P44" s="7"/>
      <c r="Q44" s="8"/>
      <c r="R44" s="7"/>
      <c r="S44" s="8"/>
      <c r="T44" s="7"/>
      <c r="U44" s="8"/>
      <c r="V44" s="7"/>
      <c r="W44" s="8"/>
      <c r="X44" s="7"/>
      <c r="Y44" s="8"/>
      <c r="Z44" s="7"/>
      <c r="AA44" s="8"/>
      <c r="AB44" s="7"/>
      <c r="AC44" s="8"/>
      <c r="AD44" s="7"/>
      <c r="AE44" s="8"/>
      <c r="AF44" s="7"/>
      <c r="AG44" s="8"/>
      <c r="AH44" s="7"/>
      <c r="AI44" s="8"/>
      <c r="AJ44" s="7"/>
      <c r="AK44" s="8"/>
      <c r="AL44" s="21"/>
      <c r="AM44" s="35"/>
      <c r="AN44" s="57"/>
      <c r="AO44" s="20"/>
      <c r="AP44" s="22"/>
      <c r="AQ44" s="22"/>
      <c r="AR44" s="22"/>
      <c r="AS44" s="159"/>
      <c r="AT44" s="6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122"/>
      <c r="BG44" s="122"/>
      <c r="BX44" s="121"/>
      <c r="CG44" s="123">
        <v>0</v>
      </c>
      <c r="CH44" s="123">
        <v>0</v>
      </c>
      <c r="CI44" s="123">
        <v>0</v>
      </c>
      <c r="CJ44" s="123"/>
      <c r="CK44" s="123"/>
      <c r="CL44" s="123"/>
      <c r="CM44" s="123"/>
      <c r="CN44" s="123"/>
      <c r="CO44" s="123"/>
    </row>
    <row r="45" spans="1:93" ht="16.149999999999999" customHeight="1" x14ac:dyDescent="0.2">
      <c r="A45" s="335"/>
      <c r="B45" s="112" t="s">
        <v>46</v>
      </c>
      <c r="C45" s="165">
        <f t="shared" si="0"/>
        <v>0</v>
      </c>
      <c r="D45" s="171">
        <f t="shared" si="3"/>
        <v>0</v>
      </c>
      <c r="E45" s="166">
        <f t="shared" si="2"/>
        <v>0</v>
      </c>
      <c r="F45" s="41"/>
      <c r="G45" s="80"/>
      <c r="H45" s="17"/>
      <c r="I45" s="18"/>
      <c r="J45" s="17"/>
      <c r="K45" s="19"/>
      <c r="L45" s="17"/>
      <c r="M45" s="19"/>
      <c r="N45" s="17"/>
      <c r="O45" s="19"/>
      <c r="P45" s="17"/>
      <c r="Q45" s="19"/>
      <c r="R45" s="7"/>
      <c r="S45" s="8"/>
      <c r="T45" s="7"/>
      <c r="U45" s="8"/>
      <c r="V45" s="7"/>
      <c r="W45" s="8"/>
      <c r="X45" s="7"/>
      <c r="Y45" s="8"/>
      <c r="Z45" s="7"/>
      <c r="AA45" s="8"/>
      <c r="AB45" s="7"/>
      <c r="AC45" s="8"/>
      <c r="AD45" s="7"/>
      <c r="AE45" s="8"/>
      <c r="AF45" s="7"/>
      <c r="AG45" s="8"/>
      <c r="AH45" s="7"/>
      <c r="AI45" s="8"/>
      <c r="AJ45" s="7"/>
      <c r="AK45" s="8"/>
      <c r="AL45" s="21"/>
      <c r="AM45" s="35"/>
      <c r="AN45" s="57"/>
      <c r="AO45" s="20"/>
      <c r="AP45" s="22"/>
      <c r="AQ45" s="22"/>
      <c r="AR45" s="22"/>
      <c r="AS45" s="159"/>
      <c r="AT45" s="6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122"/>
      <c r="BG45" s="122"/>
      <c r="BX45" s="121"/>
      <c r="CG45" s="123">
        <v>0</v>
      </c>
      <c r="CH45" s="123">
        <v>0</v>
      </c>
      <c r="CI45" s="123">
        <v>0</v>
      </c>
      <c r="CJ45" s="123"/>
      <c r="CK45" s="123"/>
      <c r="CL45" s="123"/>
      <c r="CM45" s="123"/>
      <c r="CN45" s="123"/>
      <c r="CO45" s="123"/>
    </row>
    <row r="46" spans="1:93" ht="16.149999999999999" customHeight="1" x14ac:dyDescent="0.2">
      <c r="A46" s="336"/>
      <c r="B46" s="167" t="s">
        <v>47</v>
      </c>
      <c r="C46" s="132">
        <f t="shared" si="0"/>
        <v>0</v>
      </c>
      <c r="D46" s="168">
        <f t="shared" si="3"/>
        <v>0</v>
      </c>
      <c r="E46" s="128">
        <f t="shared" si="2"/>
        <v>0</v>
      </c>
      <c r="F46" s="64"/>
      <c r="G46" s="68"/>
      <c r="H46" s="32"/>
      <c r="I46" s="33"/>
      <c r="J46" s="32"/>
      <c r="K46" s="45"/>
      <c r="L46" s="32"/>
      <c r="M46" s="45"/>
      <c r="N46" s="32"/>
      <c r="O46" s="45"/>
      <c r="P46" s="32"/>
      <c r="Q46" s="45"/>
      <c r="R46" s="32"/>
      <c r="S46" s="45"/>
      <c r="T46" s="32"/>
      <c r="U46" s="45"/>
      <c r="V46" s="32"/>
      <c r="W46" s="45"/>
      <c r="X46" s="32"/>
      <c r="Y46" s="45"/>
      <c r="Z46" s="32"/>
      <c r="AA46" s="45"/>
      <c r="AB46" s="32"/>
      <c r="AC46" s="45"/>
      <c r="AD46" s="32"/>
      <c r="AE46" s="45"/>
      <c r="AF46" s="32"/>
      <c r="AG46" s="45"/>
      <c r="AH46" s="32"/>
      <c r="AI46" s="45"/>
      <c r="AJ46" s="32"/>
      <c r="AK46" s="45"/>
      <c r="AL46" s="71"/>
      <c r="AM46" s="97"/>
      <c r="AN46" s="57"/>
      <c r="AO46" s="33"/>
      <c r="AP46" s="24"/>
      <c r="AQ46" s="24"/>
      <c r="AR46" s="24"/>
      <c r="AS46" s="169"/>
      <c r="AT46" s="6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122"/>
      <c r="BG46" s="122"/>
      <c r="BX46" s="121"/>
      <c r="CG46" s="123">
        <v>0</v>
      </c>
      <c r="CH46" s="123">
        <v>0</v>
      </c>
      <c r="CI46" s="123">
        <v>0</v>
      </c>
      <c r="CJ46" s="123"/>
      <c r="CK46" s="123"/>
      <c r="CL46" s="123"/>
      <c r="CM46" s="123"/>
      <c r="CN46" s="123"/>
      <c r="CO46" s="123"/>
    </row>
    <row r="47" spans="1:93" ht="16.149999999999999" customHeight="1" x14ac:dyDescent="0.2">
      <c r="A47" s="334" t="s">
        <v>50</v>
      </c>
      <c r="B47" s="152" t="s">
        <v>37</v>
      </c>
      <c r="C47" s="49">
        <f t="shared" si="0"/>
        <v>0</v>
      </c>
      <c r="D47" s="50">
        <f t="shared" si="3"/>
        <v>0</v>
      </c>
      <c r="E47" s="153">
        <f t="shared" si="2"/>
        <v>0</v>
      </c>
      <c r="F47" s="84"/>
      <c r="G47" s="170"/>
      <c r="H47" s="78"/>
      <c r="I47" s="154"/>
      <c r="J47" s="78"/>
      <c r="K47" s="79"/>
      <c r="L47" s="78"/>
      <c r="M47" s="79"/>
      <c r="N47" s="78"/>
      <c r="O47" s="79"/>
      <c r="P47" s="78"/>
      <c r="Q47" s="79"/>
      <c r="R47" s="78"/>
      <c r="S47" s="79"/>
      <c r="T47" s="78"/>
      <c r="U47" s="79"/>
      <c r="V47" s="78"/>
      <c r="W47" s="79"/>
      <c r="X47" s="78"/>
      <c r="Y47" s="79"/>
      <c r="Z47" s="78"/>
      <c r="AA47" s="79"/>
      <c r="AB47" s="78"/>
      <c r="AC47" s="79"/>
      <c r="AD47" s="78"/>
      <c r="AE47" s="79"/>
      <c r="AF47" s="78"/>
      <c r="AG47" s="79"/>
      <c r="AH47" s="78"/>
      <c r="AI47" s="79"/>
      <c r="AJ47" s="78"/>
      <c r="AK47" s="79"/>
      <c r="AL47" s="155"/>
      <c r="AM47" s="156"/>
      <c r="AN47" s="57"/>
      <c r="AO47" s="154"/>
      <c r="AP47" s="26"/>
      <c r="AQ47" s="48"/>
      <c r="AR47" s="48"/>
      <c r="AS47" s="172"/>
      <c r="AT47" s="6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122"/>
      <c r="BG47" s="122"/>
      <c r="BX47" s="121"/>
      <c r="CG47" s="123"/>
      <c r="CH47" s="123"/>
      <c r="CI47" s="123"/>
      <c r="CJ47" s="123"/>
      <c r="CK47" s="123"/>
      <c r="CL47" s="123"/>
      <c r="CM47" s="123"/>
      <c r="CN47" s="123"/>
      <c r="CO47" s="123"/>
    </row>
    <row r="48" spans="1:93" ht="16.149999999999999" customHeight="1" x14ac:dyDescent="0.2">
      <c r="A48" s="335"/>
      <c r="B48" s="39" t="s">
        <v>38</v>
      </c>
      <c r="C48" s="52">
        <f t="shared" si="0"/>
        <v>0</v>
      </c>
      <c r="D48" s="53">
        <f t="shared" si="3"/>
        <v>0</v>
      </c>
      <c r="E48" s="158">
        <f t="shared" si="2"/>
        <v>0</v>
      </c>
      <c r="F48" s="41"/>
      <c r="G48" s="42"/>
      <c r="H48" s="7"/>
      <c r="I48" s="20"/>
      <c r="J48" s="7"/>
      <c r="K48" s="8"/>
      <c r="L48" s="7"/>
      <c r="M48" s="8"/>
      <c r="N48" s="7"/>
      <c r="O48" s="8"/>
      <c r="P48" s="7"/>
      <c r="Q48" s="8"/>
      <c r="R48" s="7"/>
      <c r="S48" s="8"/>
      <c r="T48" s="7"/>
      <c r="U48" s="8"/>
      <c r="V48" s="7"/>
      <c r="W48" s="8"/>
      <c r="X48" s="7"/>
      <c r="Y48" s="8"/>
      <c r="Z48" s="7"/>
      <c r="AA48" s="8"/>
      <c r="AB48" s="7"/>
      <c r="AC48" s="8"/>
      <c r="AD48" s="7"/>
      <c r="AE48" s="8"/>
      <c r="AF48" s="7"/>
      <c r="AG48" s="8"/>
      <c r="AH48" s="7"/>
      <c r="AI48" s="8"/>
      <c r="AJ48" s="7"/>
      <c r="AK48" s="8"/>
      <c r="AL48" s="21"/>
      <c r="AM48" s="35"/>
      <c r="AN48" s="57"/>
      <c r="AO48" s="20"/>
      <c r="AP48" s="22"/>
      <c r="AQ48" s="22"/>
      <c r="AR48" s="22"/>
      <c r="AS48" s="159"/>
      <c r="AT48" s="6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122"/>
      <c r="BG48" s="122"/>
      <c r="BX48" s="121"/>
      <c r="CG48" s="123"/>
      <c r="CH48" s="123"/>
      <c r="CI48" s="123"/>
      <c r="CJ48" s="123"/>
      <c r="CK48" s="123"/>
      <c r="CL48" s="123"/>
      <c r="CM48" s="123"/>
      <c r="CN48" s="123"/>
      <c r="CO48" s="123"/>
    </row>
    <row r="49" spans="1:93" ht="16.149999999999999" customHeight="1" x14ac:dyDescent="0.2">
      <c r="A49" s="335"/>
      <c r="B49" s="39" t="s">
        <v>39</v>
      </c>
      <c r="C49" s="52">
        <f t="shared" si="0"/>
        <v>0</v>
      </c>
      <c r="D49" s="53">
        <f t="shared" si="3"/>
        <v>0</v>
      </c>
      <c r="E49" s="158">
        <f t="shared" si="2"/>
        <v>0</v>
      </c>
      <c r="F49" s="41"/>
      <c r="G49" s="42"/>
      <c r="H49" s="7"/>
      <c r="I49" s="20"/>
      <c r="J49" s="7"/>
      <c r="K49" s="8"/>
      <c r="L49" s="7"/>
      <c r="M49" s="8"/>
      <c r="N49" s="7"/>
      <c r="O49" s="8"/>
      <c r="P49" s="7"/>
      <c r="Q49" s="8"/>
      <c r="R49" s="7"/>
      <c r="S49" s="8"/>
      <c r="T49" s="7"/>
      <c r="U49" s="8"/>
      <c r="V49" s="7"/>
      <c r="W49" s="8"/>
      <c r="X49" s="7"/>
      <c r="Y49" s="8"/>
      <c r="Z49" s="7"/>
      <c r="AA49" s="8"/>
      <c r="AB49" s="7"/>
      <c r="AC49" s="8"/>
      <c r="AD49" s="7"/>
      <c r="AE49" s="8"/>
      <c r="AF49" s="7"/>
      <c r="AG49" s="8"/>
      <c r="AH49" s="7"/>
      <c r="AI49" s="8"/>
      <c r="AJ49" s="7"/>
      <c r="AK49" s="8"/>
      <c r="AL49" s="21"/>
      <c r="AM49" s="35"/>
      <c r="AN49" s="57"/>
      <c r="AO49" s="20"/>
      <c r="AP49" s="22"/>
      <c r="AQ49" s="22"/>
      <c r="AR49" s="22"/>
      <c r="AS49" s="159"/>
      <c r="AT49" s="6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122"/>
      <c r="BG49" s="122"/>
      <c r="BX49" s="121"/>
      <c r="CG49" s="123"/>
      <c r="CH49" s="123"/>
      <c r="CI49" s="123"/>
      <c r="CJ49" s="123"/>
      <c r="CK49" s="123"/>
      <c r="CL49" s="123"/>
      <c r="CM49" s="123"/>
      <c r="CN49" s="123"/>
      <c r="CO49" s="123"/>
    </row>
    <row r="50" spans="1:93" ht="16.149999999999999" customHeight="1" x14ac:dyDescent="0.2">
      <c r="A50" s="335"/>
      <c r="B50" s="39" t="s">
        <v>40</v>
      </c>
      <c r="C50" s="52">
        <f t="shared" si="0"/>
        <v>0</v>
      </c>
      <c r="D50" s="53">
        <f t="shared" si="3"/>
        <v>0</v>
      </c>
      <c r="E50" s="158">
        <f t="shared" si="2"/>
        <v>0</v>
      </c>
      <c r="F50" s="41"/>
      <c r="G50" s="42"/>
      <c r="H50" s="7"/>
      <c r="I50" s="20"/>
      <c r="J50" s="7"/>
      <c r="K50" s="8"/>
      <c r="L50" s="7"/>
      <c r="M50" s="8"/>
      <c r="N50" s="7"/>
      <c r="O50" s="8"/>
      <c r="P50" s="7"/>
      <c r="Q50" s="8"/>
      <c r="R50" s="7"/>
      <c r="S50" s="8"/>
      <c r="T50" s="7"/>
      <c r="U50" s="8"/>
      <c r="V50" s="7"/>
      <c r="W50" s="8"/>
      <c r="X50" s="7"/>
      <c r="Y50" s="8"/>
      <c r="Z50" s="7"/>
      <c r="AA50" s="8"/>
      <c r="AB50" s="7"/>
      <c r="AC50" s="8"/>
      <c r="AD50" s="7"/>
      <c r="AE50" s="8"/>
      <c r="AF50" s="7"/>
      <c r="AG50" s="8"/>
      <c r="AH50" s="7"/>
      <c r="AI50" s="8"/>
      <c r="AJ50" s="7"/>
      <c r="AK50" s="8"/>
      <c r="AL50" s="21"/>
      <c r="AM50" s="35"/>
      <c r="AN50" s="57"/>
      <c r="AO50" s="20"/>
      <c r="AP50" s="22"/>
      <c r="AQ50" s="22"/>
      <c r="AR50" s="22"/>
      <c r="AS50" s="159"/>
      <c r="AT50" s="6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122"/>
      <c r="BG50" s="122"/>
      <c r="BX50" s="121"/>
      <c r="CG50" s="123"/>
      <c r="CH50" s="123"/>
      <c r="CI50" s="123"/>
      <c r="CJ50" s="123"/>
      <c r="CK50" s="123"/>
      <c r="CL50" s="123"/>
      <c r="CM50" s="123"/>
      <c r="CN50" s="123"/>
      <c r="CO50" s="123"/>
    </row>
    <row r="51" spans="1:93" ht="16.149999999999999" customHeight="1" x14ac:dyDescent="0.2">
      <c r="A51" s="335"/>
      <c r="B51" s="39" t="s">
        <v>41</v>
      </c>
      <c r="C51" s="52">
        <f t="shared" si="0"/>
        <v>0</v>
      </c>
      <c r="D51" s="53">
        <f t="shared" si="3"/>
        <v>0</v>
      </c>
      <c r="E51" s="158">
        <f t="shared" si="2"/>
        <v>0</v>
      </c>
      <c r="F51" s="41"/>
      <c r="G51" s="42"/>
      <c r="H51" s="7"/>
      <c r="I51" s="20"/>
      <c r="J51" s="7"/>
      <c r="K51" s="8"/>
      <c r="L51" s="7"/>
      <c r="M51" s="8"/>
      <c r="N51" s="7"/>
      <c r="O51" s="8"/>
      <c r="P51" s="7"/>
      <c r="Q51" s="8"/>
      <c r="R51" s="7"/>
      <c r="S51" s="8"/>
      <c r="T51" s="7"/>
      <c r="U51" s="8"/>
      <c r="V51" s="7"/>
      <c r="W51" s="8"/>
      <c r="X51" s="7"/>
      <c r="Y51" s="8"/>
      <c r="Z51" s="7"/>
      <c r="AA51" s="8"/>
      <c r="AB51" s="7"/>
      <c r="AC51" s="8"/>
      <c r="AD51" s="7"/>
      <c r="AE51" s="8"/>
      <c r="AF51" s="7"/>
      <c r="AG51" s="8"/>
      <c r="AH51" s="7"/>
      <c r="AI51" s="8"/>
      <c r="AJ51" s="7"/>
      <c r="AK51" s="8"/>
      <c r="AL51" s="21"/>
      <c r="AM51" s="35"/>
      <c r="AN51" s="57"/>
      <c r="AO51" s="20"/>
      <c r="AP51" s="22"/>
      <c r="AQ51" s="22"/>
      <c r="AR51" s="22"/>
      <c r="AS51" s="159"/>
      <c r="AT51" s="6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122"/>
      <c r="BG51" s="122"/>
      <c r="BX51" s="121"/>
      <c r="CG51" s="123"/>
      <c r="CH51" s="123"/>
      <c r="CI51" s="123"/>
      <c r="CJ51" s="123"/>
      <c r="CK51" s="123"/>
      <c r="CL51" s="123"/>
      <c r="CM51" s="123"/>
      <c r="CN51" s="123"/>
      <c r="CO51" s="123"/>
    </row>
    <row r="52" spans="1:93" ht="16.149999999999999" customHeight="1" x14ac:dyDescent="0.2">
      <c r="A52" s="335"/>
      <c r="B52" s="39" t="s">
        <v>42</v>
      </c>
      <c r="C52" s="52">
        <f t="shared" si="0"/>
        <v>0</v>
      </c>
      <c r="D52" s="53">
        <f t="shared" si="3"/>
        <v>0</v>
      </c>
      <c r="E52" s="158">
        <f t="shared" si="2"/>
        <v>0</v>
      </c>
      <c r="F52" s="41"/>
      <c r="G52" s="42"/>
      <c r="H52" s="7"/>
      <c r="I52" s="20"/>
      <c r="J52" s="7"/>
      <c r="K52" s="8"/>
      <c r="L52" s="7"/>
      <c r="M52" s="8"/>
      <c r="N52" s="7"/>
      <c r="O52" s="8"/>
      <c r="P52" s="7"/>
      <c r="Q52" s="8"/>
      <c r="R52" s="7"/>
      <c r="S52" s="8"/>
      <c r="T52" s="7"/>
      <c r="U52" s="8"/>
      <c r="V52" s="7"/>
      <c r="W52" s="8"/>
      <c r="X52" s="7"/>
      <c r="Y52" s="8"/>
      <c r="Z52" s="7"/>
      <c r="AA52" s="8"/>
      <c r="AB52" s="7"/>
      <c r="AC52" s="8"/>
      <c r="AD52" s="7"/>
      <c r="AE52" s="8"/>
      <c r="AF52" s="7"/>
      <c r="AG52" s="8"/>
      <c r="AH52" s="7"/>
      <c r="AI52" s="8"/>
      <c r="AJ52" s="7"/>
      <c r="AK52" s="8"/>
      <c r="AL52" s="21"/>
      <c r="AM52" s="35"/>
      <c r="AN52" s="57"/>
      <c r="AO52" s="20"/>
      <c r="AP52" s="22"/>
      <c r="AQ52" s="22"/>
      <c r="AR52" s="22"/>
      <c r="AS52" s="159"/>
      <c r="AT52" s="6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122"/>
      <c r="BG52" s="122"/>
      <c r="BX52" s="121"/>
      <c r="CG52" s="123"/>
      <c r="CH52" s="123"/>
      <c r="CI52" s="123"/>
      <c r="CJ52" s="123"/>
      <c r="CK52" s="123"/>
      <c r="CL52" s="123"/>
      <c r="CM52" s="123"/>
      <c r="CN52" s="123"/>
      <c r="CO52" s="123"/>
    </row>
    <row r="53" spans="1:93" ht="16.149999999999999" customHeight="1" x14ac:dyDescent="0.2">
      <c r="A53" s="335"/>
      <c r="B53" s="39" t="s">
        <v>43</v>
      </c>
      <c r="C53" s="52">
        <f t="shared" si="0"/>
        <v>0</v>
      </c>
      <c r="D53" s="53">
        <f t="shared" si="3"/>
        <v>0</v>
      </c>
      <c r="E53" s="158">
        <f t="shared" si="2"/>
        <v>0</v>
      </c>
      <c r="F53" s="41"/>
      <c r="G53" s="42"/>
      <c r="H53" s="7"/>
      <c r="I53" s="20"/>
      <c r="J53" s="7"/>
      <c r="K53" s="8"/>
      <c r="L53" s="7"/>
      <c r="M53" s="8"/>
      <c r="N53" s="7"/>
      <c r="O53" s="8"/>
      <c r="P53" s="7"/>
      <c r="Q53" s="8"/>
      <c r="R53" s="7"/>
      <c r="S53" s="8"/>
      <c r="T53" s="7"/>
      <c r="U53" s="8"/>
      <c r="V53" s="7"/>
      <c r="W53" s="8"/>
      <c r="X53" s="7"/>
      <c r="Y53" s="8"/>
      <c r="Z53" s="7"/>
      <c r="AA53" s="8"/>
      <c r="AB53" s="7"/>
      <c r="AC53" s="8"/>
      <c r="AD53" s="7"/>
      <c r="AE53" s="8"/>
      <c r="AF53" s="7"/>
      <c r="AG53" s="8"/>
      <c r="AH53" s="7"/>
      <c r="AI53" s="8"/>
      <c r="AJ53" s="7"/>
      <c r="AK53" s="8"/>
      <c r="AL53" s="21"/>
      <c r="AM53" s="35"/>
      <c r="AN53" s="57"/>
      <c r="AO53" s="20"/>
      <c r="AP53" s="22"/>
      <c r="AQ53" s="22"/>
      <c r="AR53" s="22"/>
      <c r="AS53" s="159"/>
      <c r="AT53" s="6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122"/>
      <c r="BG53" s="122"/>
      <c r="BX53" s="121"/>
      <c r="CG53" s="123"/>
      <c r="CH53" s="123"/>
      <c r="CI53" s="123"/>
      <c r="CJ53" s="123"/>
      <c r="CK53" s="123"/>
      <c r="CL53" s="123"/>
      <c r="CM53" s="123"/>
      <c r="CN53" s="123"/>
      <c r="CO53" s="123"/>
    </row>
    <row r="54" spans="1:93" ht="16.149999999999999" customHeight="1" x14ac:dyDescent="0.2">
      <c r="A54" s="335"/>
      <c r="B54" s="127" t="s">
        <v>44</v>
      </c>
      <c r="C54" s="160">
        <f t="shared" si="0"/>
        <v>0</v>
      </c>
      <c r="D54" s="161">
        <f t="shared" si="3"/>
        <v>0</v>
      </c>
      <c r="E54" s="162">
        <f t="shared" si="2"/>
        <v>0</v>
      </c>
      <c r="F54" s="41"/>
      <c r="G54" s="42"/>
      <c r="H54" s="27"/>
      <c r="I54" s="28"/>
      <c r="J54" s="27"/>
      <c r="K54" s="137"/>
      <c r="L54" s="27"/>
      <c r="M54" s="137"/>
      <c r="N54" s="27"/>
      <c r="O54" s="137"/>
      <c r="P54" s="27"/>
      <c r="Q54" s="137"/>
      <c r="R54" s="27"/>
      <c r="S54" s="137"/>
      <c r="T54" s="27"/>
      <c r="U54" s="137"/>
      <c r="V54" s="27"/>
      <c r="W54" s="137"/>
      <c r="X54" s="27"/>
      <c r="Y54" s="137"/>
      <c r="Z54" s="27"/>
      <c r="AA54" s="137"/>
      <c r="AB54" s="27"/>
      <c r="AC54" s="137"/>
      <c r="AD54" s="27"/>
      <c r="AE54" s="137"/>
      <c r="AF54" s="27"/>
      <c r="AG54" s="137"/>
      <c r="AH54" s="27"/>
      <c r="AI54" s="137"/>
      <c r="AJ54" s="27"/>
      <c r="AK54" s="137"/>
      <c r="AL54" s="163"/>
      <c r="AM54" s="164"/>
      <c r="AN54" s="57"/>
      <c r="AO54" s="28"/>
      <c r="AP54" s="22"/>
      <c r="AQ54" s="22"/>
      <c r="AR54" s="22"/>
      <c r="AS54" s="159"/>
      <c r="AT54" s="6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122"/>
      <c r="BG54" s="122"/>
      <c r="BX54" s="121"/>
      <c r="CG54" s="123"/>
      <c r="CH54" s="123"/>
      <c r="CI54" s="123"/>
      <c r="CJ54" s="123"/>
      <c r="CK54" s="123"/>
      <c r="CL54" s="123"/>
      <c r="CM54" s="123"/>
      <c r="CN54" s="123"/>
      <c r="CO54" s="123"/>
    </row>
    <row r="55" spans="1:93" ht="16.149999999999999" customHeight="1" x14ac:dyDescent="0.2">
      <c r="A55" s="335"/>
      <c r="B55" s="39" t="s">
        <v>45</v>
      </c>
      <c r="C55" s="52">
        <f t="shared" si="0"/>
        <v>0</v>
      </c>
      <c r="D55" s="53">
        <f t="shared" si="3"/>
        <v>0</v>
      </c>
      <c r="E55" s="158">
        <f t="shared" si="2"/>
        <v>0</v>
      </c>
      <c r="F55" s="41"/>
      <c r="G55" s="42"/>
      <c r="H55" s="7"/>
      <c r="I55" s="20"/>
      <c r="J55" s="7"/>
      <c r="K55" s="8"/>
      <c r="L55" s="7"/>
      <c r="M55" s="8"/>
      <c r="N55" s="7"/>
      <c r="O55" s="8"/>
      <c r="P55" s="7"/>
      <c r="Q55" s="8"/>
      <c r="R55" s="7"/>
      <c r="S55" s="8"/>
      <c r="T55" s="7"/>
      <c r="U55" s="8"/>
      <c r="V55" s="7"/>
      <c r="W55" s="8"/>
      <c r="X55" s="7"/>
      <c r="Y55" s="8"/>
      <c r="Z55" s="7"/>
      <c r="AA55" s="8"/>
      <c r="AB55" s="7"/>
      <c r="AC55" s="8"/>
      <c r="AD55" s="7"/>
      <c r="AE55" s="8"/>
      <c r="AF55" s="7"/>
      <c r="AG55" s="8"/>
      <c r="AH55" s="7"/>
      <c r="AI55" s="8"/>
      <c r="AJ55" s="7"/>
      <c r="AK55" s="8"/>
      <c r="AL55" s="21"/>
      <c r="AM55" s="35"/>
      <c r="AN55" s="57"/>
      <c r="AO55" s="20"/>
      <c r="AP55" s="22"/>
      <c r="AQ55" s="22"/>
      <c r="AR55" s="22"/>
      <c r="AS55" s="159"/>
      <c r="AT55" s="6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122"/>
      <c r="BG55" s="122"/>
      <c r="BX55" s="121"/>
      <c r="CG55" s="123"/>
      <c r="CH55" s="123"/>
      <c r="CI55" s="123"/>
      <c r="CJ55" s="123"/>
      <c r="CK55" s="123"/>
      <c r="CL55" s="123"/>
      <c r="CM55" s="123"/>
      <c r="CN55" s="123"/>
      <c r="CO55" s="123"/>
    </row>
    <row r="56" spans="1:93" ht="16.149999999999999" customHeight="1" x14ac:dyDescent="0.2">
      <c r="A56" s="335"/>
      <c r="B56" s="112" t="s">
        <v>46</v>
      </c>
      <c r="C56" s="165">
        <f t="shared" si="0"/>
        <v>0</v>
      </c>
      <c r="D56" s="171">
        <f t="shared" si="3"/>
        <v>0</v>
      </c>
      <c r="E56" s="166">
        <f t="shared" si="2"/>
        <v>0</v>
      </c>
      <c r="F56" s="41"/>
      <c r="G56" s="95"/>
      <c r="H56" s="7"/>
      <c r="I56" s="20"/>
      <c r="J56" s="7"/>
      <c r="K56" s="8"/>
      <c r="L56" s="7"/>
      <c r="M56" s="8"/>
      <c r="N56" s="7"/>
      <c r="O56" s="8"/>
      <c r="P56" s="7"/>
      <c r="Q56" s="8"/>
      <c r="R56" s="7"/>
      <c r="S56" s="8"/>
      <c r="T56" s="7"/>
      <c r="U56" s="8"/>
      <c r="V56" s="7"/>
      <c r="W56" s="8"/>
      <c r="X56" s="7"/>
      <c r="Y56" s="8"/>
      <c r="Z56" s="7"/>
      <c r="AA56" s="8"/>
      <c r="AB56" s="7"/>
      <c r="AC56" s="8"/>
      <c r="AD56" s="7"/>
      <c r="AE56" s="8"/>
      <c r="AF56" s="7"/>
      <c r="AG56" s="173"/>
      <c r="AH56" s="7"/>
      <c r="AI56" s="8"/>
      <c r="AJ56" s="7"/>
      <c r="AK56" s="8"/>
      <c r="AL56" s="21"/>
      <c r="AM56" s="35"/>
      <c r="AN56" s="57"/>
      <c r="AO56" s="20"/>
      <c r="AP56" s="22"/>
      <c r="AQ56" s="22"/>
      <c r="AR56" s="22"/>
      <c r="AS56" s="159"/>
      <c r="AT56" s="6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122"/>
      <c r="BG56" s="122"/>
      <c r="BX56" s="121"/>
      <c r="CD56" s="147" t="str">
        <f t="shared" ref="CD56:CD61" si="4">IF((J56 + K56 + L56 + M56) &lt;  AS56,"* La columna 14-18 AÑOS no puede ser mayor al total por grupo edad de 10 a 19 años. ","")</f>
        <v/>
      </c>
      <c r="CG56" s="123">
        <v>0</v>
      </c>
      <c r="CH56" s="123">
        <v>0</v>
      </c>
      <c r="CI56" s="123">
        <v>0</v>
      </c>
      <c r="CJ56" s="123">
        <f t="shared" ref="CJ56:CJ61" si="5">IF((J56 + K56 + L56 + M56) &lt;  AS56,1,0)</f>
        <v>0</v>
      </c>
      <c r="CK56" s="123"/>
      <c r="CL56" s="123"/>
      <c r="CM56" s="123"/>
      <c r="CN56" s="123"/>
      <c r="CO56" s="123"/>
    </row>
    <row r="57" spans="1:93" ht="16.149999999999999" customHeight="1" x14ac:dyDescent="0.2">
      <c r="A57" s="336"/>
      <c r="B57" s="167" t="s">
        <v>47</v>
      </c>
      <c r="C57" s="132">
        <f t="shared" si="0"/>
        <v>0</v>
      </c>
      <c r="D57" s="168">
        <f t="shared" si="3"/>
        <v>0</v>
      </c>
      <c r="E57" s="128">
        <f t="shared" si="2"/>
        <v>0</v>
      </c>
      <c r="F57" s="64"/>
      <c r="G57" s="68"/>
      <c r="H57" s="32"/>
      <c r="I57" s="33"/>
      <c r="J57" s="32"/>
      <c r="K57" s="45"/>
      <c r="L57" s="32"/>
      <c r="M57" s="45"/>
      <c r="N57" s="32"/>
      <c r="O57" s="45"/>
      <c r="P57" s="32"/>
      <c r="Q57" s="45"/>
      <c r="R57" s="32"/>
      <c r="S57" s="45"/>
      <c r="T57" s="32"/>
      <c r="U57" s="45"/>
      <c r="V57" s="32"/>
      <c r="W57" s="45"/>
      <c r="X57" s="32"/>
      <c r="Y57" s="45"/>
      <c r="Z57" s="32"/>
      <c r="AA57" s="45"/>
      <c r="AB57" s="32"/>
      <c r="AC57" s="45"/>
      <c r="AD57" s="32"/>
      <c r="AE57" s="45"/>
      <c r="AF57" s="32"/>
      <c r="AG57" s="45"/>
      <c r="AH57" s="32"/>
      <c r="AI57" s="45"/>
      <c r="AJ57" s="32"/>
      <c r="AK57" s="45"/>
      <c r="AL57" s="71"/>
      <c r="AM57" s="97"/>
      <c r="AN57" s="57"/>
      <c r="AO57" s="33"/>
      <c r="AP57" s="24"/>
      <c r="AQ57" s="24"/>
      <c r="AR57" s="24"/>
      <c r="AS57" s="159"/>
      <c r="AT57" s="6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122"/>
      <c r="BG57" s="122"/>
      <c r="BX57" s="121"/>
      <c r="CD57" s="147" t="str">
        <f t="shared" si="4"/>
        <v/>
      </c>
      <c r="CG57" s="123">
        <v>0</v>
      </c>
      <c r="CH57" s="123">
        <v>0</v>
      </c>
      <c r="CI57" s="123">
        <v>0</v>
      </c>
      <c r="CJ57" s="123">
        <f t="shared" si="5"/>
        <v>0</v>
      </c>
      <c r="CK57" s="123"/>
      <c r="CL57" s="123"/>
      <c r="CM57" s="123"/>
      <c r="CN57" s="123"/>
      <c r="CO57" s="123"/>
    </row>
    <row r="58" spans="1:93" ht="16.149999999999999" customHeight="1" x14ac:dyDescent="0.2">
      <c r="A58" s="334" t="s">
        <v>51</v>
      </c>
      <c r="B58" s="152" t="s">
        <v>37</v>
      </c>
      <c r="C58" s="49">
        <f t="shared" si="0"/>
        <v>0</v>
      </c>
      <c r="D58" s="50">
        <f t="shared" si="3"/>
        <v>0</v>
      </c>
      <c r="E58" s="153">
        <f t="shared" si="2"/>
        <v>0</v>
      </c>
      <c r="F58" s="84"/>
      <c r="G58" s="170"/>
      <c r="H58" s="84"/>
      <c r="I58" s="170"/>
      <c r="J58" s="78"/>
      <c r="K58" s="79"/>
      <c r="L58" s="78"/>
      <c r="M58" s="79"/>
      <c r="N58" s="78"/>
      <c r="O58" s="79"/>
      <c r="P58" s="78"/>
      <c r="Q58" s="79"/>
      <c r="R58" s="78"/>
      <c r="S58" s="79"/>
      <c r="T58" s="78"/>
      <c r="U58" s="79"/>
      <c r="V58" s="78"/>
      <c r="W58" s="79"/>
      <c r="X58" s="78"/>
      <c r="Y58" s="79"/>
      <c r="Z58" s="78"/>
      <c r="AA58" s="79"/>
      <c r="AB58" s="78"/>
      <c r="AC58" s="79"/>
      <c r="AD58" s="78"/>
      <c r="AE58" s="79"/>
      <c r="AF58" s="78"/>
      <c r="AG58" s="79"/>
      <c r="AH58" s="78"/>
      <c r="AI58" s="79"/>
      <c r="AJ58" s="78"/>
      <c r="AK58" s="79"/>
      <c r="AL58" s="155"/>
      <c r="AM58" s="156"/>
      <c r="AN58" s="57"/>
      <c r="AO58" s="154"/>
      <c r="AP58" s="174"/>
      <c r="AQ58" s="174"/>
      <c r="AR58" s="174"/>
      <c r="AS58" s="174"/>
      <c r="AT58" s="6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122"/>
      <c r="BG58" s="122"/>
      <c r="BX58" s="121"/>
      <c r="CD58" s="147" t="str">
        <f t="shared" si="4"/>
        <v/>
      </c>
      <c r="CG58" s="123">
        <v>0</v>
      </c>
      <c r="CH58" s="123">
        <v>0</v>
      </c>
      <c r="CI58" s="123">
        <v>0</v>
      </c>
      <c r="CJ58" s="123">
        <f t="shared" si="5"/>
        <v>0</v>
      </c>
      <c r="CK58" s="123"/>
      <c r="CL58" s="123"/>
      <c r="CM58" s="123"/>
      <c r="CN58" s="123"/>
      <c r="CO58" s="123"/>
    </row>
    <row r="59" spans="1:93" ht="16.149999999999999" customHeight="1" x14ac:dyDescent="0.2">
      <c r="A59" s="335"/>
      <c r="B59" s="39" t="s">
        <v>38</v>
      </c>
      <c r="C59" s="52">
        <f t="shared" si="0"/>
        <v>0</v>
      </c>
      <c r="D59" s="53">
        <f t="shared" si="3"/>
        <v>0</v>
      </c>
      <c r="E59" s="158">
        <f t="shared" si="2"/>
        <v>0</v>
      </c>
      <c r="F59" s="41"/>
      <c r="G59" s="42"/>
      <c r="H59" s="41"/>
      <c r="I59" s="42"/>
      <c r="J59" s="7"/>
      <c r="K59" s="8"/>
      <c r="L59" s="7"/>
      <c r="M59" s="8"/>
      <c r="N59" s="7"/>
      <c r="O59" s="8"/>
      <c r="P59" s="7"/>
      <c r="Q59" s="8"/>
      <c r="R59" s="7"/>
      <c r="S59" s="8"/>
      <c r="T59" s="7"/>
      <c r="U59" s="8"/>
      <c r="V59" s="7"/>
      <c r="W59" s="8"/>
      <c r="X59" s="7"/>
      <c r="Y59" s="8"/>
      <c r="Z59" s="7"/>
      <c r="AA59" s="8"/>
      <c r="AB59" s="7"/>
      <c r="AC59" s="8"/>
      <c r="AD59" s="7"/>
      <c r="AE59" s="8"/>
      <c r="AF59" s="7"/>
      <c r="AG59" s="8"/>
      <c r="AH59" s="7"/>
      <c r="AI59" s="8"/>
      <c r="AJ59" s="7"/>
      <c r="AK59" s="8"/>
      <c r="AL59" s="21"/>
      <c r="AM59" s="35"/>
      <c r="AN59" s="57"/>
      <c r="AO59" s="20"/>
      <c r="AP59" s="22"/>
      <c r="AQ59" s="22"/>
      <c r="AR59" s="22"/>
      <c r="AS59" s="22"/>
      <c r="AT59" s="6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122"/>
      <c r="BG59" s="122"/>
      <c r="BX59" s="121"/>
      <c r="CD59" s="147" t="str">
        <f t="shared" si="4"/>
        <v/>
      </c>
      <c r="CG59" s="123">
        <v>0</v>
      </c>
      <c r="CH59" s="123">
        <v>0</v>
      </c>
      <c r="CI59" s="123">
        <v>0</v>
      </c>
      <c r="CJ59" s="123">
        <f t="shared" si="5"/>
        <v>0</v>
      </c>
      <c r="CK59" s="123"/>
      <c r="CL59" s="123"/>
      <c r="CM59" s="123"/>
      <c r="CN59" s="123"/>
      <c r="CO59" s="123"/>
    </row>
    <row r="60" spans="1:93" ht="16.149999999999999" customHeight="1" x14ac:dyDescent="0.2">
      <c r="A60" s="335"/>
      <c r="B60" s="39" t="s">
        <v>39</v>
      </c>
      <c r="C60" s="52">
        <f t="shared" si="0"/>
        <v>0</v>
      </c>
      <c r="D60" s="53">
        <f t="shared" si="3"/>
        <v>0</v>
      </c>
      <c r="E60" s="158">
        <f t="shared" si="2"/>
        <v>0</v>
      </c>
      <c r="F60" s="41"/>
      <c r="G60" s="42"/>
      <c r="H60" s="41"/>
      <c r="I60" s="42"/>
      <c r="J60" s="7"/>
      <c r="K60" s="8"/>
      <c r="L60" s="7"/>
      <c r="M60" s="8"/>
      <c r="N60" s="7"/>
      <c r="O60" s="8"/>
      <c r="P60" s="7"/>
      <c r="Q60" s="8"/>
      <c r="R60" s="7"/>
      <c r="S60" s="8"/>
      <c r="T60" s="7"/>
      <c r="U60" s="8"/>
      <c r="V60" s="7"/>
      <c r="W60" s="8"/>
      <c r="X60" s="7"/>
      <c r="Y60" s="8"/>
      <c r="Z60" s="7"/>
      <c r="AA60" s="8"/>
      <c r="AB60" s="7"/>
      <c r="AC60" s="8"/>
      <c r="AD60" s="7"/>
      <c r="AE60" s="8"/>
      <c r="AF60" s="7"/>
      <c r="AG60" s="8"/>
      <c r="AH60" s="7"/>
      <c r="AI60" s="8"/>
      <c r="AJ60" s="7"/>
      <c r="AK60" s="8"/>
      <c r="AL60" s="21"/>
      <c r="AM60" s="35"/>
      <c r="AN60" s="57"/>
      <c r="AO60" s="20"/>
      <c r="AP60" s="22"/>
      <c r="AQ60" s="22"/>
      <c r="AR60" s="22"/>
      <c r="AS60" s="22"/>
      <c r="AT60" s="6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122"/>
      <c r="BG60" s="122"/>
      <c r="BX60" s="121"/>
      <c r="CD60" s="147" t="str">
        <f t="shared" si="4"/>
        <v/>
      </c>
      <c r="CG60" s="123">
        <v>0</v>
      </c>
      <c r="CH60" s="123">
        <v>0</v>
      </c>
      <c r="CI60" s="123">
        <v>0</v>
      </c>
      <c r="CJ60" s="123">
        <f t="shared" si="5"/>
        <v>0</v>
      </c>
      <c r="CK60" s="123"/>
      <c r="CL60" s="123"/>
      <c r="CM60" s="123"/>
      <c r="CN60" s="123"/>
      <c r="CO60" s="123"/>
    </row>
    <row r="61" spans="1:93" ht="16.149999999999999" customHeight="1" x14ac:dyDescent="0.2">
      <c r="A61" s="335"/>
      <c r="B61" s="39" t="s">
        <v>41</v>
      </c>
      <c r="C61" s="52">
        <f t="shared" si="0"/>
        <v>0</v>
      </c>
      <c r="D61" s="53">
        <f t="shared" si="3"/>
        <v>0</v>
      </c>
      <c r="E61" s="158">
        <f t="shared" si="2"/>
        <v>0</v>
      </c>
      <c r="F61" s="41"/>
      <c r="G61" s="42"/>
      <c r="H61" s="41"/>
      <c r="I61" s="42"/>
      <c r="J61" s="7"/>
      <c r="K61" s="8"/>
      <c r="L61" s="7"/>
      <c r="M61" s="8"/>
      <c r="N61" s="7"/>
      <c r="O61" s="8"/>
      <c r="P61" s="7"/>
      <c r="Q61" s="8"/>
      <c r="R61" s="7"/>
      <c r="S61" s="8"/>
      <c r="T61" s="7"/>
      <c r="U61" s="8"/>
      <c r="V61" s="7"/>
      <c r="W61" s="8"/>
      <c r="X61" s="7"/>
      <c r="Y61" s="8"/>
      <c r="Z61" s="7"/>
      <c r="AA61" s="8"/>
      <c r="AB61" s="7"/>
      <c r="AC61" s="8"/>
      <c r="AD61" s="7"/>
      <c r="AE61" s="8"/>
      <c r="AF61" s="7"/>
      <c r="AG61" s="8"/>
      <c r="AH61" s="7"/>
      <c r="AI61" s="8"/>
      <c r="AJ61" s="7"/>
      <c r="AK61" s="8"/>
      <c r="AL61" s="21"/>
      <c r="AM61" s="35"/>
      <c r="AN61" s="57"/>
      <c r="AO61" s="20"/>
      <c r="AP61" s="22"/>
      <c r="AQ61" s="22"/>
      <c r="AR61" s="22"/>
      <c r="AS61" s="22"/>
      <c r="AT61" s="6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122"/>
      <c r="BG61" s="122"/>
      <c r="BX61" s="121"/>
      <c r="CD61" s="147" t="str">
        <f t="shared" si="4"/>
        <v/>
      </c>
      <c r="CG61" s="123">
        <v>0</v>
      </c>
      <c r="CH61" s="123">
        <v>0</v>
      </c>
      <c r="CI61" s="123">
        <v>0</v>
      </c>
      <c r="CJ61" s="123">
        <f t="shared" si="5"/>
        <v>0</v>
      </c>
      <c r="CK61" s="123"/>
      <c r="CL61" s="123"/>
      <c r="CM61" s="123"/>
      <c r="CN61" s="123"/>
      <c r="CO61" s="123"/>
    </row>
    <row r="62" spans="1:93" ht="16.149999999999999" customHeight="1" x14ac:dyDescent="0.2">
      <c r="A62" s="335"/>
      <c r="B62" s="39" t="s">
        <v>42</v>
      </c>
      <c r="C62" s="52">
        <f t="shared" si="0"/>
        <v>0</v>
      </c>
      <c r="D62" s="53">
        <f t="shared" si="3"/>
        <v>0</v>
      </c>
      <c r="E62" s="158">
        <f t="shared" si="2"/>
        <v>0</v>
      </c>
      <c r="F62" s="41"/>
      <c r="G62" s="42"/>
      <c r="H62" s="41"/>
      <c r="I62" s="42"/>
      <c r="J62" s="7"/>
      <c r="K62" s="8"/>
      <c r="L62" s="7"/>
      <c r="M62" s="8"/>
      <c r="N62" s="7"/>
      <c r="O62" s="8"/>
      <c r="P62" s="7"/>
      <c r="Q62" s="8"/>
      <c r="R62" s="7"/>
      <c r="S62" s="8"/>
      <c r="T62" s="7"/>
      <c r="U62" s="8"/>
      <c r="V62" s="7"/>
      <c r="W62" s="8"/>
      <c r="X62" s="7"/>
      <c r="Y62" s="8"/>
      <c r="Z62" s="7"/>
      <c r="AA62" s="8"/>
      <c r="AB62" s="7"/>
      <c r="AC62" s="8"/>
      <c r="AD62" s="7"/>
      <c r="AE62" s="8"/>
      <c r="AF62" s="7"/>
      <c r="AG62" s="8"/>
      <c r="AH62" s="7"/>
      <c r="AI62" s="8"/>
      <c r="AJ62" s="7"/>
      <c r="AK62" s="8"/>
      <c r="AL62" s="21"/>
      <c r="AM62" s="35"/>
      <c r="AN62" s="57"/>
      <c r="AO62" s="20"/>
      <c r="AP62" s="22"/>
      <c r="AQ62" s="22"/>
      <c r="AR62" s="22"/>
      <c r="AS62" s="22"/>
      <c r="AT62" s="6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122"/>
      <c r="BG62" s="122"/>
      <c r="BX62" s="121"/>
      <c r="CG62" s="123"/>
      <c r="CH62" s="123"/>
      <c r="CI62" s="123"/>
      <c r="CJ62" s="123"/>
      <c r="CK62" s="123"/>
      <c r="CL62" s="123"/>
      <c r="CM62" s="123"/>
      <c r="CN62" s="123"/>
      <c r="CO62" s="123"/>
    </row>
    <row r="63" spans="1:93" ht="16.149999999999999" customHeight="1" x14ac:dyDescent="0.2">
      <c r="A63" s="335"/>
      <c r="B63" s="175" t="s">
        <v>46</v>
      </c>
      <c r="C63" s="87">
        <f t="shared" si="0"/>
        <v>0</v>
      </c>
      <c r="D63" s="171">
        <f t="shared" si="3"/>
        <v>0</v>
      </c>
      <c r="E63" s="166">
        <f t="shared" si="2"/>
        <v>0</v>
      </c>
      <c r="F63" s="41"/>
      <c r="G63" s="42"/>
      <c r="H63" s="41"/>
      <c r="I63" s="42"/>
      <c r="J63" s="27"/>
      <c r="K63" s="137"/>
      <c r="L63" s="27"/>
      <c r="M63" s="137"/>
      <c r="N63" s="27"/>
      <c r="O63" s="137"/>
      <c r="P63" s="27"/>
      <c r="Q63" s="137"/>
      <c r="R63" s="27"/>
      <c r="S63" s="137"/>
      <c r="T63" s="27"/>
      <c r="U63" s="137"/>
      <c r="V63" s="27"/>
      <c r="W63" s="137"/>
      <c r="X63" s="27"/>
      <c r="Y63" s="137"/>
      <c r="Z63" s="27"/>
      <c r="AA63" s="137"/>
      <c r="AB63" s="27"/>
      <c r="AC63" s="137"/>
      <c r="AD63" s="27"/>
      <c r="AE63" s="137"/>
      <c r="AF63" s="27"/>
      <c r="AG63" s="137"/>
      <c r="AH63" s="27"/>
      <c r="AI63" s="137"/>
      <c r="AJ63" s="27"/>
      <c r="AK63" s="137"/>
      <c r="AL63" s="163"/>
      <c r="AM63" s="164"/>
      <c r="AN63" s="57"/>
      <c r="AO63" s="28"/>
      <c r="AP63" s="62"/>
      <c r="AQ63" s="62"/>
      <c r="AR63" s="62"/>
      <c r="AS63" s="62"/>
      <c r="AT63" s="6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122"/>
      <c r="BG63" s="122"/>
      <c r="BX63" s="121"/>
      <c r="CG63" s="123"/>
      <c r="CH63" s="123"/>
      <c r="CI63" s="123"/>
      <c r="CJ63" s="123"/>
      <c r="CK63" s="123"/>
      <c r="CL63" s="123"/>
      <c r="CM63" s="123"/>
      <c r="CN63" s="123"/>
      <c r="CO63" s="123"/>
    </row>
    <row r="64" spans="1:93" ht="16.149999999999999" customHeight="1" x14ac:dyDescent="0.2">
      <c r="A64" s="335"/>
      <c r="B64" s="167" t="s">
        <v>45</v>
      </c>
      <c r="C64" s="132">
        <f t="shared" si="0"/>
        <v>0</v>
      </c>
      <c r="D64" s="168">
        <f t="shared" si="3"/>
        <v>0</v>
      </c>
      <c r="E64" s="128">
        <f t="shared" si="2"/>
        <v>0</v>
      </c>
      <c r="F64" s="64"/>
      <c r="G64" s="65"/>
      <c r="H64" s="64"/>
      <c r="I64" s="65"/>
      <c r="J64" s="12"/>
      <c r="K64" s="14"/>
      <c r="L64" s="12"/>
      <c r="M64" s="14"/>
      <c r="N64" s="12"/>
      <c r="O64" s="14"/>
      <c r="P64" s="12"/>
      <c r="Q64" s="14"/>
      <c r="R64" s="12"/>
      <c r="S64" s="14"/>
      <c r="T64" s="12"/>
      <c r="U64" s="14"/>
      <c r="V64" s="12"/>
      <c r="W64" s="14"/>
      <c r="X64" s="12"/>
      <c r="Y64" s="14"/>
      <c r="Z64" s="12"/>
      <c r="AA64" s="14"/>
      <c r="AB64" s="12"/>
      <c r="AC64" s="14"/>
      <c r="AD64" s="12"/>
      <c r="AE64" s="14"/>
      <c r="AF64" s="12"/>
      <c r="AG64" s="14"/>
      <c r="AH64" s="12"/>
      <c r="AI64" s="14"/>
      <c r="AJ64" s="12"/>
      <c r="AK64" s="14"/>
      <c r="AL64" s="23"/>
      <c r="AM64" s="36"/>
      <c r="AN64" s="57"/>
      <c r="AO64" s="13"/>
      <c r="AP64" s="24"/>
      <c r="AQ64" s="24"/>
      <c r="AR64" s="24"/>
      <c r="AS64" s="24"/>
      <c r="AT64" s="6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122"/>
      <c r="BG64" s="122"/>
      <c r="BX64" s="121"/>
      <c r="CG64" s="123"/>
      <c r="CH64" s="123"/>
      <c r="CI64" s="123"/>
      <c r="CJ64" s="123"/>
      <c r="CK64" s="123"/>
      <c r="CL64" s="123"/>
      <c r="CM64" s="123"/>
      <c r="CN64" s="123"/>
      <c r="CO64" s="123"/>
    </row>
    <row r="65" spans="1:93" ht="16.149999999999999" customHeight="1" x14ac:dyDescent="0.2">
      <c r="A65" s="334" t="s">
        <v>52</v>
      </c>
      <c r="B65" s="152" t="s">
        <v>37</v>
      </c>
      <c r="C65" s="49">
        <f t="shared" ref="C65:C95" si="6">SUM(D65+E65)</f>
        <v>0</v>
      </c>
      <c r="D65" s="50">
        <f t="shared" ref="D65:D95" si="7">SUM(F65+H65+J65+L65+N65+P65+R65+T65+V65+X65+Z65+AB65+AD65+AF65+AH65+AJ65+AL65)</f>
        <v>0</v>
      </c>
      <c r="E65" s="153">
        <f t="shared" ref="E65:E95" si="8">SUM(G65+I65+K65+M65+O65+Q65+S65+U65+W65+Y65+AA65+AC65+AE65+AG65+AI65+AK65+AM65)</f>
        <v>0</v>
      </c>
      <c r="F65" s="84"/>
      <c r="G65" s="170"/>
      <c r="H65" s="84"/>
      <c r="I65" s="170"/>
      <c r="J65" s="78"/>
      <c r="K65" s="79"/>
      <c r="L65" s="78"/>
      <c r="M65" s="79"/>
      <c r="N65" s="78"/>
      <c r="O65" s="79"/>
      <c r="P65" s="78"/>
      <c r="Q65" s="79"/>
      <c r="R65" s="78"/>
      <c r="S65" s="79"/>
      <c r="T65" s="78"/>
      <c r="U65" s="79"/>
      <c r="V65" s="78"/>
      <c r="W65" s="79"/>
      <c r="X65" s="78"/>
      <c r="Y65" s="79"/>
      <c r="Z65" s="78"/>
      <c r="AA65" s="79"/>
      <c r="AB65" s="7"/>
      <c r="AC65" s="8"/>
      <c r="AD65" s="176"/>
      <c r="AE65" s="177"/>
      <c r="AF65" s="67"/>
      <c r="AG65" s="72"/>
      <c r="AH65" s="67"/>
      <c r="AI65" s="72"/>
      <c r="AJ65" s="67"/>
      <c r="AK65" s="72"/>
      <c r="AL65" s="178"/>
      <c r="AM65" s="179"/>
      <c r="AN65" s="57"/>
      <c r="AO65" s="2"/>
      <c r="AP65" s="26"/>
      <c r="AQ65" s="26"/>
      <c r="AR65" s="26"/>
      <c r="AS65" s="26"/>
      <c r="AT65" s="6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122"/>
      <c r="BG65" s="122"/>
      <c r="BX65" s="121"/>
      <c r="CG65" s="123"/>
      <c r="CH65" s="123"/>
      <c r="CI65" s="123"/>
      <c r="CJ65" s="123"/>
      <c r="CK65" s="123"/>
      <c r="CL65" s="123"/>
      <c r="CM65" s="123"/>
      <c r="CN65" s="123"/>
      <c r="CO65" s="123"/>
    </row>
    <row r="66" spans="1:93" ht="16.149999999999999" customHeight="1" x14ac:dyDescent="0.2">
      <c r="A66" s="335"/>
      <c r="B66" s="39" t="s">
        <v>39</v>
      </c>
      <c r="C66" s="52">
        <f t="shared" si="6"/>
        <v>0</v>
      </c>
      <c r="D66" s="53">
        <f t="shared" si="7"/>
        <v>0</v>
      </c>
      <c r="E66" s="158">
        <f t="shared" si="8"/>
        <v>0</v>
      </c>
      <c r="F66" s="41"/>
      <c r="G66" s="42"/>
      <c r="H66" s="41"/>
      <c r="I66" s="42"/>
      <c r="J66" s="7"/>
      <c r="K66" s="8"/>
      <c r="L66" s="7"/>
      <c r="M66" s="8"/>
      <c r="N66" s="7"/>
      <c r="O66" s="8"/>
      <c r="P66" s="7"/>
      <c r="Q66" s="8"/>
      <c r="R66" s="7"/>
      <c r="S66" s="8"/>
      <c r="T66" s="7"/>
      <c r="U66" s="8"/>
      <c r="V66" s="7"/>
      <c r="W66" s="8"/>
      <c r="X66" s="7"/>
      <c r="Y66" s="8"/>
      <c r="Z66" s="7"/>
      <c r="AA66" s="8"/>
      <c r="AB66" s="7"/>
      <c r="AC66" s="8"/>
      <c r="AD66" s="176"/>
      <c r="AE66" s="177"/>
      <c r="AF66" s="40"/>
      <c r="AG66" s="75"/>
      <c r="AH66" s="40"/>
      <c r="AI66" s="75"/>
      <c r="AJ66" s="40"/>
      <c r="AK66" s="75"/>
      <c r="AL66" s="74"/>
      <c r="AM66" s="96"/>
      <c r="AN66" s="57"/>
      <c r="AO66" s="20"/>
      <c r="AP66" s="22"/>
      <c r="AQ66" s="22"/>
      <c r="AR66" s="22"/>
      <c r="AS66" s="22"/>
      <c r="AT66" s="6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122"/>
      <c r="BG66" s="122"/>
      <c r="BX66" s="121"/>
      <c r="CG66" s="123"/>
      <c r="CH66" s="123"/>
      <c r="CI66" s="123"/>
      <c r="CJ66" s="123"/>
      <c r="CK66" s="123"/>
      <c r="CL66" s="123"/>
      <c r="CM66" s="123"/>
      <c r="CN66" s="123"/>
      <c r="CO66" s="123"/>
    </row>
    <row r="67" spans="1:93" ht="16.149999999999999" customHeight="1" x14ac:dyDescent="0.2">
      <c r="A67" s="335"/>
      <c r="B67" s="112" t="s">
        <v>46</v>
      </c>
      <c r="C67" s="165">
        <f t="shared" si="6"/>
        <v>0</v>
      </c>
      <c r="D67" s="171">
        <f t="shared" si="7"/>
        <v>0</v>
      </c>
      <c r="E67" s="166">
        <f t="shared" si="8"/>
        <v>0</v>
      </c>
      <c r="F67" s="41"/>
      <c r="G67" s="42"/>
      <c r="H67" s="41"/>
      <c r="I67" s="42"/>
      <c r="J67" s="27"/>
      <c r="K67" s="137"/>
      <c r="L67" s="27"/>
      <c r="M67" s="137"/>
      <c r="N67" s="27"/>
      <c r="O67" s="137"/>
      <c r="P67" s="27"/>
      <c r="Q67" s="137"/>
      <c r="R67" s="27"/>
      <c r="S67" s="137"/>
      <c r="T67" s="27"/>
      <c r="U67" s="137"/>
      <c r="V67" s="27"/>
      <c r="W67" s="137"/>
      <c r="X67" s="27"/>
      <c r="Y67" s="137"/>
      <c r="Z67" s="27"/>
      <c r="AA67" s="137"/>
      <c r="AB67" s="7"/>
      <c r="AC67" s="8"/>
      <c r="AD67" s="176"/>
      <c r="AE67" s="177"/>
      <c r="AF67" s="41"/>
      <c r="AG67" s="99"/>
      <c r="AH67" s="41"/>
      <c r="AI67" s="99"/>
      <c r="AJ67" s="41"/>
      <c r="AK67" s="99"/>
      <c r="AL67" s="180"/>
      <c r="AM67" s="181"/>
      <c r="AN67" s="57"/>
      <c r="AO67" s="28"/>
      <c r="AP67" s="62"/>
      <c r="AQ67" s="62"/>
      <c r="AR67" s="62"/>
      <c r="AS67" s="62"/>
      <c r="AT67" s="6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122"/>
      <c r="BG67" s="122"/>
      <c r="BX67" s="121"/>
      <c r="CG67" s="123"/>
      <c r="CH67" s="123"/>
      <c r="CI67" s="123"/>
      <c r="CJ67" s="123"/>
      <c r="CK67" s="123"/>
      <c r="CL67" s="123"/>
      <c r="CM67" s="123"/>
      <c r="CN67" s="123"/>
      <c r="CO67" s="123"/>
    </row>
    <row r="68" spans="1:93" ht="16.149999999999999" customHeight="1" x14ac:dyDescent="0.2">
      <c r="A68" s="336"/>
      <c r="B68" s="167" t="s">
        <v>45</v>
      </c>
      <c r="C68" s="132">
        <f t="shared" si="6"/>
        <v>0</v>
      </c>
      <c r="D68" s="168">
        <f t="shared" si="7"/>
        <v>0</v>
      </c>
      <c r="E68" s="128">
        <f t="shared" si="8"/>
        <v>0</v>
      </c>
      <c r="F68" s="64"/>
      <c r="G68" s="65"/>
      <c r="H68" s="64"/>
      <c r="I68" s="65"/>
      <c r="J68" s="12"/>
      <c r="K68" s="14"/>
      <c r="L68" s="12"/>
      <c r="M68" s="14"/>
      <c r="N68" s="12"/>
      <c r="O68" s="14"/>
      <c r="P68" s="12"/>
      <c r="Q68" s="14"/>
      <c r="R68" s="12"/>
      <c r="S68" s="14"/>
      <c r="T68" s="12"/>
      <c r="U68" s="14"/>
      <c r="V68" s="12"/>
      <c r="W68" s="14"/>
      <c r="X68" s="12"/>
      <c r="Y68" s="14"/>
      <c r="Z68" s="12"/>
      <c r="AA68" s="14"/>
      <c r="AB68" s="7"/>
      <c r="AC68" s="8"/>
      <c r="AD68" s="176"/>
      <c r="AE68" s="177"/>
      <c r="AF68" s="64"/>
      <c r="AG68" s="73"/>
      <c r="AH68" s="64"/>
      <c r="AI68" s="73"/>
      <c r="AJ68" s="64"/>
      <c r="AK68" s="73"/>
      <c r="AL68" s="182"/>
      <c r="AM68" s="76"/>
      <c r="AN68" s="57"/>
      <c r="AO68" s="13"/>
      <c r="AP68" s="24"/>
      <c r="AQ68" s="24"/>
      <c r="AR68" s="24"/>
      <c r="AS68" s="24"/>
      <c r="AT68" s="6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122"/>
      <c r="BG68" s="122"/>
      <c r="BX68" s="121"/>
      <c r="CD68" s="147" t="str">
        <f t="shared" ref="CD68:CD73" si="9">IF((J68 + K68 + L68 + M68) &lt;  AS68,"* La columna 14-18 AÑOS no puede ser mayor al total por grupo edad de 10 a 19 años. ","")</f>
        <v/>
      </c>
      <c r="CG68" s="123">
        <v>0</v>
      </c>
      <c r="CH68" s="123">
        <v>0</v>
      </c>
      <c r="CI68" s="123">
        <v>0</v>
      </c>
      <c r="CJ68" s="123">
        <f t="shared" ref="CJ68:CJ73" si="10">IF((J68 + K68 + L68 + M68) &lt;  AS68,1,0)</f>
        <v>0</v>
      </c>
      <c r="CK68" s="123"/>
      <c r="CL68" s="123"/>
      <c r="CM68" s="123"/>
      <c r="CN68" s="123"/>
      <c r="CO68" s="123"/>
    </row>
    <row r="69" spans="1:93" ht="16.149999999999999" customHeight="1" x14ac:dyDescent="0.2">
      <c r="A69" s="334" t="s">
        <v>53</v>
      </c>
      <c r="B69" s="152" t="s">
        <v>37</v>
      </c>
      <c r="C69" s="49">
        <f t="shared" si="6"/>
        <v>50</v>
      </c>
      <c r="D69" s="50">
        <f t="shared" si="7"/>
        <v>36</v>
      </c>
      <c r="E69" s="153">
        <f t="shared" si="8"/>
        <v>14</v>
      </c>
      <c r="F69" s="84"/>
      <c r="G69" s="170"/>
      <c r="H69" s="84"/>
      <c r="I69" s="170"/>
      <c r="J69" s="78"/>
      <c r="K69" s="79"/>
      <c r="L69" s="78"/>
      <c r="M69" s="79"/>
      <c r="N69" s="78">
        <v>2</v>
      </c>
      <c r="O69" s="79">
        <v>1</v>
      </c>
      <c r="P69" s="78">
        <v>2</v>
      </c>
      <c r="Q69" s="79">
        <v>2</v>
      </c>
      <c r="R69" s="78">
        <v>4</v>
      </c>
      <c r="S69" s="79">
        <v>2</v>
      </c>
      <c r="T69" s="78">
        <v>6</v>
      </c>
      <c r="U69" s="79">
        <v>1</v>
      </c>
      <c r="V69" s="78">
        <v>7</v>
      </c>
      <c r="W69" s="79">
        <v>3</v>
      </c>
      <c r="X69" s="78">
        <v>4</v>
      </c>
      <c r="Y69" s="79">
        <v>2</v>
      </c>
      <c r="Z69" s="78">
        <v>8</v>
      </c>
      <c r="AA69" s="79">
        <v>2</v>
      </c>
      <c r="AB69" s="78">
        <v>1</v>
      </c>
      <c r="AC69" s="79"/>
      <c r="AD69" s="78"/>
      <c r="AE69" s="79">
        <v>1</v>
      </c>
      <c r="AF69" s="78">
        <v>1</v>
      </c>
      <c r="AG69" s="79"/>
      <c r="AH69" s="78">
        <v>1</v>
      </c>
      <c r="AI69" s="79"/>
      <c r="AJ69" s="78"/>
      <c r="AK69" s="79"/>
      <c r="AL69" s="155"/>
      <c r="AM69" s="156"/>
      <c r="AN69" s="57"/>
      <c r="AO69" s="154">
        <v>0</v>
      </c>
      <c r="AP69" s="26">
        <v>0</v>
      </c>
      <c r="AQ69" s="26">
        <v>0</v>
      </c>
      <c r="AR69" s="26">
        <v>0</v>
      </c>
      <c r="AS69" s="26"/>
      <c r="AT69" s="6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122"/>
      <c r="BG69" s="122"/>
      <c r="BX69" s="121"/>
      <c r="CD69" s="147" t="str">
        <f t="shared" si="9"/>
        <v/>
      </c>
      <c r="CG69" s="123">
        <v>0</v>
      </c>
      <c r="CH69" s="123">
        <v>0</v>
      </c>
      <c r="CI69" s="123">
        <v>0</v>
      </c>
      <c r="CJ69" s="123">
        <f t="shared" si="10"/>
        <v>0</v>
      </c>
      <c r="CK69" s="123"/>
      <c r="CL69" s="123"/>
      <c r="CM69" s="123"/>
      <c r="CN69" s="123"/>
      <c r="CO69" s="123"/>
    </row>
    <row r="70" spans="1:93" ht="16.149999999999999" customHeight="1" x14ac:dyDescent="0.2">
      <c r="A70" s="335"/>
      <c r="B70" s="39" t="s">
        <v>38</v>
      </c>
      <c r="C70" s="52">
        <f t="shared" si="6"/>
        <v>0</v>
      </c>
      <c r="D70" s="53">
        <f t="shared" si="7"/>
        <v>0</v>
      </c>
      <c r="E70" s="158">
        <f t="shared" si="8"/>
        <v>0</v>
      </c>
      <c r="F70" s="41"/>
      <c r="G70" s="42"/>
      <c r="H70" s="41"/>
      <c r="I70" s="42"/>
      <c r="J70" s="7"/>
      <c r="K70" s="8"/>
      <c r="L70" s="7"/>
      <c r="M70" s="8"/>
      <c r="N70" s="7"/>
      <c r="O70" s="8"/>
      <c r="P70" s="7"/>
      <c r="Q70" s="8"/>
      <c r="R70" s="7"/>
      <c r="S70" s="8"/>
      <c r="T70" s="7"/>
      <c r="U70" s="8"/>
      <c r="V70" s="7"/>
      <c r="W70" s="8"/>
      <c r="X70" s="7"/>
      <c r="Y70" s="8"/>
      <c r="Z70" s="7"/>
      <c r="AA70" s="8"/>
      <c r="AB70" s="7"/>
      <c r="AC70" s="8"/>
      <c r="AD70" s="7"/>
      <c r="AE70" s="8"/>
      <c r="AF70" s="7"/>
      <c r="AG70" s="8"/>
      <c r="AH70" s="7"/>
      <c r="AI70" s="8"/>
      <c r="AJ70" s="7"/>
      <c r="AK70" s="8"/>
      <c r="AL70" s="21"/>
      <c r="AM70" s="35"/>
      <c r="AN70" s="57"/>
      <c r="AO70" s="66"/>
      <c r="AP70" s="183"/>
      <c r="AQ70" s="183"/>
      <c r="AR70" s="183"/>
      <c r="AS70" s="183"/>
      <c r="AT70" s="6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122"/>
      <c r="BG70" s="122"/>
      <c r="BX70" s="121"/>
      <c r="CD70" s="147" t="str">
        <f t="shared" si="9"/>
        <v/>
      </c>
      <c r="CG70" s="123">
        <v>0</v>
      </c>
      <c r="CH70" s="123">
        <v>0</v>
      </c>
      <c r="CI70" s="123">
        <v>0</v>
      </c>
      <c r="CJ70" s="123">
        <f t="shared" si="10"/>
        <v>0</v>
      </c>
      <c r="CK70" s="123"/>
      <c r="CL70" s="123"/>
      <c r="CM70" s="123"/>
      <c r="CN70" s="123"/>
      <c r="CO70" s="123"/>
    </row>
    <row r="71" spans="1:93" ht="16.149999999999999" customHeight="1" x14ac:dyDescent="0.2">
      <c r="A71" s="335"/>
      <c r="B71" s="39" t="s">
        <v>39</v>
      </c>
      <c r="C71" s="52">
        <f t="shared" si="6"/>
        <v>61</v>
      </c>
      <c r="D71" s="53">
        <f t="shared" si="7"/>
        <v>36</v>
      </c>
      <c r="E71" s="158">
        <f t="shared" si="8"/>
        <v>25</v>
      </c>
      <c r="F71" s="41"/>
      <c r="G71" s="42"/>
      <c r="H71" s="41"/>
      <c r="I71" s="42"/>
      <c r="J71" s="7"/>
      <c r="K71" s="8"/>
      <c r="L71" s="7"/>
      <c r="M71" s="8"/>
      <c r="N71" s="7">
        <v>2</v>
      </c>
      <c r="O71" s="8">
        <v>3</v>
      </c>
      <c r="P71" s="7">
        <v>7</v>
      </c>
      <c r="Q71" s="8">
        <v>7</v>
      </c>
      <c r="R71" s="7">
        <v>3</v>
      </c>
      <c r="S71" s="8">
        <v>5</v>
      </c>
      <c r="T71" s="7">
        <v>5</v>
      </c>
      <c r="U71" s="8">
        <v>3</v>
      </c>
      <c r="V71" s="7">
        <v>9</v>
      </c>
      <c r="W71" s="8">
        <v>4</v>
      </c>
      <c r="X71" s="7">
        <v>6</v>
      </c>
      <c r="Y71" s="8">
        <v>1</v>
      </c>
      <c r="Z71" s="7">
        <v>1</v>
      </c>
      <c r="AA71" s="8">
        <v>2</v>
      </c>
      <c r="AB71" s="7">
        <v>1</v>
      </c>
      <c r="AC71" s="8"/>
      <c r="AD71" s="7">
        <v>1</v>
      </c>
      <c r="AE71" s="8"/>
      <c r="AF71" s="7">
        <v>1</v>
      </c>
      <c r="AG71" s="8"/>
      <c r="AH71" s="7"/>
      <c r="AI71" s="8"/>
      <c r="AJ71" s="7"/>
      <c r="AK71" s="8"/>
      <c r="AL71" s="21"/>
      <c r="AM71" s="35"/>
      <c r="AN71" s="57"/>
      <c r="AO71" s="20">
        <v>0</v>
      </c>
      <c r="AP71" s="22">
        <v>0</v>
      </c>
      <c r="AQ71" s="22">
        <v>0</v>
      </c>
      <c r="AR71" s="22">
        <v>4</v>
      </c>
      <c r="AS71" s="22"/>
      <c r="AT71" s="6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122"/>
      <c r="BG71" s="122"/>
      <c r="BX71" s="121"/>
      <c r="CD71" s="147" t="str">
        <f t="shared" si="9"/>
        <v/>
      </c>
      <c r="CG71" s="123">
        <v>0</v>
      </c>
      <c r="CH71" s="123">
        <v>0</v>
      </c>
      <c r="CI71" s="123">
        <v>0</v>
      </c>
      <c r="CJ71" s="123">
        <f t="shared" si="10"/>
        <v>0</v>
      </c>
      <c r="CK71" s="123"/>
      <c r="CL71" s="123"/>
      <c r="CM71" s="123"/>
      <c r="CN71" s="123"/>
      <c r="CO71" s="123"/>
    </row>
    <row r="72" spans="1:93" ht="16.149999999999999" customHeight="1" x14ac:dyDescent="0.2">
      <c r="A72" s="335"/>
      <c r="B72" s="39" t="s">
        <v>41</v>
      </c>
      <c r="C72" s="52">
        <f t="shared" si="6"/>
        <v>0</v>
      </c>
      <c r="D72" s="53">
        <f t="shared" si="7"/>
        <v>0</v>
      </c>
      <c r="E72" s="158">
        <f t="shared" si="8"/>
        <v>0</v>
      </c>
      <c r="F72" s="41"/>
      <c r="G72" s="42"/>
      <c r="H72" s="41"/>
      <c r="I72" s="42"/>
      <c r="J72" s="7"/>
      <c r="K72" s="8"/>
      <c r="L72" s="7"/>
      <c r="M72" s="8"/>
      <c r="N72" s="7"/>
      <c r="O72" s="8"/>
      <c r="P72" s="7"/>
      <c r="Q72" s="8"/>
      <c r="R72" s="7"/>
      <c r="S72" s="8"/>
      <c r="T72" s="7"/>
      <c r="U72" s="8"/>
      <c r="V72" s="7"/>
      <c r="W72" s="8"/>
      <c r="X72" s="7"/>
      <c r="Y72" s="8"/>
      <c r="Z72" s="7"/>
      <c r="AA72" s="8"/>
      <c r="AB72" s="7"/>
      <c r="AC72" s="8"/>
      <c r="AD72" s="7"/>
      <c r="AE72" s="8"/>
      <c r="AF72" s="7"/>
      <c r="AG72" s="8"/>
      <c r="AH72" s="7"/>
      <c r="AI72" s="8"/>
      <c r="AJ72" s="7"/>
      <c r="AK72" s="8"/>
      <c r="AL72" s="21"/>
      <c r="AM72" s="35"/>
      <c r="AN72" s="57"/>
      <c r="AO72" s="20"/>
      <c r="AP72" s="22"/>
      <c r="AQ72" s="22"/>
      <c r="AR72" s="22"/>
      <c r="AS72" s="22"/>
      <c r="AT72" s="6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122"/>
      <c r="BG72" s="122"/>
      <c r="BX72" s="121"/>
      <c r="CD72" s="147" t="str">
        <f t="shared" si="9"/>
        <v/>
      </c>
      <c r="CG72" s="123">
        <v>0</v>
      </c>
      <c r="CH72" s="123">
        <v>0</v>
      </c>
      <c r="CI72" s="123">
        <v>0</v>
      </c>
      <c r="CJ72" s="123">
        <f t="shared" si="10"/>
        <v>0</v>
      </c>
      <c r="CK72" s="123"/>
      <c r="CL72" s="123"/>
      <c r="CM72" s="123"/>
      <c r="CN72" s="123"/>
      <c r="CO72" s="123"/>
    </row>
    <row r="73" spans="1:93" ht="16.149999999999999" customHeight="1" x14ac:dyDescent="0.2">
      <c r="A73" s="335"/>
      <c r="B73" s="39" t="s">
        <v>42</v>
      </c>
      <c r="C73" s="52">
        <f t="shared" si="6"/>
        <v>0</v>
      </c>
      <c r="D73" s="53">
        <f t="shared" si="7"/>
        <v>0</v>
      </c>
      <c r="E73" s="158">
        <f t="shared" si="8"/>
        <v>0</v>
      </c>
      <c r="F73" s="41"/>
      <c r="G73" s="42"/>
      <c r="H73" s="41"/>
      <c r="I73" s="42"/>
      <c r="J73" s="7"/>
      <c r="K73" s="8"/>
      <c r="L73" s="7"/>
      <c r="M73" s="8"/>
      <c r="N73" s="7"/>
      <c r="O73" s="8"/>
      <c r="P73" s="7"/>
      <c r="Q73" s="8"/>
      <c r="R73" s="7"/>
      <c r="S73" s="8"/>
      <c r="T73" s="7"/>
      <c r="U73" s="8"/>
      <c r="V73" s="7"/>
      <c r="W73" s="8"/>
      <c r="X73" s="7"/>
      <c r="Y73" s="8"/>
      <c r="Z73" s="7"/>
      <c r="AA73" s="8"/>
      <c r="AB73" s="7"/>
      <c r="AC73" s="8"/>
      <c r="AD73" s="7"/>
      <c r="AE73" s="8"/>
      <c r="AF73" s="7"/>
      <c r="AG73" s="8"/>
      <c r="AH73" s="7"/>
      <c r="AI73" s="8"/>
      <c r="AJ73" s="7"/>
      <c r="AK73" s="8"/>
      <c r="AL73" s="21"/>
      <c r="AM73" s="35"/>
      <c r="AN73" s="57"/>
      <c r="AO73" s="20"/>
      <c r="AP73" s="22"/>
      <c r="AQ73" s="22"/>
      <c r="AR73" s="22"/>
      <c r="AS73" s="22"/>
      <c r="AT73" s="6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122"/>
      <c r="BG73" s="122"/>
      <c r="BX73" s="121"/>
      <c r="CD73" s="147" t="str">
        <f t="shared" si="9"/>
        <v/>
      </c>
      <c r="CG73" s="123">
        <v>0</v>
      </c>
      <c r="CH73" s="123">
        <v>0</v>
      </c>
      <c r="CI73" s="123">
        <v>0</v>
      </c>
      <c r="CJ73" s="123">
        <f t="shared" si="10"/>
        <v>0</v>
      </c>
      <c r="CK73" s="123"/>
      <c r="CL73" s="123"/>
      <c r="CM73" s="123"/>
      <c r="CN73" s="123"/>
      <c r="CO73" s="123"/>
    </row>
    <row r="74" spans="1:93" ht="16.149999999999999" customHeight="1" x14ac:dyDescent="0.2">
      <c r="A74" s="335"/>
      <c r="B74" s="175" t="s">
        <v>46</v>
      </c>
      <c r="C74" s="87">
        <f t="shared" si="6"/>
        <v>0</v>
      </c>
      <c r="D74" s="171">
        <f t="shared" si="7"/>
        <v>0</v>
      </c>
      <c r="E74" s="166">
        <f t="shared" si="8"/>
        <v>0</v>
      </c>
      <c r="F74" s="41"/>
      <c r="G74" s="42"/>
      <c r="H74" s="41"/>
      <c r="I74" s="42"/>
      <c r="J74" s="27"/>
      <c r="K74" s="137"/>
      <c r="L74" s="27"/>
      <c r="M74" s="137"/>
      <c r="N74" s="27"/>
      <c r="O74" s="137"/>
      <c r="P74" s="27"/>
      <c r="Q74" s="137"/>
      <c r="R74" s="27"/>
      <c r="S74" s="137"/>
      <c r="T74" s="27"/>
      <c r="U74" s="137"/>
      <c r="V74" s="27"/>
      <c r="W74" s="137"/>
      <c r="X74" s="27"/>
      <c r="Y74" s="137"/>
      <c r="Z74" s="27"/>
      <c r="AA74" s="137"/>
      <c r="AB74" s="27"/>
      <c r="AC74" s="137"/>
      <c r="AD74" s="27"/>
      <c r="AE74" s="137"/>
      <c r="AF74" s="27"/>
      <c r="AG74" s="137"/>
      <c r="AH74" s="27"/>
      <c r="AI74" s="137"/>
      <c r="AJ74" s="27"/>
      <c r="AK74" s="137"/>
      <c r="AL74" s="163"/>
      <c r="AM74" s="164"/>
      <c r="AN74" s="57"/>
      <c r="AO74" s="28"/>
      <c r="AP74" s="62"/>
      <c r="AQ74" s="62"/>
      <c r="AR74" s="62"/>
      <c r="AS74" s="62"/>
      <c r="AT74" s="6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122"/>
      <c r="BG74" s="122"/>
      <c r="BX74" s="121"/>
      <c r="CG74" s="123"/>
      <c r="CH74" s="123"/>
      <c r="CI74" s="123"/>
      <c r="CJ74" s="123"/>
      <c r="CK74" s="123"/>
      <c r="CL74" s="123"/>
      <c r="CM74" s="123"/>
      <c r="CN74" s="123"/>
      <c r="CO74" s="123"/>
    </row>
    <row r="75" spans="1:93" ht="16.149999999999999" customHeight="1" x14ac:dyDescent="0.2">
      <c r="A75" s="336"/>
      <c r="B75" s="167" t="s">
        <v>45</v>
      </c>
      <c r="C75" s="132">
        <f t="shared" si="6"/>
        <v>0</v>
      </c>
      <c r="D75" s="168">
        <f t="shared" si="7"/>
        <v>0</v>
      </c>
      <c r="E75" s="128">
        <f t="shared" si="8"/>
        <v>0</v>
      </c>
      <c r="F75" s="64"/>
      <c r="G75" s="65"/>
      <c r="H75" s="64"/>
      <c r="I75" s="65"/>
      <c r="J75" s="12"/>
      <c r="K75" s="14"/>
      <c r="L75" s="12"/>
      <c r="M75" s="14"/>
      <c r="N75" s="12"/>
      <c r="O75" s="14"/>
      <c r="P75" s="12"/>
      <c r="Q75" s="14"/>
      <c r="R75" s="12"/>
      <c r="S75" s="14"/>
      <c r="T75" s="12"/>
      <c r="U75" s="14"/>
      <c r="V75" s="12"/>
      <c r="W75" s="14"/>
      <c r="X75" s="12"/>
      <c r="Y75" s="14"/>
      <c r="Z75" s="12"/>
      <c r="AA75" s="14"/>
      <c r="AB75" s="12"/>
      <c r="AC75" s="14"/>
      <c r="AD75" s="12"/>
      <c r="AE75" s="14"/>
      <c r="AF75" s="12"/>
      <c r="AG75" s="14"/>
      <c r="AH75" s="12"/>
      <c r="AI75" s="14"/>
      <c r="AJ75" s="12"/>
      <c r="AK75" s="14"/>
      <c r="AL75" s="23"/>
      <c r="AM75" s="36"/>
      <c r="AN75" s="57"/>
      <c r="AO75" s="13"/>
      <c r="AP75" s="24"/>
      <c r="AQ75" s="24"/>
      <c r="AR75" s="24"/>
      <c r="AS75" s="24"/>
      <c r="AT75" s="6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122"/>
      <c r="BG75" s="122"/>
      <c r="BX75" s="121"/>
      <c r="CG75" s="123"/>
      <c r="CH75" s="123"/>
      <c r="CI75" s="123"/>
      <c r="CJ75" s="123"/>
      <c r="CK75" s="123"/>
      <c r="CL75" s="123"/>
      <c r="CM75" s="123"/>
      <c r="CN75" s="123"/>
      <c r="CO75" s="123"/>
    </row>
    <row r="76" spans="1:93" ht="16.149999999999999" customHeight="1" x14ac:dyDescent="0.2">
      <c r="A76" s="334" t="s">
        <v>54</v>
      </c>
      <c r="B76" s="152" t="s">
        <v>55</v>
      </c>
      <c r="C76" s="49">
        <f t="shared" si="6"/>
        <v>0</v>
      </c>
      <c r="D76" s="50">
        <f t="shared" si="7"/>
        <v>0</v>
      </c>
      <c r="E76" s="153">
        <f t="shared" si="8"/>
        <v>0</v>
      </c>
      <c r="F76" s="84"/>
      <c r="G76" s="170"/>
      <c r="H76" s="84"/>
      <c r="I76" s="170"/>
      <c r="J76" s="78"/>
      <c r="K76" s="79"/>
      <c r="L76" s="78"/>
      <c r="M76" s="79"/>
      <c r="N76" s="78"/>
      <c r="O76" s="79"/>
      <c r="P76" s="78"/>
      <c r="Q76" s="79"/>
      <c r="R76" s="78"/>
      <c r="S76" s="79"/>
      <c r="T76" s="78"/>
      <c r="U76" s="79"/>
      <c r="V76" s="78"/>
      <c r="W76" s="79"/>
      <c r="X76" s="78"/>
      <c r="Y76" s="79"/>
      <c r="Z76" s="78"/>
      <c r="AA76" s="79"/>
      <c r="AB76" s="27"/>
      <c r="AC76" s="137"/>
      <c r="AD76" s="184"/>
      <c r="AE76" s="185"/>
      <c r="AF76" s="67"/>
      <c r="AG76" s="72"/>
      <c r="AH76" s="67"/>
      <c r="AI76" s="72"/>
      <c r="AJ76" s="67"/>
      <c r="AK76" s="72"/>
      <c r="AL76" s="178"/>
      <c r="AM76" s="179"/>
      <c r="AN76" s="57"/>
      <c r="AO76" s="2"/>
      <c r="AP76" s="26"/>
      <c r="AQ76" s="26"/>
      <c r="AR76" s="26"/>
      <c r="AS76" s="26"/>
      <c r="AT76" s="6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122"/>
      <c r="BG76" s="122"/>
      <c r="BX76" s="121"/>
      <c r="CG76" s="123"/>
      <c r="CH76" s="123"/>
      <c r="CI76" s="123"/>
      <c r="CJ76" s="123"/>
      <c r="CK76" s="123"/>
      <c r="CL76" s="123"/>
      <c r="CM76" s="123"/>
      <c r="CN76" s="123"/>
      <c r="CO76" s="123"/>
    </row>
    <row r="77" spans="1:93" ht="16.149999999999999" customHeight="1" x14ac:dyDescent="0.2">
      <c r="A77" s="335"/>
      <c r="B77" s="186" t="s">
        <v>56</v>
      </c>
      <c r="C77" s="59">
        <f t="shared" si="6"/>
        <v>4</v>
      </c>
      <c r="D77" s="60">
        <f t="shared" si="7"/>
        <v>0</v>
      </c>
      <c r="E77" s="166">
        <f t="shared" si="8"/>
        <v>4</v>
      </c>
      <c r="F77" s="41"/>
      <c r="G77" s="42"/>
      <c r="H77" s="41"/>
      <c r="I77" s="42"/>
      <c r="J77" s="7"/>
      <c r="K77" s="8"/>
      <c r="L77" s="7"/>
      <c r="M77" s="8">
        <v>1</v>
      </c>
      <c r="N77" s="7"/>
      <c r="O77" s="8">
        <v>1</v>
      </c>
      <c r="P77" s="7"/>
      <c r="Q77" s="8"/>
      <c r="R77" s="7"/>
      <c r="S77" s="8">
        <v>1</v>
      </c>
      <c r="T77" s="7"/>
      <c r="U77" s="8">
        <v>1</v>
      </c>
      <c r="V77" s="7"/>
      <c r="W77" s="8"/>
      <c r="X77" s="7"/>
      <c r="Y77" s="8"/>
      <c r="Z77" s="7"/>
      <c r="AA77" s="8"/>
      <c r="AB77" s="27"/>
      <c r="AC77" s="137"/>
      <c r="AD77" s="184"/>
      <c r="AE77" s="185"/>
      <c r="AF77" s="40"/>
      <c r="AG77" s="75"/>
      <c r="AH77" s="40"/>
      <c r="AI77" s="75"/>
      <c r="AJ77" s="40"/>
      <c r="AK77" s="75"/>
      <c r="AL77" s="74"/>
      <c r="AM77" s="96"/>
      <c r="AN77" s="57"/>
      <c r="AO77" s="20">
        <v>0</v>
      </c>
      <c r="AP77" s="22">
        <v>0</v>
      </c>
      <c r="AQ77" s="22">
        <v>0</v>
      </c>
      <c r="AR77" s="22">
        <v>0</v>
      </c>
      <c r="AS77" s="22"/>
      <c r="AT77" s="6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122"/>
      <c r="BG77" s="122"/>
      <c r="BX77" s="121"/>
      <c r="CD77" s="147" t="str">
        <f>IF((J77 + K77 + L77 + M77) &lt;  AS77,"* La columna 14-18 AÑOS no puede ser mayor al total por grupo edad de 10 a 19 años. ","")</f>
        <v/>
      </c>
      <c r="CG77" s="123">
        <v>0</v>
      </c>
      <c r="CH77" s="123">
        <v>0</v>
      </c>
      <c r="CI77" s="123">
        <v>0</v>
      </c>
      <c r="CJ77" s="123">
        <f>IF((J77 + K77 + L77 + M77) &lt;  AS77,1,0)</f>
        <v>0</v>
      </c>
      <c r="CK77" s="123"/>
      <c r="CL77" s="123"/>
      <c r="CM77" s="123"/>
      <c r="CN77" s="123"/>
      <c r="CO77" s="123"/>
    </row>
    <row r="78" spans="1:93" ht="16.149999999999999" customHeight="1" x14ac:dyDescent="0.2">
      <c r="A78" s="335"/>
      <c r="B78" s="186" t="s">
        <v>57</v>
      </c>
      <c r="C78" s="59">
        <f t="shared" si="6"/>
        <v>0</v>
      </c>
      <c r="D78" s="60">
        <f t="shared" si="7"/>
        <v>0</v>
      </c>
      <c r="E78" s="166">
        <f t="shared" si="8"/>
        <v>0</v>
      </c>
      <c r="F78" s="40"/>
      <c r="G78" s="43"/>
      <c r="H78" s="40"/>
      <c r="I78" s="43"/>
      <c r="J78" s="7"/>
      <c r="K78" s="8"/>
      <c r="L78" s="7"/>
      <c r="M78" s="8"/>
      <c r="N78" s="7"/>
      <c r="O78" s="8"/>
      <c r="P78" s="7"/>
      <c r="Q78" s="8"/>
      <c r="R78" s="7"/>
      <c r="S78" s="8"/>
      <c r="T78" s="7"/>
      <c r="U78" s="8"/>
      <c r="V78" s="7"/>
      <c r="W78" s="8"/>
      <c r="X78" s="7"/>
      <c r="Y78" s="8"/>
      <c r="Z78" s="7"/>
      <c r="AA78" s="8"/>
      <c r="AB78" s="27"/>
      <c r="AC78" s="137"/>
      <c r="AD78" s="184"/>
      <c r="AE78" s="185"/>
      <c r="AF78" s="40"/>
      <c r="AG78" s="75"/>
      <c r="AH78" s="40"/>
      <c r="AI78" s="75"/>
      <c r="AJ78" s="40"/>
      <c r="AK78" s="75"/>
      <c r="AL78" s="74"/>
      <c r="AM78" s="96"/>
      <c r="AN78" s="57"/>
      <c r="AO78" s="28"/>
      <c r="AP78" s="62"/>
      <c r="AQ78" s="62"/>
      <c r="AR78" s="62"/>
      <c r="AS78" s="62"/>
      <c r="AT78" s="6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122"/>
      <c r="BG78" s="122"/>
      <c r="BX78" s="121"/>
      <c r="CD78" s="147" t="str">
        <f>IF((J78 + K78 + L78 + M78) &lt;  AS78,"* La columna 14-18 AÑOS no puede ser mayor al total por grupo edad de 10 a 19 años. ","")</f>
        <v/>
      </c>
      <c r="CG78" s="123">
        <v>0</v>
      </c>
      <c r="CH78" s="123">
        <v>0</v>
      </c>
      <c r="CI78" s="123">
        <v>0</v>
      </c>
      <c r="CJ78" s="123">
        <f>IF((J78 + K78 + L78 + M78) &lt;  AS78,1,0)</f>
        <v>0</v>
      </c>
      <c r="CK78" s="123"/>
      <c r="CL78" s="123"/>
      <c r="CM78" s="123"/>
      <c r="CN78" s="123"/>
      <c r="CO78" s="123"/>
    </row>
    <row r="79" spans="1:93" ht="16.149999999999999" customHeight="1" x14ac:dyDescent="0.2">
      <c r="A79" s="335"/>
      <c r="B79" s="186" t="s">
        <v>58</v>
      </c>
      <c r="C79" s="52">
        <f t="shared" si="6"/>
        <v>2</v>
      </c>
      <c r="D79" s="53">
        <f t="shared" si="7"/>
        <v>0</v>
      </c>
      <c r="E79" s="166">
        <f t="shared" si="8"/>
        <v>2</v>
      </c>
      <c r="F79" s="41"/>
      <c r="G79" s="42"/>
      <c r="H79" s="41"/>
      <c r="I79" s="42"/>
      <c r="J79" s="27"/>
      <c r="K79" s="137"/>
      <c r="L79" s="27"/>
      <c r="M79" s="137">
        <v>1</v>
      </c>
      <c r="N79" s="27"/>
      <c r="O79" s="137">
        <v>1</v>
      </c>
      <c r="P79" s="27"/>
      <c r="Q79" s="137"/>
      <c r="R79" s="27"/>
      <c r="S79" s="137"/>
      <c r="T79" s="27"/>
      <c r="U79" s="137"/>
      <c r="V79" s="27"/>
      <c r="W79" s="137"/>
      <c r="X79" s="27"/>
      <c r="Y79" s="137"/>
      <c r="Z79" s="27"/>
      <c r="AA79" s="137"/>
      <c r="AB79" s="27"/>
      <c r="AC79" s="137"/>
      <c r="AD79" s="184"/>
      <c r="AE79" s="185"/>
      <c r="AF79" s="40"/>
      <c r="AG79" s="75"/>
      <c r="AH79" s="40"/>
      <c r="AI79" s="75"/>
      <c r="AJ79" s="40"/>
      <c r="AK79" s="75"/>
      <c r="AL79" s="74"/>
      <c r="AM79" s="96"/>
      <c r="AN79" s="57"/>
      <c r="AO79" s="28">
        <v>0</v>
      </c>
      <c r="AP79" s="62">
        <v>0</v>
      </c>
      <c r="AQ79" s="62">
        <v>0</v>
      </c>
      <c r="AR79" s="62">
        <v>0</v>
      </c>
      <c r="AS79" s="62">
        <v>0</v>
      </c>
      <c r="AT79" s="6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122"/>
      <c r="BG79" s="122"/>
      <c r="BX79" s="121"/>
      <c r="CD79" s="147" t="str">
        <f>IF((J79 + K79 + L79 + M79) &lt;  AS79,"* La columna 14-18 AÑOS no puede ser mayor al total por grupo edad de 10 a 19 años. ","")</f>
        <v/>
      </c>
      <c r="CG79" s="123">
        <v>0</v>
      </c>
      <c r="CH79" s="123">
        <v>0</v>
      </c>
      <c r="CI79" s="123">
        <v>0</v>
      </c>
      <c r="CJ79" s="123">
        <f>IF((J79 + K79 + L79 + M79) &lt;  AS79,1,0)</f>
        <v>0</v>
      </c>
      <c r="CK79" s="123"/>
      <c r="CL79" s="123"/>
      <c r="CM79" s="123"/>
      <c r="CN79" s="123"/>
      <c r="CO79" s="123"/>
    </row>
    <row r="80" spans="1:93" ht="16.149999999999999" customHeight="1" x14ac:dyDescent="0.2">
      <c r="A80" s="335"/>
      <c r="B80" s="112" t="s">
        <v>46</v>
      </c>
      <c r="C80" s="90">
        <f t="shared" si="6"/>
        <v>0</v>
      </c>
      <c r="D80" s="91">
        <f t="shared" si="7"/>
        <v>0</v>
      </c>
      <c r="E80" s="128">
        <f t="shared" si="8"/>
        <v>0</v>
      </c>
      <c r="F80" s="64"/>
      <c r="G80" s="65"/>
      <c r="H80" s="64"/>
      <c r="I80" s="65"/>
      <c r="J80" s="12"/>
      <c r="K80" s="14"/>
      <c r="L80" s="12"/>
      <c r="M80" s="14"/>
      <c r="N80" s="12"/>
      <c r="O80" s="14"/>
      <c r="P80" s="12"/>
      <c r="Q80" s="14"/>
      <c r="R80" s="12"/>
      <c r="S80" s="14"/>
      <c r="T80" s="12"/>
      <c r="U80" s="14"/>
      <c r="V80" s="12"/>
      <c r="W80" s="14"/>
      <c r="X80" s="12"/>
      <c r="Y80" s="14"/>
      <c r="Z80" s="12"/>
      <c r="AA80" s="14"/>
      <c r="AB80" s="27"/>
      <c r="AC80" s="137"/>
      <c r="AD80" s="184"/>
      <c r="AE80" s="185"/>
      <c r="AF80" s="64"/>
      <c r="AG80" s="73"/>
      <c r="AH80" s="64"/>
      <c r="AI80" s="73"/>
      <c r="AJ80" s="64"/>
      <c r="AK80" s="73"/>
      <c r="AL80" s="182"/>
      <c r="AM80" s="76"/>
      <c r="AN80" s="57"/>
      <c r="AO80" s="13"/>
      <c r="AP80" s="24"/>
      <c r="AQ80" s="24"/>
      <c r="AR80" s="24"/>
      <c r="AS80" s="24"/>
      <c r="AT80" s="6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122"/>
      <c r="BG80" s="122"/>
      <c r="BX80" s="121"/>
      <c r="CG80" s="123"/>
      <c r="CH80" s="123"/>
      <c r="CI80" s="123"/>
      <c r="CJ80" s="123"/>
      <c r="CK80" s="123"/>
      <c r="CL80" s="123"/>
      <c r="CM80" s="123"/>
      <c r="CN80" s="123"/>
      <c r="CO80" s="123"/>
    </row>
    <row r="81" spans="1:93" ht="16.149999999999999" customHeight="1" x14ac:dyDescent="0.2">
      <c r="A81" s="337" t="s">
        <v>59</v>
      </c>
      <c r="B81" s="152" t="s">
        <v>37</v>
      </c>
      <c r="C81" s="49">
        <f t="shared" si="6"/>
        <v>0</v>
      </c>
      <c r="D81" s="50">
        <f t="shared" si="7"/>
        <v>0</v>
      </c>
      <c r="E81" s="153">
        <f t="shared" si="8"/>
        <v>0</v>
      </c>
      <c r="F81" s="84"/>
      <c r="G81" s="170"/>
      <c r="H81" s="84"/>
      <c r="I81" s="170"/>
      <c r="J81" s="78"/>
      <c r="K81" s="79"/>
      <c r="L81" s="78"/>
      <c r="M81" s="79"/>
      <c r="N81" s="78"/>
      <c r="O81" s="79"/>
      <c r="P81" s="187"/>
      <c r="Q81" s="188"/>
      <c r="R81" s="187"/>
      <c r="S81" s="188"/>
      <c r="T81" s="187"/>
      <c r="U81" s="188"/>
      <c r="V81" s="187"/>
      <c r="W81" s="188"/>
      <c r="X81" s="187"/>
      <c r="Y81" s="188"/>
      <c r="Z81" s="187"/>
      <c r="AA81" s="188"/>
      <c r="AB81" s="187"/>
      <c r="AC81" s="188"/>
      <c r="AD81" s="187"/>
      <c r="AE81" s="188"/>
      <c r="AF81" s="187"/>
      <c r="AG81" s="188"/>
      <c r="AH81" s="187"/>
      <c r="AI81" s="188"/>
      <c r="AJ81" s="187"/>
      <c r="AK81" s="188"/>
      <c r="AL81" s="187"/>
      <c r="AM81" s="189"/>
      <c r="AN81" s="94"/>
      <c r="AO81" s="18"/>
      <c r="AP81" s="48"/>
      <c r="AQ81" s="48"/>
      <c r="AR81" s="48"/>
      <c r="AS81" s="48"/>
      <c r="AT81" s="6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122"/>
      <c r="BG81" s="122"/>
      <c r="BX81" s="121"/>
      <c r="CG81" s="123"/>
      <c r="CH81" s="123"/>
      <c r="CI81" s="123"/>
      <c r="CJ81" s="123"/>
      <c r="CK81" s="123"/>
      <c r="CL81" s="123"/>
      <c r="CM81" s="123"/>
      <c r="CN81" s="123"/>
      <c r="CO81" s="123"/>
    </row>
    <row r="82" spans="1:93" ht="16.149999999999999" customHeight="1" x14ac:dyDescent="0.2">
      <c r="A82" s="338"/>
      <c r="B82" s="39" t="s">
        <v>38</v>
      </c>
      <c r="C82" s="52">
        <f t="shared" si="6"/>
        <v>0</v>
      </c>
      <c r="D82" s="53">
        <f t="shared" si="7"/>
        <v>0</v>
      </c>
      <c r="E82" s="158">
        <f t="shared" si="8"/>
        <v>0</v>
      </c>
      <c r="F82" s="41"/>
      <c r="G82" s="42"/>
      <c r="H82" s="41"/>
      <c r="I82" s="42"/>
      <c r="J82" s="7"/>
      <c r="K82" s="8"/>
      <c r="L82" s="7"/>
      <c r="M82" s="8"/>
      <c r="N82" s="7"/>
      <c r="O82" s="8"/>
      <c r="P82" s="176"/>
      <c r="Q82" s="177"/>
      <c r="R82" s="176"/>
      <c r="S82" s="177"/>
      <c r="T82" s="176"/>
      <c r="U82" s="177"/>
      <c r="V82" s="176"/>
      <c r="W82" s="177"/>
      <c r="X82" s="176"/>
      <c r="Y82" s="177"/>
      <c r="Z82" s="176"/>
      <c r="AA82" s="177"/>
      <c r="AB82" s="176"/>
      <c r="AC82" s="177"/>
      <c r="AD82" s="176"/>
      <c r="AE82" s="177"/>
      <c r="AF82" s="176"/>
      <c r="AG82" s="177"/>
      <c r="AH82" s="176"/>
      <c r="AI82" s="177"/>
      <c r="AJ82" s="176"/>
      <c r="AK82" s="177"/>
      <c r="AL82" s="176"/>
      <c r="AM82" s="190"/>
      <c r="AN82" s="57"/>
      <c r="AO82" s="20"/>
      <c r="AP82" s="22"/>
      <c r="AQ82" s="22"/>
      <c r="AR82" s="22"/>
      <c r="AS82" s="22"/>
      <c r="AT82" s="6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122"/>
      <c r="BG82" s="122"/>
      <c r="BX82" s="121"/>
      <c r="CG82" s="123"/>
      <c r="CH82" s="123"/>
      <c r="CI82" s="123"/>
      <c r="CJ82" s="123"/>
      <c r="CK82" s="123"/>
      <c r="CL82" s="123"/>
      <c r="CM82" s="123"/>
      <c r="CN82" s="123"/>
      <c r="CO82" s="123"/>
    </row>
    <row r="83" spans="1:93" ht="16.149999999999999" customHeight="1" x14ac:dyDescent="0.2">
      <c r="A83" s="338"/>
      <c r="B83" s="39" t="s">
        <v>39</v>
      </c>
      <c r="C83" s="52">
        <f t="shared" si="6"/>
        <v>0</v>
      </c>
      <c r="D83" s="53">
        <f t="shared" si="7"/>
        <v>0</v>
      </c>
      <c r="E83" s="158">
        <f t="shared" si="8"/>
        <v>0</v>
      </c>
      <c r="F83" s="41"/>
      <c r="G83" s="42"/>
      <c r="H83" s="41"/>
      <c r="I83" s="42"/>
      <c r="J83" s="7"/>
      <c r="K83" s="8"/>
      <c r="L83" s="7"/>
      <c r="M83" s="8"/>
      <c r="N83" s="7"/>
      <c r="O83" s="8"/>
      <c r="P83" s="176"/>
      <c r="Q83" s="177"/>
      <c r="R83" s="176"/>
      <c r="S83" s="177"/>
      <c r="T83" s="176"/>
      <c r="U83" s="177"/>
      <c r="V83" s="176"/>
      <c r="W83" s="177"/>
      <c r="X83" s="176"/>
      <c r="Y83" s="177"/>
      <c r="Z83" s="176"/>
      <c r="AA83" s="177"/>
      <c r="AB83" s="176"/>
      <c r="AC83" s="177"/>
      <c r="AD83" s="176"/>
      <c r="AE83" s="177"/>
      <c r="AF83" s="176"/>
      <c r="AG83" s="177"/>
      <c r="AH83" s="176"/>
      <c r="AI83" s="177"/>
      <c r="AJ83" s="176"/>
      <c r="AK83" s="177"/>
      <c r="AL83" s="176"/>
      <c r="AM83" s="190"/>
      <c r="AN83" s="57"/>
      <c r="AO83" s="20"/>
      <c r="AP83" s="22"/>
      <c r="AQ83" s="22"/>
      <c r="AR83" s="22"/>
      <c r="AS83" s="22"/>
      <c r="AT83" s="6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122"/>
      <c r="BG83" s="122"/>
      <c r="BX83" s="121"/>
      <c r="CG83" s="123"/>
      <c r="CH83" s="123"/>
      <c r="CI83" s="123"/>
      <c r="CJ83" s="123"/>
      <c r="CK83" s="123"/>
      <c r="CL83" s="123"/>
      <c r="CM83" s="123"/>
      <c r="CN83" s="123"/>
      <c r="CO83" s="123"/>
    </row>
    <row r="84" spans="1:93" ht="16.149999999999999" customHeight="1" x14ac:dyDescent="0.2">
      <c r="A84" s="338"/>
      <c r="B84" s="39" t="s">
        <v>41</v>
      </c>
      <c r="C84" s="52">
        <f t="shared" si="6"/>
        <v>0</v>
      </c>
      <c r="D84" s="53">
        <f t="shared" si="7"/>
        <v>0</v>
      </c>
      <c r="E84" s="158">
        <f t="shared" si="8"/>
        <v>0</v>
      </c>
      <c r="F84" s="41"/>
      <c r="G84" s="42"/>
      <c r="H84" s="41"/>
      <c r="I84" s="42"/>
      <c r="J84" s="7"/>
      <c r="K84" s="8"/>
      <c r="L84" s="7"/>
      <c r="M84" s="8"/>
      <c r="N84" s="7"/>
      <c r="O84" s="8"/>
      <c r="P84" s="176"/>
      <c r="Q84" s="177"/>
      <c r="R84" s="176"/>
      <c r="S84" s="177"/>
      <c r="T84" s="176"/>
      <c r="U84" s="177"/>
      <c r="V84" s="176"/>
      <c r="W84" s="177"/>
      <c r="X84" s="176"/>
      <c r="Y84" s="177"/>
      <c r="Z84" s="176"/>
      <c r="AA84" s="177"/>
      <c r="AB84" s="176"/>
      <c r="AC84" s="177"/>
      <c r="AD84" s="176"/>
      <c r="AE84" s="177"/>
      <c r="AF84" s="176"/>
      <c r="AG84" s="177"/>
      <c r="AH84" s="176"/>
      <c r="AI84" s="177"/>
      <c r="AJ84" s="176"/>
      <c r="AK84" s="177"/>
      <c r="AL84" s="176"/>
      <c r="AM84" s="190"/>
      <c r="AN84" s="57"/>
      <c r="AO84" s="20"/>
      <c r="AP84" s="22"/>
      <c r="AQ84" s="22"/>
      <c r="AR84" s="22"/>
      <c r="AS84" s="22"/>
      <c r="AT84" s="6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122"/>
      <c r="BG84" s="122"/>
      <c r="BX84" s="121"/>
      <c r="CG84" s="123"/>
      <c r="CH84" s="123"/>
      <c r="CI84" s="123"/>
      <c r="CJ84" s="123"/>
      <c r="CK84" s="123"/>
      <c r="CL84" s="123"/>
      <c r="CM84" s="123"/>
      <c r="CN84" s="123"/>
      <c r="CO84" s="123"/>
    </row>
    <row r="85" spans="1:93" ht="16.149999999999999" customHeight="1" x14ac:dyDescent="0.2">
      <c r="A85" s="338"/>
      <c r="B85" s="39" t="s">
        <v>42</v>
      </c>
      <c r="C85" s="52">
        <f t="shared" si="6"/>
        <v>0</v>
      </c>
      <c r="D85" s="53">
        <f t="shared" si="7"/>
        <v>0</v>
      </c>
      <c r="E85" s="158">
        <f t="shared" si="8"/>
        <v>0</v>
      </c>
      <c r="F85" s="41"/>
      <c r="G85" s="42"/>
      <c r="H85" s="41"/>
      <c r="I85" s="42"/>
      <c r="J85" s="7"/>
      <c r="K85" s="8"/>
      <c r="L85" s="7"/>
      <c r="M85" s="8"/>
      <c r="N85" s="7"/>
      <c r="O85" s="8"/>
      <c r="P85" s="176"/>
      <c r="Q85" s="177"/>
      <c r="R85" s="176"/>
      <c r="S85" s="177"/>
      <c r="T85" s="176"/>
      <c r="U85" s="177"/>
      <c r="V85" s="176"/>
      <c r="W85" s="177"/>
      <c r="X85" s="176"/>
      <c r="Y85" s="177"/>
      <c r="Z85" s="176"/>
      <c r="AA85" s="177"/>
      <c r="AB85" s="176"/>
      <c r="AC85" s="177"/>
      <c r="AD85" s="176"/>
      <c r="AE85" s="177"/>
      <c r="AF85" s="176"/>
      <c r="AG85" s="177"/>
      <c r="AH85" s="176"/>
      <c r="AI85" s="177"/>
      <c r="AJ85" s="176"/>
      <c r="AK85" s="177"/>
      <c r="AL85" s="176"/>
      <c r="AM85" s="190"/>
      <c r="AN85" s="57"/>
      <c r="AO85" s="20"/>
      <c r="AP85" s="22"/>
      <c r="AQ85" s="22"/>
      <c r="AR85" s="22"/>
      <c r="AS85" s="22"/>
      <c r="AT85" s="6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122"/>
      <c r="BG85" s="122"/>
      <c r="BX85" s="121"/>
      <c r="CG85" s="123"/>
      <c r="CH85" s="123"/>
      <c r="CI85" s="123"/>
      <c r="CJ85" s="123"/>
      <c r="CK85" s="123"/>
      <c r="CL85" s="123"/>
      <c r="CM85" s="123"/>
      <c r="CN85" s="123"/>
      <c r="CO85" s="123"/>
    </row>
    <row r="86" spans="1:93" ht="16.149999999999999" customHeight="1" x14ac:dyDescent="0.2">
      <c r="A86" s="338"/>
      <c r="B86" s="175" t="s">
        <v>46</v>
      </c>
      <c r="C86" s="165">
        <f t="shared" si="6"/>
        <v>0</v>
      </c>
      <c r="D86" s="88">
        <f t="shared" si="7"/>
        <v>0</v>
      </c>
      <c r="E86" s="166">
        <f t="shared" si="8"/>
        <v>0</v>
      </c>
      <c r="F86" s="41"/>
      <c r="G86" s="42"/>
      <c r="H86" s="41"/>
      <c r="I86" s="42"/>
      <c r="J86" s="27"/>
      <c r="K86" s="137"/>
      <c r="L86" s="27"/>
      <c r="M86" s="137"/>
      <c r="N86" s="27"/>
      <c r="O86" s="137"/>
      <c r="P86" s="184"/>
      <c r="Q86" s="185"/>
      <c r="R86" s="184"/>
      <c r="S86" s="185"/>
      <c r="T86" s="184"/>
      <c r="U86" s="185"/>
      <c r="V86" s="184"/>
      <c r="W86" s="185"/>
      <c r="X86" s="184"/>
      <c r="Y86" s="185"/>
      <c r="Z86" s="184"/>
      <c r="AA86" s="185"/>
      <c r="AB86" s="184"/>
      <c r="AC86" s="185"/>
      <c r="AD86" s="184"/>
      <c r="AE86" s="185"/>
      <c r="AF86" s="184"/>
      <c r="AG86" s="185"/>
      <c r="AH86" s="184"/>
      <c r="AI86" s="185"/>
      <c r="AJ86" s="184"/>
      <c r="AK86" s="185"/>
      <c r="AL86" s="184"/>
      <c r="AM86" s="191"/>
      <c r="AN86" s="57"/>
      <c r="AO86" s="20"/>
      <c r="AP86" s="22"/>
      <c r="AQ86" s="22"/>
      <c r="AR86" s="22"/>
      <c r="AS86" s="22"/>
      <c r="AT86" s="6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122"/>
      <c r="BG86" s="122"/>
      <c r="BX86" s="121"/>
      <c r="CG86" s="123"/>
      <c r="CH86" s="123"/>
      <c r="CI86" s="123"/>
      <c r="CJ86" s="123"/>
      <c r="CK86" s="123"/>
      <c r="CL86" s="123"/>
      <c r="CM86" s="123"/>
      <c r="CN86" s="123"/>
      <c r="CO86" s="123"/>
    </row>
    <row r="87" spans="1:93" ht="16.149999999999999" customHeight="1" x14ac:dyDescent="0.2">
      <c r="A87" s="339"/>
      <c r="B87" s="167" t="s">
        <v>45</v>
      </c>
      <c r="C87" s="132">
        <f t="shared" si="6"/>
        <v>0</v>
      </c>
      <c r="D87" s="168">
        <f t="shared" si="7"/>
        <v>0</v>
      </c>
      <c r="E87" s="128">
        <f t="shared" si="8"/>
        <v>0</v>
      </c>
      <c r="F87" s="64"/>
      <c r="G87" s="65"/>
      <c r="H87" s="64"/>
      <c r="I87" s="65"/>
      <c r="J87" s="12"/>
      <c r="K87" s="14"/>
      <c r="L87" s="12"/>
      <c r="M87" s="14"/>
      <c r="N87" s="12"/>
      <c r="O87" s="14"/>
      <c r="P87" s="192"/>
      <c r="Q87" s="193"/>
      <c r="R87" s="192"/>
      <c r="S87" s="193"/>
      <c r="T87" s="192"/>
      <c r="U87" s="193"/>
      <c r="V87" s="192"/>
      <c r="W87" s="193"/>
      <c r="X87" s="192"/>
      <c r="Y87" s="193"/>
      <c r="Z87" s="192"/>
      <c r="AA87" s="193"/>
      <c r="AB87" s="192"/>
      <c r="AC87" s="193"/>
      <c r="AD87" s="192"/>
      <c r="AE87" s="193"/>
      <c r="AF87" s="192"/>
      <c r="AG87" s="193"/>
      <c r="AH87" s="192"/>
      <c r="AI87" s="193"/>
      <c r="AJ87" s="192"/>
      <c r="AK87" s="193"/>
      <c r="AL87" s="192"/>
      <c r="AM87" s="194"/>
      <c r="AN87" s="58"/>
      <c r="AO87" s="13"/>
      <c r="AP87" s="24"/>
      <c r="AQ87" s="24"/>
      <c r="AR87" s="24"/>
      <c r="AS87" s="24"/>
      <c r="AT87" s="6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122"/>
      <c r="BG87" s="122"/>
      <c r="BX87" s="121"/>
      <c r="CG87" s="123"/>
      <c r="CH87" s="123"/>
      <c r="CI87" s="123"/>
      <c r="CJ87" s="123"/>
      <c r="CK87" s="123"/>
      <c r="CL87" s="123"/>
      <c r="CM87" s="123"/>
      <c r="CN87" s="123"/>
      <c r="CO87" s="123"/>
    </row>
    <row r="88" spans="1:93" ht="16.149999999999999" customHeight="1" x14ac:dyDescent="0.2">
      <c r="A88" s="334" t="s">
        <v>60</v>
      </c>
      <c r="B88" s="152" t="s">
        <v>37</v>
      </c>
      <c r="C88" s="49">
        <f t="shared" si="6"/>
        <v>0</v>
      </c>
      <c r="D88" s="50">
        <f t="shared" si="7"/>
        <v>0</v>
      </c>
      <c r="E88" s="153">
        <f t="shared" si="8"/>
        <v>0</v>
      </c>
      <c r="F88" s="7"/>
      <c r="G88" s="20"/>
      <c r="H88" s="7"/>
      <c r="I88" s="20"/>
      <c r="J88" s="7"/>
      <c r="K88" s="8"/>
      <c r="L88" s="7"/>
      <c r="M88" s="8"/>
      <c r="N88" s="7"/>
      <c r="O88" s="8"/>
      <c r="P88" s="7"/>
      <c r="Q88" s="8"/>
      <c r="R88" s="7"/>
      <c r="S88" s="8"/>
      <c r="T88" s="7"/>
      <c r="U88" s="8"/>
      <c r="V88" s="7"/>
      <c r="W88" s="8"/>
      <c r="X88" s="7"/>
      <c r="Y88" s="8"/>
      <c r="Z88" s="7"/>
      <c r="AA88" s="8"/>
      <c r="AB88" s="7"/>
      <c r="AC88" s="8"/>
      <c r="AD88" s="7"/>
      <c r="AE88" s="8"/>
      <c r="AF88" s="7"/>
      <c r="AG88" s="8"/>
      <c r="AH88" s="7"/>
      <c r="AI88" s="8"/>
      <c r="AJ88" s="7"/>
      <c r="AK88" s="8"/>
      <c r="AL88" s="21"/>
      <c r="AM88" s="35"/>
      <c r="AN88" s="195"/>
      <c r="AO88" s="18"/>
      <c r="AP88" s="48"/>
      <c r="AQ88" s="48"/>
      <c r="AR88" s="48"/>
      <c r="AS88" s="196"/>
      <c r="AT88" s="6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122"/>
      <c r="BG88" s="122"/>
      <c r="BX88" s="121"/>
      <c r="CG88" s="123"/>
      <c r="CH88" s="123"/>
      <c r="CI88" s="123"/>
      <c r="CJ88" s="123"/>
      <c r="CK88" s="123"/>
      <c r="CL88" s="123"/>
      <c r="CM88" s="123"/>
      <c r="CN88" s="123"/>
      <c r="CO88" s="123"/>
    </row>
    <row r="89" spans="1:93" ht="16.149999999999999" customHeight="1" x14ac:dyDescent="0.2">
      <c r="A89" s="335"/>
      <c r="B89" s="39" t="s">
        <v>38</v>
      </c>
      <c r="C89" s="52">
        <f t="shared" si="6"/>
        <v>0</v>
      </c>
      <c r="D89" s="53">
        <f t="shared" si="7"/>
        <v>0</v>
      </c>
      <c r="E89" s="158">
        <f t="shared" si="8"/>
        <v>0</v>
      </c>
      <c r="F89" s="7"/>
      <c r="G89" s="20"/>
      <c r="H89" s="7"/>
      <c r="I89" s="20"/>
      <c r="J89" s="7"/>
      <c r="K89" s="8"/>
      <c r="L89" s="7"/>
      <c r="M89" s="8"/>
      <c r="N89" s="7"/>
      <c r="O89" s="8"/>
      <c r="P89" s="7"/>
      <c r="Q89" s="8"/>
      <c r="R89" s="7"/>
      <c r="S89" s="8"/>
      <c r="T89" s="7"/>
      <c r="U89" s="8"/>
      <c r="V89" s="7"/>
      <c r="W89" s="8"/>
      <c r="X89" s="7"/>
      <c r="Y89" s="8"/>
      <c r="Z89" s="7"/>
      <c r="AA89" s="8"/>
      <c r="AB89" s="7"/>
      <c r="AC89" s="8"/>
      <c r="AD89" s="7"/>
      <c r="AE89" s="8"/>
      <c r="AF89" s="7"/>
      <c r="AG89" s="8"/>
      <c r="AH89" s="7"/>
      <c r="AI89" s="8"/>
      <c r="AJ89" s="7"/>
      <c r="AK89" s="8"/>
      <c r="AL89" s="21"/>
      <c r="AM89" s="35"/>
      <c r="AN89" s="197"/>
      <c r="AO89" s="20"/>
      <c r="AP89" s="22"/>
      <c r="AQ89" s="22"/>
      <c r="AR89" s="22"/>
      <c r="AS89" s="198"/>
      <c r="AT89" s="6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122"/>
      <c r="BG89" s="122"/>
      <c r="BX89" s="121"/>
      <c r="CG89" s="123"/>
      <c r="CH89" s="123"/>
      <c r="CI89" s="123"/>
      <c r="CJ89" s="123"/>
      <c r="CK89" s="123"/>
      <c r="CL89" s="123"/>
      <c r="CM89" s="123"/>
      <c r="CN89" s="123"/>
      <c r="CO89" s="123"/>
    </row>
    <row r="90" spans="1:93" ht="16.149999999999999" customHeight="1" x14ac:dyDescent="0.2">
      <c r="A90" s="335"/>
      <c r="B90" s="39" t="s">
        <v>39</v>
      </c>
      <c r="C90" s="52">
        <f t="shared" si="6"/>
        <v>0</v>
      </c>
      <c r="D90" s="53">
        <f t="shared" si="7"/>
        <v>0</v>
      </c>
      <c r="E90" s="158">
        <f t="shared" si="8"/>
        <v>0</v>
      </c>
      <c r="F90" s="7"/>
      <c r="G90" s="20"/>
      <c r="H90" s="7"/>
      <c r="I90" s="20"/>
      <c r="J90" s="7"/>
      <c r="K90" s="8"/>
      <c r="L90" s="7"/>
      <c r="M90" s="8"/>
      <c r="N90" s="7"/>
      <c r="O90" s="8"/>
      <c r="P90" s="7"/>
      <c r="Q90" s="8"/>
      <c r="R90" s="7"/>
      <c r="S90" s="8"/>
      <c r="T90" s="7"/>
      <c r="U90" s="8"/>
      <c r="V90" s="7"/>
      <c r="W90" s="8"/>
      <c r="X90" s="7"/>
      <c r="Y90" s="8"/>
      <c r="Z90" s="7"/>
      <c r="AA90" s="8"/>
      <c r="AB90" s="7"/>
      <c r="AC90" s="8"/>
      <c r="AD90" s="7"/>
      <c r="AE90" s="8"/>
      <c r="AF90" s="7"/>
      <c r="AG90" s="8"/>
      <c r="AH90" s="7"/>
      <c r="AI90" s="8"/>
      <c r="AJ90" s="7"/>
      <c r="AK90" s="8"/>
      <c r="AL90" s="21"/>
      <c r="AM90" s="35"/>
      <c r="AN90" s="197"/>
      <c r="AO90" s="20"/>
      <c r="AP90" s="22"/>
      <c r="AQ90" s="22"/>
      <c r="AR90" s="22"/>
      <c r="AS90" s="198"/>
      <c r="AT90" s="6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122"/>
      <c r="BG90" s="122"/>
      <c r="BX90" s="121"/>
      <c r="CG90" s="123"/>
      <c r="CH90" s="123"/>
      <c r="CI90" s="123"/>
      <c r="CJ90" s="123"/>
      <c r="CK90" s="123"/>
      <c r="CL90" s="123"/>
      <c r="CM90" s="123"/>
      <c r="CN90" s="123"/>
      <c r="CO90" s="123"/>
    </row>
    <row r="91" spans="1:93" ht="16.149999999999999" customHeight="1" x14ac:dyDescent="0.2">
      <c r="A91" s="335"/>
      <c r="B91" s="39" t="s">
        <v>41</v>
      </c>
      <c r="C91" s="52">
        <f t="shared" si="6"/>
        <v>0</v>
      </c>
      <c r="D91" s="53">
        <f t="shared" si="7"/>
        <v>0</v>
      </c>
      <c r="E91" s="158">
        <f t="shared" si="8"/>
        <v>0</v>
      </c>
      <c r="F91" s="7"/>
      <c r="G91" s="20"/>
      <c r="H91" s="7"/>
      <c r="I91" s="20"/>
      <c r="J91" s="7"/>
      <c r="K91" s="8"/>
      <c r="L91" s="7"/>
      <c r="M91" s="8"/>
      <c r="N91" s="7"/>
      <c r="O91" s="8"/>
      <c r="P91" s="7"/>
      <c r="Q91" s="8"/>
      <c r="R91" s="7"/>
      <c r="S91" s="8"/>
      <c r="T91" s="7"/>
      <c r="U91" s="8"/>
      <c r="V91" s="7"/>
      <c r="W91" s="8"/>
      <c r="X91" s="7"/>
      <c r="Y91" s="8"/>
      <c r="Z91" s="7"/>
      <c r="AA91" s="8"/>
      <c r="AB91" s="7"/>
      <c r="AC91" s="8"/>
      <c r="AD91" s="7"/>
      <c r="AE91" s="8"/>
      <c r="AF91" s="7"/>
      <c r="AG91" s="8"/>
      <c r="AH91" s="7"/>
      <c r="AI91" s="8"/>
      <c r="AJ91" s="7"/>
      <c r="AK91" s="8"/>
      <c r="AL91" s="21"/>
      <c r="AM91" s="35"/>
      <c r="AN91" s="197"/>
      <c r="AO91" s="20"/>
      <c r="AP91" s="22"/>
      <c r="AQ91" s="22"/>
      <c r="AR91" s="22"/>
      <c r="AS91" s="198"/>
      <c r="AT91" s="6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122"/>
      <c r="BG91" s="122"/>
      <c r="BX91" s="121"/>
      <c r="CG91" s="123"/>
      <c r="CH91" s="123"/>
      <c r="CI91" s="123"/>
      <c r="CJ91" s="123"/>
      <c r="CK91" s="123"/>
      <c r="CL91" s="123"/>
      <c r="CM91" s="123"/>
      <c r="CN91" s="123"/>
      <c r="CO91" s="123"/>
    </row>
    <row r="92" spans="1:93" ht="16.149999999999999" customHeight="1" x14ac:dyDescent="0.2">
      <c r="A92" s="335"/>
      <c r="B92" s="39" t="s">
        <v>42</v>
      </c>
      <c r="C92" s="52">
        <f t="shared" si="6"/>
        <v>0</v>
      </c>
      <c r="D92" s="53">
        <f t="shared" si="7"/>
        <v>0</v>
      </c>
      <c r="E92" s="158">
        <f t="shared" si="8"/>
        <v>0</v>
      </c>
      <c r="F92" s="7"/>
      <c r="G92" s="20"/>
      <c r="H92" s="7"/>
      <c r="I92" s="20"/>
      <c r="J92" s="7"/>
      <c r="K92" s="8"/>
      <c r="L92" s="7"/>
      <c r="M92" s="8"/>
      <c r="N92" s="7"/>
      <c r="O92" s="8"/>
      <c r="P92" s="7"/>
      <c r="Q92" s="8"/>
      <c r="R92" s="7"/>
      <c r="S92" s="8"/>
      <c r="T92" s="7"/>
      <c r="U92" s="8"/>
      <c r="V92" s="7"/>
      <c r="W92" s="8"/>
      <c r="X92" s="7"/>
      <c r="Y92" s="8"/>
      <c r="Z92" s="7"/>
      <c r="AA92" s="8"/>
      <c r="AB92" s="7"/>
      <c r="AC92" s="8"/>
      <c r="AD92" s="7"/>
      <c r="AE92" s="8"/>
      <c r="AF92" s="7"/>
      <c r="AG92" s="8"/>
      <c r="AH92" s="7"/>
      <c r="AI92" s="8"/>
      <c r="AJ92" s="7"/>
      <c r="AK92" s="8"/>
      <c r="AL92" s="21"/>
      <c r="AM92" s="35"/>
      <c r="AN92" s="197"/>
      <c r="AO92" s="20"/>
      <c r="AP92" s="22"/>
      <c r="AQ92" s="22"/>
      <c r="AR92" s="22"/>
      <c r="AS92" s="198"/>
      <c r="AT92" s="6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122"/>
      <c r="BG92" s="122"/>
      <c r="BX92" s="121"/>
      <c r="CG92" s="123"/>
      <c r="CH92" s="123"/>
      <c r="CI92" s="123"/>
      <c r="CJ92" s="123"/>
      <c r="CK92" s="123"/>
      <c r="CL92" s="123"/>
      <c r="CM92" s="123"/>
      <c r="CN92" s="123"/>
      <c r="CO92" s="123"/>
    </row>
    <row r="93" spans="1:93" ht="16.149999999999999" customHeight="1" x14ac:dyDescent="0.2">
      <c r="A93" s="335"/>
      <c r="B93" s="39" t="s">
        <v>44</v>
      </c>
      <c r="C93" s="52">
        <f t="shared" si="6"/>
        <v>0</v>
      </c>
      <c r="D93" s="53">
        <f t="shared" si="7"/>
        <v>0</v>
      </c>
      <c r="E93" s="158">
        <f t="shared" si="8"/>
        <v>0</v>
      </c>
      <c r="F93" s="7"/>
      <c r="G93" s="20"/>
      <c r="H93" s="7"/>
      <c r="I93" s="20"/>
      <c r="J93" s="7"/>
      <c r="K93" s="8"/>
      <c r="L93" s="7"/>
      <c r="M93" s="8"/>
      <c r="N93" s="7"/>
      <c r="O93" s="8"/>
      <c r="P93" s="7"/>
      <c r="Q93" s="8"/>
      <c r="R93" s="7"/>
      <c r="S93" s="8"/>
      <c r="T93" s="7"/>
      <c r="U93" s="8"/>
      <c r="V93" s="7"/>
      <c r="W93" s="8"/>
      <c r="X93" s="7"/>
      <c r="Y93" s="8"/>
      <c r="Z93" s="7"/>
      <c r="AA93" s="8"/>
      <c r="AB93" s="7"/>
      <c r="AC93" s="8"/>
      <c r="AD93" s="7"/>
      <c r="AE93" s="8"/>
      <c r="AF93" s="7"/>
      <c r="AG93" s="8"/>
      <c r="AH93" s="7"/>
      <c r="AI93" s="8"/>
      <c r="AJ93" s="7"/>
      <c r="AK93" s="8"/>
      <c r="AL93" s="21"/>
      <c r="AM93" s="35"/>
      <c r="AN93" s="197"/>
      <c r="AO93" s="20"/>
      <c r="AP93" s="22"/>
      <c r="AQ93" s="22"/>
      <c r="AR93" s="22"/>
      <c r="AS93" s="198"/>
      <c r="AT93" s="6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122"/>
      <c r="BG93" s="122"/>
      <c r="BX93" s="121"/>
      <c r="CG93" s="123"/>
      <c r="CH93" s="123"/>
      <c r="CI93" s="123"/>
      <c r="CJ93" s="123"/>
      <c r="CK93" s="123"/>
      <c r="CL93" s="123"/>
      <c r="CM93" s="123"/>
      <c r="CN93" s="123"/>
      <c r="CO93" s="123"/>
    </row>
    <row r="94" spans="1:93" ht="16.149999999999999" customHeight="1" x14ac:dyDescent="0.2">
      <c r="A94" s="335"/>
      <c r="B94" s="112" t="s">
        <v>46</v>
      </c>
      <c r="C94" s="165">
        <f t="shared" si="6"/>
        <v>0</v>
      </c>
      <c r="D94" s="171">
        <f t="shared" si="7"/>
        <v>0</v>
      </c>
      <c r="E94" s="166">
        <f t="shared" si="8"/>
        <v>0</v>
      </c>
      <c r="F94" s="7"/>
      <c r="G94" s="20"/>
      <c r="H94" s="7"/>
      <c r="I94" s="20"/>
      <c r="J94" s="7"/>
      <c r="K94" s="8"/>
      <c r="L94" s="7"/>
      <c r="M94" s="8"/>
      <c r="N94" s="7"/>
      <c r="O94" s="8"/>
      <c r="P94" s="7"/>
      <c r="Q94" s="8"/>
      <c r="R94" s="7"/>
      <c r="S94" s="8"/>
      <c r="T94" s="7"/>
      <c r="U94" s="8"/>
      <c r="V94" s="7"/>
      <c r="W94" s="8"/>
      <c r="X94" s="7"/>
      <c r="Y94" s="8"/>
      <c r="Z94" s="7"/>
      <c r="AA94" s="8"/>
      <c r="AB94" s="7"/>
      <c r="AC94" s="8"/>
      <c r="AD94" s="7"/>
      <c r="AE94" s="8"/>
      <c r="AF94" s="7"/>
      <c r="AG94" s="8"/>
      <c r="AH94" s="7"/>
      <c r="AI94" s="8"/>
      <c r="AJ94" s="7"/>
      <c r="AK94" s="8"/>
      <c r="AL94" s="21"/>
      <c r="AM94" s="35"/>
      <c r="AN94" s="197"/>
      <c r="AO94" s="20"/>
      <c r="AP94" s="22"/>
      <c r="AQ94" s="22"/>
      <c r="AR94" s="22"/>
      <c r="AS94" s="198"/>
      <c r="AT94" s="6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122"/>
      <c r="BG94" s="122"/>
      <c r="BX94" s="121"/>
      <c r="CG94" s="123"/>
      <c r="CH94" s="123"/>
      <c r="CI94" s="123"/>
      <c r="CJ94" s="123"/>
      <c r="CK94" s="123"/>
      <c r="CL94" s="123"/>
      <c r="CM94" s="123"/>
      <c r="CN94" s="123"/>
      <c r="CO94" s="123"/>
    </row>
    <row r="95" spans="1:93" ht="16.149999999999999" customHeight="1" x14ac:dyDescent="0.2">
      <c r="A95" s="336"/>
      <c r="B95" s="167" t="s">
        <v>45</v>
      </c>
      <c r="C95" s="132">
        <f t="shared" si="6"/>
        <v>0</v>
      </c>
      <c r="D95" s="168">
        <f t="shared" si="7"/>
        <v>0</v>
      </c>
      <c r="E95" s="128">
        <f t="shared" si="8"/>
        <v>0</v>
      </c>
      <c r="F95" s="12"/>
      <c r="G95" s="13"/>
      <c r="H95" s="12"/>
      <c r="I95" s="13"/>
      <c r="J95" s="12"/>
      <c r="K95" s="14"/>
      <c r="L95" s="12"/>
      <c r="M95" s="14"/>
      <c r="N95" s="12"/>
      <c r="O95" s="14"/>
      <c r="P95" s="12"/>
      <c r="Q95" s="14"/>
      <c r="R95" s="12"/>
      <c r="S95" s="14"/>
      <c r="T95" s="12"/>
      <c r="U95" s="14"/>
      <c r="V95" s="12"/>
      <c r="W95" s="14"/>
      <c r="X95" s="12"/>
      <c r="Y95" s="14"/>
      <c r="Z95" s="12"/>
      <c r="AA95" s="14"/>
      <c r="AB95" s="12"/>
      <c r="AC95" s="14"/>
      <c r="AD95" s="12"/>
      <c r="AE95" s="14"/>
      <c r="AF95" s="12"/>
      <c r="AG95" s="14"/>
      <c r="AH95" s="12"/>
      <c r="AI95" s="14"/>
      <c r="AJ95" s="12"/>
      <c r="AK95" s="14"/>
      <c r="AL95" s="23"/>
      <c r="AM95" s="36"/>
      <c r="AN95" s="199"/>
      <c r="AO95" s="13"/>
      <c r="AP95" s="24"/>
      <c r="AQ95" s="24"/>
      <c r="AR95" s="24"/>
      <c r="AS95" s="200"/>
      <c r="AT95" s="6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122"/>
      <c r="BG95" s="122"/>
      <c r="BX95" s="121"/>
      <c r="CG95" s="123">
        <v>0</v>
      </c>
      <c r="CH95" s="123">
        <v>0</v>
      </c>
      <c r="CI95" s="123">
        <v>0</v>
      </c>
      <c r="CJ95" s="123"/>
      <c r="CK95" s="123"/>
      <c r="CL95" s="123"/>
      <c r="CM95" s="123"/>
      <c r="CN95" s="123"/>
      <c r="CO95" s="123"/>
    </row>
    <row r="96" spans="1:93" ht="31.9" customHeight="1" x14ac:dyDescent="0.2">
      <c r="A96" s="201" t="s">
        <v>61</v>
      </c>
      <c r="B96" s="201"/>
      <c r="C96" s="201"/>
      <c r="D96" s="201"/>
      <c r="E96" s="201"/>
      <c r="F96" s="201"/>
      <c r="G96" s="201"/>
      <c r="H96" s="201"/>
      <c r="I96" s="201"/>
      <c r="J96" s="201"/>
      <c r="K96" s="151"/>
      <c r="L96" s="151"/>
      <c r="M96" s="133"/>
      <c r="N96" s="202"/>
      <c r="O96" s="133"/>
      <c r="P96" s="133"/>
      <c r="Q96" s="203"/>
      <c r="R96" s="203"/>
      <c r="S96" s="203"/>
      <c r="T96" s="203"/>
      <c r="U96" s="204"/>
      <c r="V96" s="204"/>
      <c r="W96" s="205"/>
      <c r="X96" s="205"/>
      <c r="Y96" s="205"/>
      <c r="Z96" s="206"/>
      <c r="AA96" s="204"/>
      <c r="AB96" s="204"/>
      <c r="AC96" s="204"/>
      <c r="AD96" s="203"/>
      <c r="AE96" s="203"/>
      <c r="AF96" s="203"/>
      <c r="AG96" s="203"/>
      <c r="AH96" s="203"/>
      <c r="AI96" s="203"/>
      <c r="AJ96" s="203"/>
      <c r="AK96" s="203"/>
      <c r="AL96" s="203"/>
      <c r="AM96" s="203"/>
      <c r="AN96" s="203"/>
      <c r="AO96" s="203"/>
      <c r="AP96" s="203"/>
      <c r="CG96" s="123"/>
      <c r="CH96" s="123"/>
      <c r="CI96" s="123"/>
      <c r="CJ96" s="123"/>
      <c r="CK96" s="123"/>
      <c r="CL96" s="123"/>
      <c r="CM96" s="123"/>
      <c r="CN96" s="123"/>
      <c r="CO96" s="123"/>
    </row>
    <row r="97" spans="1:93" ht="16.149999999999999" customHeight="1" x14ac:dyDescent="0.2">
      <c r="A97" s="334" t="s">
        <v>62</v>
      </c>
      <c r="B97" s="340" t="s">
        <v>63</v>
      </c>
      <c r="C97" s="343" t="s">
        <v>14</v>
      </c>
      <c r="D97" s="344"/>
      <c r="E97" s="337"/>
      <c r="F97" s="348" t="s">
        <v>15</v>
      </c>
      <c r="G97" s="357"/>
      <c r="H97" s="357"/>
      <c r="I97" s="357"/>
      <c r="J97" s="357"/>
      <c r="K97" s="357"/>
      <c r="L97" s="357"/>
      <c r="M97" s="357"/>
      <c r="N97" s="357"/>
      <c r="O97" s="357"/>
      <c r="P97" s="357"/>
      <c r="Q97" s="357"/>
      <c r="R97" s="357"/>
      <c r="S97" s="357"/>
      <c r="T97" s="357"/>
      <c r="U97" s="357"/>
      <c r="V97" s="357"/>
      <c r="W97" s="357"/>
      <c r="X97" s="357"/>
      <c r="Y97" s="357"/>
      <c r="Z97" s="357"/>
      <c r="AA97" s="357"/>
      <c r="AB97" s="357"/>
      <c r="AC97" s="357"/>
      <c r="AD97" s="357"/>
      <c r="AE97" s="357"/>
      <c r="AF97" s="357"/>
      <c r="AG97" s="357"/>
      <c r="AH97" s="357"/>
      <c r="AI97" s="357"/>
      <c r="AJ97" s="357"/>
      <c r="AK97" s="357"/>
      <c r="AL97" s="357"/>
      <c r="AM97" s="349"/>
      <c r="AN97" s="344" t="s">
        <v>1</v>
      </c>
      <c r="AO97" s="337"/>
      <c r="AP97" s="334" t="s">
        <v>2</v>
      </c>
      <c r="AQ97" s="334" t="s">
        <v>3</v>
      </c>
      <c r="BX97" s="121"/>
      <c r="CG97" s="123"/>
      <c r="CH97" s="123"/>
      <c r="CI97" s="123"/>
      <c r="CJ97" s="123"/>
      <c r="CK97" s="123"/>
      <c r="CL97" s="123"/>
      <c r="CM97" s="123"/>
      <c r="CN97" s="123"/>
      <c r="CO97" s="123"/>
    </row>
    <row r="98" spans="1:93" ht="16.149999999999999" customHeight="1" x14ac:dyDescent="0.2">
      <c r="A98" s="335"/>
      <c r="B98" s="341"/>
      <c r="C98" s="345"/>
      <c r="D98" s="346"/>
      <c r="E98" s="339"/>
      <c r="F98" s="328" t="s">
        <v>17</v>
      </c>
      <c r="G98" s="347"/>
      <c r="H98" s="328" t="s">
        <v>18</v>
      </c>
      <c r="I98" s="347"/>
      <c r="J98" s="348" t="s">
        <v>64</v>
      </c>
      <c r="K98" s="356"/>
      <c r="L98" s="348" t="s">
        <v>65</v>
      </c>
      <c r="M98" s="356"/>
      <c r="N98" s="348" t="s">
        <v>66</v>
      </c>
      <c r="O98" s="356"/>
      <c r="P98" s="348" t="s">
        <v>67</v>
      </c>
      <c r="Q98" s="356"/>
      <c r="R98" s="348" t="s">
        <v>68</v>
      </c>
      <c r="S98" s="356"/>
      <c r="T98" s="348" t="s">
        <v>69</v>
      </c>
      <c r="U98" s="356"/>
      <c r="V98" s="348" t="s">
        <v>70</v>
      </c>
      <c r="W98" s="356"/>
      <c r="X98" s="348" t="s">
        <v>71</v>
      </c>
      <c r="Y98" s="356"/>
      <c r="Z98" s="348" t="s">
        <v>72</v>
      </c>
      <c r="AA98" s="356"/>
      <c r="AB98" s="348" t="s">
        <v>73</v>
      </c>
      <c r="AC98" s="356"/>
      <c r="AD98" s="348" t="s">
        <v>74</v>
      </c>
      <c r="AE98" s="357"/>
      <c r="AF98" s="348" t="s">
        <v>75</v>
      </c>
      <c r="AG98" s="356"/>
      <c r="AH98" s="357" t="s">
        <v>76</v>
      </c>
      <c r="AI98" s="357"/>
      <c r="AJ98" s="348" t="s">
        <v>77</v>
      </c>
      <c r="AK98" s="356"/>
      <c r="AL98" s="357" t="s">
        <v>32</v>
      </c>
      <c r="AM98" s="349"/>
      <c r="AN98" s="346"/>
      <c r="AO98" s="339"/>
      <c r="AP98" s="335"/>
      <c r="AQ98" s="335"/>
      <c r="AR98" s="122"/>
      <c r="AS98" s="122"/>
      <c r="AT98" s="122"/>
      <c r="AU98" s="122"/>
      <c r="AV98" s="122"/>
      <c r="AW98" s="122"/>
      <c r="AX98" s="122"/>
      <c r="AY98" s="122"/>
      <c r="AZ98" s="122"/>
      <c r="BA98" s="122"/>
      <c r="BB98" s="122"/>
      <c r="BC98" s="122"/>
      <c r="BD98" s="122"/>
      <c r="BE98" s="122"/>
      <c r="BX98" s="121"/>
      <c r="CG98" s="123"/>
      <c r="CH98" s="123"/>
      <c r="CI98" s="123"/>
      <c r="CJ98" s="123"/>
      <c r="CK98" s="123"/>
      <c r="CL98" s="123"/>
      <c r="CM98" s="123"/>
      <c r="CN98" s="123"/>
      <c r="CO98" s="123"/>
    </row>
    <row r="99" spans="1:93" ht="16.149999999999999" customHeight="1" x14ac:dyDescent="0.2">
      <c r="A99" s="336"/>
      <c r="B99" s="342"/>
      <c r="C99" s="37" t="s">
        <v>33</v>
      </c>
      <c r="D99" s="38" t="s">
        <v>34</v>
      </c>
      <c r="E99" s="105" t="s">
        <v>35</v>
      </c>
      <c r="F99" s="77" t="s">
        <v>34</v>
      </c>
      <c r="G99" s="103" t="s">
        <v>35</v>
      </c>
      <c r="H99" s="77" t="s">
        <v>34</v>
      </c>
      <c r="I99" s="103" t="s">
        <v>35</v>
      </c>
      <c r="J99" s="77" t="s">
        <v>34</v>
      </c>
      <c r="K99" s="103" t="s">
        <v>35</v>
      </c>
      <c r="L99" s="77" t="s">
        <v>34</v>
      </c>
      <c r="M99" s="103" t="s">
        <v>35</v>
      </c>
      <c r="N99" s="77" t="s">
        <v>34</v>
      </c>
      <c r="O99" s="145" t="s">
        <v>35</v>
      </c>
      <c r="P99" s="77" t="s">
        <v>34</v>
      </c>
      <c r="Q99" s="103" t="s">
        <v>35</v>
      </c>
      <c r="R99" s="125" t="s">
        <v>34</v>
      </c>
      <c r="S99" s="145" t="s">
        <v>35</v>
      </c>
      <c r="T99" s="77" t="s">
        <v>34</v>
      </c>
      <c r="U99" s="103" t="s">
        <v>35</v>
      </c>
      <c r="V99" s="125" t="s">
        <v>34</v>
      </c>
      <c r="W99" s="145" t="s">
        <v>35</v>
      </c>
      <c r="X99" s="77" t="s">
        <v>34</v>
      </c>
      <c r="Y99" s="103" t="s">
        <v>35</v>
      </c>
      <c r="Z99" s="125" t="s">
        <v>34</v>
      </c>
      <c r="AA99" s="145" t="s">
        <v>35</v>
      </c>
      <c r="AB99" s="77" t="s">
        <v>34</v>
      </c>
      <c r="AC99" s="103" t="s">
        <v>35</v>
      </c>
      <c r="AD99" s="77" t="s">
        <v>34</v>
      </c>
      <c r="AE99" s="145" t="s">
        <v>35</v>
      </c>
      <c r="AF99" s="77" t="s">
        <v>34</v>
      </c>
      <c r="AG99" s="103" t="s">
        <v>35</v>
      </c>
      <c r="AH99" s="125" t="s">
        <v>34</v>
      </c>
      <c r="AI99" s="145" t="s">
        <v>35</v>
      </c>
      <c r="AJ99" s="77" t="s">
        <v>34</v>
      </c>
      <c r="AK99" s="103" t="s">
        <v>35</v>
      </c>
      <c r="AL99" s="125" t="s">
        <v>34</v>
      </c>
      <c r="AM99" s="92" t="s">
        <v>35</v>
      </c>
      <c r="AN99" s="106" t="s">
        <v>5</v>
      </c>
      <c r="AO99" s="105" t="s">
        <v>6</v>
      </c>
      <c r="AP99" s="336"/>
      <c r="AQ99" s="336"/>
      <c r="AR99" s="122"/>
      <c r="AS99" s="122"/>
      <c r="AT99" s="122"/>
      <c r="AU99" s="122"/>
      <c r="AV99" s="122"/>
      <c r="AW99" s="122"/>
      <c r="AX99" s="122"/>
      <c r="AY99" s="122"/>
      <c r="AZ99" s="122"/>
      <c r="BA99" s="122"/>
      <c r="BB99" s="122"/>
      <c r="BC99" s="122"/>
      <c r="BD99" s="122"/>
      <c r="BE99" s="122"/>
      <c r="BX99" s="121"/>
      <c r="CG99" s="123"/>
      <c r="CH99" s="123"/>
      <c r="CI99" s="123"/>
      <c r="CJ99" s="123"/>
      <c r="CK99" s="123"/>
      <c r="CL99" s="123"/>
      <c r="CM99" s="123"/>
      <c r="CN99" s="123"/>
      <c r="CO99" s="123"/>
    </row>
    <row r="100" spans="1:93" ht="16.149999999999999" customHeight="1" x14ac:dyDescent="0.2">
      <c r="A100" s="334" t="s">
        <v>78</v>
      </c>
      <c r="B100" s="152" t="s">
        <v>79</v>
      </c>
      <c r="C100" s="49">
        <f t="shared" ref="C100:C111" si="11">SUM(D100+E100)</f>
        <v>226</v>
      </c>
      <c r="D100" s="50">
        <f t="shared" ref="D100:D111" si="12">SUM(F100+H100+J100+L100+N100+P100+R100+T100+V100+X100+Z100+AB100+AD100+AF100+AH100+AJ100+AL100)</f>
        <v>124</v>
      </c>
      <c r="E100" s="51">
        <f t="shared" ref="E100:E111" si="13">SUM(G100+I100+K100+M100+O100+Q100+S100+U100+W100+Y100+AA100+AC100+AE100+AG100+AI100+AK100+AM100)</f>
        <v>102</v>
      </c>
      <c r="F100" s="184"/>
      <c r="G100" s="207"/>
      <c r="H100" s="184"/>
      <c r="I100" s="208"/>
      <c r="J100" s="184"/>
      <c r="K100" s="207"/>
      <c r="L100" s="1">
        <v>5</v>
      </c>
      <c r="M100" s="3">
        <v>2</v>
      </c>
      <c r="N100" s="4">
        <v>22</v>
      </c>
      <c r="O100" s="209">
        <v>20</v>
      </c>
      <c r="P100" s="25">
        <v>13</v>
      </c>
      <c r="Q100" s="3">
        <v>14</v>
      </c>
      <c r="R100" s="63">
        <v>12</v>
      </c>
      <c r="S100" s="209">
        <v>16</v>
      </c>
      <c r="T100" s="1">
        <v>11</v>
      </c>
      <c r="U100" s="2">
        <v>14</v>
      </c>
      <c r="V100" s="4">
        <v>16</v>
      </c>
      <c r="W100" s="63">
        <v>11</v>
      </c>
      <c r="X100" s="1">
        <v>21</v>
      </c>
      <c r="Y100" s="2">
        <v>7</v>
      </c>
      <c r="Z100" s="4">
        <v>10</v>
      </c>
      <c r="AA100" s="63">
        <v>9</v>
      </c>
      <c r="AB100" s="1">
        <v>12</v>
      </c>
      <c r="AC100" s="2">
        <v>9</v>
      </c>
      <c r="AD100" s="1">
        <v>2</v>
      </c>
      <c r="AE100" s="3">
        <v>0</v>
      </c>
      <c r="AF100" s="210"/>
      <c r="AG100" s="211"/>
      <c r="AH100" s="210"/>
      <c r="AI100" s="211"/>
      <c r="AJ100" s="210"/>
      <c r="AK100" s="211"/>
      <c r="AL100" s="212"/>
      <c r="AM100" s="213"/>
      <c r="AN100" s="9">
        <v>0</v>
      </c>
      <c r="AO100" s="9">
        <v>0</v>
      </c>
      <c r="AP100" s="9">
        <v>0</v>
      </c>
      <c r="AQ100" s="3">
        <v>0</v>
      </c>
      <c r="AR100" s="6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122"/>
      <c r="BE100" s="122"/>
      <c r="BX100" s="121"/>
      <c r="CG100" s="123">
        <v>0</v>
      </c>
      <c r="CH100" s="123">
        <v>0</v>
      </c>
      <c r="CI100" s="123"/>
      <c r="CJ100" s="123"/>
      <c r="CK100" s="123"/>
      <c r="CL100" s="123"/>
      <c r="CM100" s="123"/>
      <c r="CN100" s="123"/>
      <c r="CO100" s="123"/>
    </row>
    <row r="101" spans="1:93" ht="16.149999999999999" customHeight="1" x14ac:dyDescent="0.2">
      <c r="A101" s="335"/>
      <c r="B101" s="39" t="s">
        <v>80</v>
      </c>
      <c r="C101" s="52">
        <f t="shared" si="11"/>
        <v>15</v>
      </c>
      <c r="D101" s="53">
        <f t="shared" si="12"/>
        <v>6</v>
      </c>
      <c r="E101" s="54">
        <f t="shared" si="13"/>
        <v>9</v>
      </c>
      <c r="F101" s="7"/>
      <c r="G101" s="10"/>
      <c r="H101" s="7"/>
      <c r="I101" s="20"/>
      <c r="J101" s="9"/>
      <c r="K101" s="173"/>
      <c r="L101" s="7">
        <v>1</v>
      </c>
      <c r="M101" s="8"/>
      <c r="N101" s="9"/>
      <c r="O101" s="173">
        <v>2</v>
      </c>
      <c r="P101" s="21"/>
      <c r="Q101" s="8"/>
      <c r="R101" s="10">
        <v>1</v>
      </c>
      <c r="S101" s="173">
        <v>1</v>
      </c>
      <c r="T101" s="7"/>
      <c r="U101" s="20"/>
      <c r="V101" s="9"/>
      <c r="W101" s="10"/>
      <c r="X101" s="7">
        <v>1</v>
      </c>
      <c r="Y101" s="20"/>
      <c r="Z101" s="9"/>
      <c r="AA101" s="10">
        <v>1</v>
      </c>
      <c r="AB101" s="7">
        <v>2</v>
      </c>
      <c r="AC101" s="20">
        <v>2</v>
      </c>
      <c r="AD101" s="7"/>
      <c r="AE101" s="8">
        <v>1</v>
      </c>
      <c r="AF101" s="7"/>
      <c r="AG101" s="20">
        <v>1</v>
      </c>
      <c r="AH101" s="7"/>
      <c r="AI101" s="20">
        <v>1</v>
      </c>
      <c r="AJ101" s="7"/>
      <c r="AK101" s="20"/>
      <c r="AL101" s="9">
        <v>1</v>
      </c>
      <c r="AM101" s="57"/>
      <c r="AN101" s="9">
        <v>0</v>
      </c>
      <c r="AO101" s="9">
        <v>0</v>
      </c>
      <c r="AP101" s="9">
        <v>0</v>
      </c>
      <c r="AQ101" s="8">
        <v>0</v>
      </c>
      <c r="AR101" s="6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122"/>
      <c r="BE101" s="122"/>
      <c r="BX101" s="121"/>
      <c r="CG101" s="123">
        <v>0</v>
      </c>
      <c r="CH101" s="123">
        <v>0</v>
      </c>
      <c r="CI101" s="123"/>
      <c r="CJ101" s="123"/>
      <c r="CK101" s="123"/>
      <c r="CL101" s="123"/>
      <c r="CM101" s="123"/>
      <c r="CN101" s="123"/>
      <c r="CO101" s="123"/>
    </row>
    <row r="102" spans="1:93" ht="16.149999999999999" customHeight="1" x14ac:dyDescent="0.2">
      <c r="A102" s="335"/>
      <c r="B102" s="39" t="s">
        <v>81</v>
      </c>
      <c r="C102" s="52">
        <f t="shared" si="11"/>
        <v>19</v>
      </c>
      <c r="D102" s="53">
        <f t="shared" si="12"/>
        <v>8</v>
      </c>
      <c r="E102" s="54">
        <f t="shared" si="13"/>
        <v>11</v>
      </c>
      <c r="F102" s="7">
        <v>2</v>
      </c>
      <c r="G102" s="10"/>
      <c r="H102" s="7"/>
      <c r="I102" s="20"/>
      <c r="J102" s="9"/>
      <c r="K102" s="173"/>
      <c r="L102" s="7">
        <v>1</v>
      </c>
      <c r="M102" s="8">
        <v>3</v>
      </c>
      <c r="N102" s="9">
        <v>1</v>
      </c>
      <c r="O102" s="173">
        <v>1</v>
      </c>
      <c r="P102" s="21"/>
      <c r="Q102" s="8"/>
      <c r="R102" s="10">
        <v>1</v>
      </c>
      <c r="S102" s="173">
        <v>2</v>
      </c>
      <c r="T102" s="7">
        <v>1</v>
      </c>
      <c r="U102" s="20">
        <v>1</v>
      </c>
      <c r="V102" s="9"/>
      <c r="W102" s="10">
        <v>1</v>
      </c>
      <c r="X102" s="7">
        <v>1</v>
      </c>
      <c r="Y102" s="20">
        <v>2</v>
      </c>
      <c r="Z102" s="9">
        <v>1</v>
      </c>
      <c r="AA102" s="10"/>
      <c r="AB102" s="7"/>
      <c r="AC102" s="20"/>
      <c r="AD102" s="7"/>
      <c r="AE102" s="8"/>
      <c r="AF102" s="7"/>
      <c r="AG102" s="20"/>
      <c r="AH102" s="7"/>
      <c r="AI102" s="20"/>
      <c r="AJ102" s="7"/>
      <c r="AK102" s="20"/>
      <c r="AL102" s="9"/>
      <c r="AM102" s="57">
        <v>1</v>
      </c>
      <c r="AN102" s="9">
        <v>0</v>
      </c>
      <c r="AO102" s="9">
        <v>0</v>
      </c>
      <c r="AP102" s="9">
        <v>0</v>
      </c>
      <c r="AQ102" s="8">
        <v>0</v>
      </c>
      <c r="AR102" s="6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122"/>
      <c r="BE102" s="122"/>
      <c r="BX102" s="121"/>
      <c r="CG102" s="123">
        <v>0</v>
      </c>
      <c r="CH102" s="123">
        <v>0</v>
      </c>
      <c r="CI102" s="123"/>
      <c r="CJ102" s="123"/>
      <c r="CK102" s="123"/>
      <c r="CL102" s="123"/>
      <c r="CM102" s="123"/>
      <c r="CN102" s="123"/>
      <c r="CO102" s="123"/>
    </row>
    <row r="103" spans="1:93" ht="16.149999999999999" customHeight="1" x14ac:dyDescent="0.2">
      <c r="A103" s="335"/>
      <c r="B103" s="39" t="s">
        <v>82</v>
      </c>
      <c r="C103" s="52">
        <f t="shared" si="11"/>
        <v>0</v>
      </c>
      <c r="D103" s="53">
        <f t="shared" si="12"/>
        <v>0</v>
      </c>
      <c r="E103" s="54">
        <f t="shared" si="13"/>
        <v>0</v>
      </c>
      <c r="F103" s="7"/>
      <c r="G103" s="10"/>
      <c r="H103" s="7"/>
      <c r="I103" s="20"/>
      <c r="J103" s="9"/>
      <c r="K103" s="173"/>
      <c r="L103" s="7"/>
      <c r="M103" s="8"/>
      <c r="N103" s="9"/>
      <c r="O103" s="173"/>
      <c r="P103" s="21"/>
      <c r="Q103" s="8"/>
      <c r="R103" s="10"/>
      <c r="S103" s="173"/>
      <c r="T103" s="7"/>
      <c r="U103" s="20"/>
      <c r="V103" s="9"/>
      <c r="W103" s="10"/>
      <c r="X103" s="7"/>
      <c r="Y103" s="20"/>
      <c r="Z103" s="9"/>
      <c r="AA103" s="10"/>
      <c r="AB103" s="7"/>
      <c r="AC103" s="20"/>
      <c r="AD103" s="7"/>
      <c r="AE103" s="8"/>
      <c r="AF103" s="7"/>
      <c r="AG103" s="20"/>
      <c r="AH103" s="7"/>
      <c r="AI103" s="20"/>
      <c r="AJ103" s="7"/>
      <c r="AK103" s="20"/>
      <c r="AL103" s="9"/>
      <c r="AM103" s="57"/>
      <c r="AN103" s="9"/>
      <c r="AO103" s="9"/>
      <c r="AP103" s="9"/>
      <c r="AQ103" s="8"/>
      <c r="AR103" s="6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122"/>
      <c r="BE103" s="122"/>
      <c r="BX103" s="121"/>
      <c r="CG103" s="123"/>
      <c r="CH103" s="123"/>
      <c r="CI103" s="123"/>
      <c r="CJ103" s="123"/>
      <c r="CK103" s="123"/>
      <c r="CL103" s="123"/>
      <c r="CM103" s="123"/>
      <c r="CN103" s="123"/>
      <c r="CO103" s="123"/>
    </row>
    <row r="104" spans="1:93" ht="16.149999999999999" customHeight="1" x14ac:dyDescent="0.2">
      <c r="A104" s="335"/>
      <c r="B104" s="186" t="s">
        <v>83</v>
      </c>
      <c r="C104" s="59">
        <f t="shared" si="11"/>
        <v>0</v>
      </c>
      <c r="D104" s="60">
        <f t="shared" si="12"/>
        <v>0</v>
      </c>
      <c r="E104" s="61">
        <f t="shared" si="13"/>
        <v>0</v>
      </c>
      <c r="F104" s="41"/>
      <c r="G104" s="214"/>
      <c r="H104" s="41"/>
      <c r="I104" s="42"/>
      <c r="J104" s="9"/>
      <c r="K104" s="173"/>
      <c r="L104" s="27"/>
      <c r="M104" s="137"/>
      <c r="N104" s="69"/>
      <c r="O104" s="140"/>
      <c r="P104" s="180"/>
      <c r="Q104" s="99"/>
      <c r="R104" s="214"/>
      <c r="S104" s="215"/>
      <c r="T104" s="41"/>
      <c r="U104" s="42"/>
      <c r="V104" s="93"/>
      <c r="W104" s="214"/>
      <c r="X104" s="41"/>
      <c r="Y104" s="42"/>
      <c r="Z104" s="93"/>
      <c r="AA104" s="214"/>
      <c r="AB104" s="41"/>
      <c r="AC104" s="42"/>
      <c r="AD104" s="41"/>
      <c r="AE104" s="99"/>
      <c r="AF104" s="41"/>
      <c r="AG104" s="42"/>
      <c r="AH104" s="41"/>
      <c r="AI104" s="42"/>
      <c r="AJ104" s="41"/>
      <c r="AK104" s="42"/>
      <c r="AL104" s="214"/>
      <c r="AM104" s="181"/>
      <c r="AN104" s="9"/>
      <c r="AO104" s="9"/>
      <c r="AP104" s="9"/>
      <c r="AQ104" s="137"/>
      <c r="AR104" s="6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122"/>
      <c r="BE104" s="122"/>
      <c r="BX104" s="121"/>
      <c r="CG104" s="123"/>
      <c r="CH104" s="123"/>
      <c r="CI104" s="123"/>
      <c r="CJ104" s="123"/>
      <c r="CK104" s="123"/>
      <c r="CL104" s="123"/>
      <c r="CM104" s="123"/>
      <c r="CN104" s="123"/>
      <c r="CO104" s="123"/>
    </row>
    <row r="105" spans="1:93" ht="16.149999999999999" customHeight="1" x14ac:dyDescent="0.2">
      <c r="A105" s="336"/>
      <c r="B105" s="167" t="s">
        <v>84</v>
      </c>
      <c r="C105" s="132">
        <f t="shared" si="11"/>
        <v>0</v>
      </c>
      <c r="D105" s="168">
        <f t="shared" si="12"/>
        <v>0</v>
      </c>
      <c r="E105" s="131">
        <f t="shared" si="13"/>
        <v>0</v>
      </c>
      <c r="F105" s="12"/>
      <c r="G105" s="16"/>
      <c r="H105" s="12"/>
      <c r="I105" s="13"/>
      <c r="J105" s="15"/>
      <c r="K105" s="141"/>
      <c r="L105" s="12"/>
      <c r="M105" s="14"/>
      <c r="N105" s="15"/>
      <c r="O105" s="141"/>
      <c r="P105" s="23"/>
      <c r="Q105" s="14"/>
      <c r="R105" s="16"/>
      <c r="S105" s="141"/>
      <c r="T105" s="12"/>
      <c r="U105" s="13"/>
      <c r="V105" s="15"/>
      <c r="W105" s="16"/>
      <c r="X105" s="12"/>
      <c r="Y105" s="13"/>
      <c r="Z105" s="15"/>
      <c r="AA105" s="16"/>
      <c r="AB105" s="12"/>
      <c r="AC105" s="13"/>
      <c r="AD105" s="12"/>
      <c r="AE105" s="14"/>
      <c r="AF105" s="12"/>
      <c r="AG105" s="13"/>
      <c r="AH105" s="12"/>
      <c r="AI105" s="13"/>
      <c r="AJ105" s="12"/>
      <c r="AK105" s="13"/>
      <c r="AL105" s="12"/>
      <c r="AM105" s="13"/>
      <c r="AN105" s="9"/>
      <c r="AO105" s="9"/>
      <c r="AP105" s="9"/>
      <c r="AQ105" s="8"/>
      <c r="AR105" s="6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122"/>
      <c r="BE105" s="122"/>
      <c r="BX105" s="121"/>
      <c r="CG105" s="123"/>
      <c r="CH105" s="123"/>
      <c r="CI105" s="123"/>
      <c r="CJ105" s="123"/>
      <c r="CK105" s="123"/>
      <c r="CL105" s="123"/>
      <c r="CM105" s="123"/>
      <c r="CN105" s="123"/>
      <c r="CO105" s="123"/>
    </row>
    <row r="106" spans="1:93" ht="16.149999999999999" customHeight="1" x14ac:dyDescent="0.2">
      <c r="A106" s="334" t="s">
        <v>85</v>
      </c>
      <c r="B106" s="152" t="s">
        <v>79</v>
      </c>
      <c r="C106" s="49">
        <f t="shared" si="11"/>
        <v>0</v>
      </c>
      <c r="D106" s="50">
        <f t="shared" si="12"/>
        <v>0</v>
      </c>
      <c r="E106" s="51">
        <f t="shared" si="13"/>
        <v>0</v>
      </c>
      <c r="F106" s="184"/>
      <c r="G106" s="207"/>
      <c r="H106" s="184"/>
      <c r="I106" s="208"/>
      <c r="J106" s="184"/>
      <c r="K106" s="207"/>
      <c r="L106" s="1"/>
      <c r="M106" s="3"/>
      <c r="N106" s="4"/>
      <c r="O106" s="209"/>
      <c r="P106" s="25"/>
      <c r="Q106" s="3"/>
      <c r="R106" s="63"/>
      <c r="S106" s="209"/>
      <c r="T106" s="1"/>
      <c r="U106" s="2"/>
      <c r="V106" s="4"/>
      <c r="W106" s="63"/>
      <c r="X106" s="1"/>
      <c r="Y106" s="2"/>
      <c r="Z106" s="4"/>
      <c r="AA106" s="63"/>
      <c r="AB106" s="1"/>
      <c r="AC106" s="2"/>
      <c r="AD106" s="1"/>
      <c r="AE106" s="3"/>
      <c r="AF106" s="176"/>
      <c r="AG106" s="216"/>
      <c r="AH106" s="176"/>
      <c r="AI106" s="216"/>
      <c r="AJ106" s="176"/>
      <c r="AK106" s="216"/>
      <c r="AL106" s="126"/>
      <c r="AM106" s="197"/>
      <c r="AN106" s="9"/>
      <c r="AO106" s="9"/>
      <c r="AP106" s="9"/>
      <c r="AQ106" s="19"/>
      <c r="AR106" s="6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122"/>
      <c r="BE106" s="122"/>
      <c r="BX106" s="121"/>
      <c r="CG106" s="123">
        <v>0</v>
      </c>
      <c r="CH106" s="123">
        <v>0</v>
      </c>
      <c r="CI106" s="123"/>
      <c r="CJ106" s="123"/>
      <c r="CK106" s="123"/>
      <c r="CL106" s="123"/>
      <c r="CM106" s="123"/>
      <c r="CN106" s="123"/>
      <c r="CO106" s="123"/>
    </row>
    <row r="107" spans="1:93" ht="16.149999999999999" customHeight="1" x14ac:dyDescent="0.2">
      <c r="A107" s="335"/>
      <c r="B107" s="39" t="s">
        <v>80</v>
      </c>
      <c r="C107" s="52">
        <f t="shared" si="11"/>
        <v>15</v>
      </c>
      <c r="D107" s="53">
        <f t="shared" si="12"/>
        <v>6</v>
      </c>
      <c r="E107" s="54">
        <f t="shared" si="13"/>
        <v>9</v>
      </c>
      <c r="F107" s="7"/>
      <c r="G107" s="46"/>
      <c r="H107" s="7"/>
      <c r="I107" s="18"/>
      <c r="J107" s="7"/>
      <c r="K107" s="46"/>
      <c r="L107" s="7">
        <v>1</v>
      </c>
      <c r="M107" s="18"/>
      <c r="N107" s="9"/>
      <c r="O107" s="46">
        <v>2</v>
      </c>
      <c r="P107" s="7"/>
      <c r="Q107" s="18"/>
      <c r="R107" s="9">
        <v>1</v>
      </c>
      <c r="S107" s="46">
        <v>1</v>
      </c>
      <c r="T107" s="7"/>
      <c r="U107" s="18">
        <v>1</v>
      </c>
      <c r="V107" s="9"/>
      <c r="W107" s="46"/>
      <c r="X107" s="7">
        <v>1</v>
      </c>
      <c r="Y107" s="18"/>
      <c r="Z107" s="9"/>
      <c r="AA107" s="46">
        <v>1</v>
      </c>
      <c r="AB107" s="7">
        <v>2</v>
      </c>
      <c r="AC107" s="18">
        <v>2</v>
      </c>
      <c r="AD107" s="7"/>
      <c r="AE107" s="19">
        <v>1</v>
      </c>
      <c r="AF107" s="7"/>
      <c r="AG107" s="20">
        <v>1</v>
      </c>
      <c r="AH107" s="7"/>
      <c r="AI107" s="20"/>
      <c r="AJ107" s="7"/>
      <c r="AK107" s="20"/>
      <c r="AL107" s="9">
        <v>1</v>
      </c>
      <c r="AM107" s="57"/>
      <c r="AN107" s="9">
        <v>0</v>
      </c>
      <c r="AO107" s="9">
        <v>0</v>
      </c>
      <c r="AP107" s="9">
        <v>0</v>
      </c>
      <c r="AQ107" s="19">
        <v>0</v>
      </c>
      <c r="AR107" s="6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122"/>
      <c r="BE107" s="122"/>
      <c r="BX107" s="121"/>
      <c r="CG107" s="123">
        <v>0</v>
      </c>
      <c r="CH107" s="123">
        <v>0</v>
      </c>
      <c r="CI107" s="123"/>
      <c r="CJ107" s="123"/>
      <c r="CK107" s="123"/>
      <c r="CL107" s="123"/>
      <c r="CM107" s="123"/>
      <c r="CN107" s="123"/>
      <c r="CO107" s="123"/>
    </row>
    <row r="108" spans="1:93" ht="16.149999999999999" customHeight="1" x14ac:dyDescent="0.2">
      <c r="A108" s="335"/>
      <c r="B108" s="39" t="s">
        <v>81</v>
      </c>
      <c r="C108" s="52">
        <f t="shared" si="11"/>
        <v>8</v>
      </c>
      <c r="D108" s="53">
        <f t="shared" si="12"/>
        <v>4</v>
      </c>
      <c r="E108" s="54">
        <f t="shared" si="13"/>
        <v>4</v>
      </c>
      <c r="F108" s="7">
        <v>2</v>
      </c>
      <c r="G108" s="10"/>
      <c r="H108" s="7"/>
      <c r="I108" s="20"/>
      <c r="J108" s="7"/>
      <c r="K108" s="10"/>
      <c r="L108" s="7"/>
      <c r="M108" s="20"/>
      <c r="N108" s="9"/>
      <c r="O108" s="10"/>
      <c r="P108" s="7"/>
      <c r="Q108" s="20"/>
      <c r="R108" s="9"/>
      <c r="S108" s="10">
        <v>2</v>
      </c>
      <c r="T108" s="7">
        <v>1</v>
      </c>
      <c r="U108" s="20">
        <v>1</v>
      </c>
      <c r="V108" s="9"/>
      <c r="W108" s="10"/>
      <c r="X108" s="7">
        <v>1</v>
      </c>
      <c r="Y108" s="20">
        <v>1</v>
      </c>
      <c r="Z108" s="9"/>
      <c r="AA108" s="10"/>
      <c r="AB108" s="7"/>
      <c r="AC108" s="20"/>
      <c r="AD108" s="7"/>
      <c r="AE108" s="8"/>
      <c r="AF108" s="7"/>
      <c r="AG108" s="20"/>
      <c r="AH108" s="7"/>
      <c r="AI108" s="20"/>
      <c r="AJ108" s="7"/>
      <c r="AK108" s="20"/>
      <c r="AL108" s="9"/>
      <c r="AM108" s="57"/>
      <c r="AN108" s="9">
        <v>0</v>
      </c>
      <c r="AO108" s="9">
        <v>0</v>
      </c>
      <c r="AP108" s="9">
        <v>0</v>
      </c>
      <c r="AQ108" s="8">
        <v>0</v>
      </c>
      <c r="AR108" s="6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122"/>
      <c r="BE108" s="122"/>
      <c r="BX108" s="121"/>
      <c r="CG108" s="123">
        <v>0</v>
      </c>
      <c r="CH108" s="123">
        <v>0</v>
      </c>
      <c r="CI108" s="123"/>
      <c r="CJ108" s="123"/>
      <c r="CK108" s="123"/>
      <c r="CL108" s="123"/>
      <c r="CM108" s="123"/>
      <c r="CN108" s="123"/>
      <c r="CO108" s="123"/>
    </row>
    <row r="109" spans="1:93" ht="16.149999999999999" customHeight="1" x14ac:dyDescent="0.2">
      <c r="A109" s="335"/>
      <c r="B109" s="39" t="s">
        <v>82</v>
      </c>
      <c r="C109" s="52">
        <f t="shared" si="11"/>
        <v>0</v>
      </c>
      <c r="D109" s="53">
        <f t="shared" si="12"/>
        <v>0</v>
      </c>
      <c r="E109" s="54">
        <f t="shared" si="13"/>
        <v>0</v>
      </c>
      <c r="F109" s="7"/>
      <c r="G109" s="10"/>
      <c r="H109" s="7"/>
      <c r="I109" s="20"/>
      <c r="J109" s="7"/>
      <c r="K109" s="10"/>
      <c r="L109" s="7"/>
      <c r="M109" s="20"/>
      <c r="N109" s="9"/>
      <c r="O109" s="10"/>
      <c r="P109" s="7"/>
      <c r="Q109" s="20"/>
      <c r="R109" s="9"/>
      <c r="S109" s="10"/>
      <c r="T109" s="7"/>
      <c r="U109" s="20"/>
      <c r="V109" s="9"/>
      <c r="W109" s="10"/>
      <c r="X109" s="7"/>
      <c r="Y109" s="20"/>
      <c r="Z109" s="9"/>
      <c r="AA109" s="10"/>
      <c r="AB109" s="7"/>
      <c r="AC109" s="20"/>
      <c r="AD109" s="7"/>
      <c r="AE109" s="8"/>
      <c r="AF109" s="7"/>
      <c r="AG109" s="20"/>
      <c r="AH109" s="7"/>
      <c r="AI109" s="20"/>
      <c r="AJ109" s="7"/>
      <c r="AK109" s="20"/>
      <c r="AL109" s="9"/>
      <c r="AM109" s="57"/>
      <c r="AN109" s="9"/>
      <c r="AO109" s="9"/>
      <c r="AP109" s="9"/>
      <c r="AQ109" s="8"/>
      <c r="AR109" s="6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122"/>
      <c r="BE109" s="122"/>
      <c r="BX109" s="121"/>
      <c r="CG109" s="123"/>
      <c r="CH109" s="123"/>
      <c r="CI109" s="123"/>
      <c r="CJ109" s="123"/>
      <c r="CK109" s="123"/>
      <c r="CL109" s="123"/>
      <c r="CM109" s="123"/>
      <c r="CN109" s="123"/>
      <c r="CO109" s="123"/>
    </row>
    <row r="110" spans="1:93" ht="16.149999999999999" customHeight="1" x14ac:dyDescent="0.2">
      <c r="A110" s="335"/>
      <c r="B110" s="186" t="s">
        <v>83</v>
      </c>
      <c r="C110" s="59">
        <f t="shared" si="11"/>
        <v>0</v>
      </c>
      <c r="D110" s="60">
        <f t="shared" si="12"/>
        <v>0</v>
      </c>
      <c r="E110" s="61">
        <f t="shared" si="13"/>
        <v>0</v>
      </c>
      <c r="F110" s="41"/>
      <c r="G110" s="214"/>
      <c r="H110" s="184"/>
      <c r="I110" s="208"/>
      <c r="J110" s="7"/>
      <c r="K110" s="10"/>
      <c r="L110" s="7"/>
      <c r="M110" s="20"/>
      <c r="N110" s="9"/>
      <c r="O110" s="10"/>
      <c r="P110" s="217"/>
      <c r="Q110" s="185"/>
      <c r="R110" s="207"/>
      <c r="S110" s="218"/>
      <c r="T110" s="184"/>
      <c r="U110" s="208"/>
      <c r="V110" s="219"/>
      <c r="W110" s="207"/>
      <c r="X110" s="184"/>
      <c r="Y110" s="208"/>
      <c r="Z110" s="219"/>
      <c r="AA110" s="207"/>
      <c r="AB110" s="184"/>
      <c r="AC110" s="208"/>
      <c r="AD110" s="184"/>
      <c r="AE110" s="185"/>
      <c r="AF110" s="184"/>
      <c r="AG110" s="208"/>
      <c r="AH110" s="184"/>
      <c r="AI110" s="208"/>
      <c r="AJ110" s="184"/>
      <c r="AK110" s="208"/>
      <c r="AL110" s="207"/>
      <c r="AM110" s="191"/>
      <c r="AN110" s="9"/>
      <c r="AO110" s="9"/>
      <c r="AP110" s="9"/>
      <c r="AQ110" s="8"/>
      <c r="AR110" s="6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122"/>
      <c r="BE110" s="122"/>
      <c r="BX110" s="121"/>
      <c r="CG110" s="123"/>
      <c r="CH110" s="123"/>
      <c r="CI110" s="123"/>
      <c r="CJ110" s="123"/>
      <c r="CK110" s="123"/>
      <c r="CL110" s="123"/>
      <c r="CM110" s="123"/>
      <c r="CN110" s="123"/>
      <c r="CO110" s="123"/>
    </row>
    <row r="111" spans="1:93" ht="16.149999999999999" customHeight="1" x14ac:dyDescent="0.2">
      <c r="A111" s="336"/>
      <c r="B111" s="167" t="s">
        <v>84</v>
      </c>
      <c r="C111" s="132">
        <f t="shared" si="11"/>
        <v>0</v>
      </c>
      <c r="D111" s="168">
        <f t="shared" si="12"/>
        <v>0</v>
      </c>
      <c r="E111" s="131">
        <f t="shared" si="13"/>
        <v>0</v>
      </c>
      <c r="F111" s="12"/>
      <c r="G111" s="16"/>
      <c r="H111" s="12"/>
      <c r="I111" s="13"/>
      <c r="J111" s="15"/>
      <c r="K111" s="141"/>
      <c r="L111" s="12"/>
      <c r="M111" s="14"/>
      <c r="N111" s="15"/>
      <c r="O111" s="141"/>
      <c r="P111" s="23"/>
      <c r="Q111" s="14"/>
      <c r="R111" s="16"/>
      <c r="S111" s="141"/>
      <c r="T111" s="12"/>
      <c r="U111" s="13"/>
      <c r="V111" s="15"/>
      <c r="W111" s="16"/>
      <c r="X111" s="12"/>
      <c r="Y111" s="13"/>
      <c r="Z111" s="15"/>
      <c r="AA111" s="16"/>
      <c r="AB111" s="12"/>
      <c r="AC111" s="13"/>
      <c r="AD111" s="12"/>
      <c r="AE111" s="14"/>
      <c r="AF111" s="12"/>
      <c r="AG111" s="13"/>
      <c r="AH111" s="12"/>
      <c r="AI111" s="13"/>
      <c r="AJ111" s="12"/>
      <c r="AK111" s="13"/>
      <c r="AL111" s="16"/>
      <c r="AM111" s="36"/>
      <c r="AN111" s="15"/>
      <c r="AO111" s="15"/>
      <c r="AP111" s="15"/>
      <c r="AQ111" s="13"/>
      <c r="AR111" s="6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122"/>
      <c r="BE111" s="122"/>
      <c r="BX111" s="121"/>
      <c r="CG111" s="123"/>
      <c r="CH111" s="123"/>
      <c r="CI111" s="123"/>
      <c r="CJ111" s="123"/>
      <c r="CK111" s="123"/>
      <c r="CL111" s="123"/>
      <c r="CM111" s="123"/>
      <c r="CN111" s="123"/>
      <c r="CO111" s="123"/>
    </row>
    <row r="112" spans="1:93" ht="31.9" customHeight="1" x14ac:dyDescent="0.2">
      <c r="A112" s="86" t="s">
        <v>86</v>
      </c>
      <c r="B112" s="151"/>
      <c r="C112" s="151"/>
      <c r="D112" s="151"/>
      <c r="E112" s="220"/>
      <c r="F112" s="220"/>
      <c r="G112" s="220"/>
      <c r="H112" s="220"/>
      <c r="I112" s="220"/>
      <c r="J112" s="220"/>
      <c r="K112" s="220"/>
      <c r="L112" s="221"/>
      <c r="M112" s="122"/>
      <c r="N112" s="122"/>
      <c r="O112" s="122"/>
      <c r="P112" s="122"/>
      <c r="Q112" s="122"/>
      <c r="R112" s="122"/>
      <c r="S112" s="122"/>
      <c r="AR112" s="122"/>
      <c r="AS112" s="122"/>
      <c r="AT112" s="122"/>
      <c r="AU112" s="122"/>
      <c r="AV112" s="122"/>
      <c r="AW112" s="122"/>
      <c r="AX112" s="122"/>
      <c r="AY112" s="122"/>
      <c r="AZ112" s="122"/>
      <c r="BA112" s="122"/>
      <c r="BB112" s="122"/>
      <c r="BC112" s="122"/>
      <c r="BD112" s="122"/>
      <c r="BE112" s="122"/>
      <c r="CG112" s="123"/>
      <c r="CH112" s="123"/>
      <c r="CI112" s="123"/>
      <c r="CJ112" s="123"/>
      <c r="CK112" s="123"/>
      <c r="CL112" s="123"/>
      <c r="CM112" s="123"/>
      <c r="CN112" s="123"/>
      <c r="CO112" s="123"/>
    </row>
    <row r="113" spans="1:93" ht="25.15" customHeight="1" x14ac:dyDescent="0.2">
      <c r="A113" s="334" t="s">
        <v>87</v>
      </c>
      <c r="B113" s="83" t="s">
        <v>88</v>
      </c>
      <c r="C113" s="107" t="s">
        <v>89</v>
      </c>
      <c r="D113" s="107" t="s">
        <v>90</v>
      </c>
      <c r="E113" s="220"/>
      <c r="F113" s="220"/>
      <c r="G113" s="220"/>
      <c r="H113" s="220"/>
      <c r="I113" s="220"/>
      <c r="J113" s="220"/>
      <c r="K113" s="220"/>
      <c r="L113" s="221"/>
      <c r="M113" s="122"/>
      <c r="N113" s="122"/>
      <c r="O113" s="122"/>
      <c r="P113" s="122"/>
      <c r="Q113" s="122"/>
      <c r="R113" s="122"/>
      <c r="S113" s="122"/>
      <c r="AR113" s="122"/>
      <c r="AS113" s="122"/>
      <c r="AT113" s="122"/>
      <c r="AU113" s="122"/>
      <c r="AV113" s="122"/>
      <c r="AW113" s="122"/>
      <c r="AX113" s="122"/>
      <c r="AY113" s="122"/>
      <c r="AZ113" s="122"/>
      <c r="BA113" s="122"/>
      <c r="BB113" s="122"/>
      <c r="BC113" s="122"/>
      <c r="BD113" s="122"/>
      <c r="BE113" s="122"/>
      <c r="CG113" s="123"/>
      <c r="CH113" s="123"/>
      <c r="CI113" s="123"/>
      <c r="CJ113" s="123"/>
      <c r="CK113" s="123"/>
      <c r="CL113" s="123"/>
      <c r="CM113" s="123"/>
      <c r="CN113" s="123"/>
      <c r="CO113" s="123"/>
    </row>
    <row r="114" spans="1:93" ht="16.149999999999999" customHeight="1" x14ac:dyDescent="0.2">
      <c r="A114" s="335"/>
      <c r="B114" s="101" t="s">
        <v>91</v>
      </c>
      <c r="C114" s="26"/>
      <c r="D114" s="26"/>
      <c r="E114" s="6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122"/>
      <c r="R114" s="122"/>
      <c r="S114" s="122"/>
      <c r="CG114" s="123"/>
      <c r="CH114" s="123"/>
      <c r="CI114" s="123"/>
      <c r="CJ114" s="123"/>
      <c r="CK114" s="123"/>
      <c r="CL114" s="123"/>
      <c r="CM114" s="123"/>
      <c r="CN114" s="123"/>
      <c r="CO114" s="123"/>
    </row>
    <row r="115" spans="1:93" ht="16.149999999999999" customHeight="1" x14ac:dyDescent="0.2">
      <c r="A115" s="335"/>
      <c r="B115" s="102" t="s">
        <v>92</v>
      </c>
      <c r="C115" s="22"/>
      <c r="D115" s="22"/>
      <c r="E115" s="6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122"/>
      <c r="R115" s="122"/>
      <c r="S115" s="122"/>
      <c r="CG115" s="123"/>
      <c r="CH115" s="123"/>
      <c r="CI115" s="123"/>
      <c r="CJ115" s="123"/>
      <c r="CK115" s="123"/>
      <c r="CL115" s="123"/>
      <c r="CM115" s="123"/>
      <c r="CN115" s="123"/>
      <c r="CO115" s="123"/>
    </row>
    <row r="116" spans="1:93" ht="25.15" customHeight="1" x14ac:dyDescent="0.2">
      <c r="A116" s="335"/>
      <c r="B116" s="102" t="s">
        <v>93</v>
      </c>
      <c r="C116" s="22"/>
      <c r="D116" s="22"/>
      <c r="E116" s="6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122"/>
      <c r="R116" s="122"/>
      <c r="S116" s="122"/>
      <c r="CG116" s="123"/>
      <c r="CH116" s="123"/>
      <c r="CI116" s="123"/>
      <c r="CJ116" s="123"/>
      <c r="CK116" s="123"/>
      <c r="CL116" s="123"/>
      <c r="CM116" s="123"/>
      <c r="CN116" s="123"/>
      <c r="CO116" s="123"/>
    </row>
    <row r="117" spans="1:93" ht="16.149999999999999" customHeight="1" x14ac:dyDescent="0.2">
      <c r="A117" s="335"/>
      <c r="B117" s="102" t="s">
        <v>94</v>
      </c>
      <c r="C117" s="22"/>
      <c r="D117" s="70"/>
      <c r="E117" s="6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122"/>
      <c r="R117" s="122"/>
      <c r="S117" s="122"/>
      <c r="CG117" s="123"/>
      <c r="CH117" s="123"/>
      <c r="CI117" s="123"/>
      <c r="CJ117" s="123"/>
      <c r="CK117" s="123"/>
      <c r="CL117" s="123"/>
      <c r="CM117" s="123"/>
      <c r="CN117" s="123"/>
      <c r="CO117" s="123"/>
    </row>
    <row r="118" spans="1:93" ht="16.149999999999999" customHeight="1" x14ac:dyDescent="0.2">
      <c r="A118" s="335"/>
      <c r="B118" s="102" t="s">
        <v>95</v>
      </c>
      <c r="C118" s="22"/>
      <c r="D118" s="70"/>
      <c r="E118" s="6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122"/>
      <c r="R118" s="122"/>
      <c r="S118" s="122"/>
      <c r="CG118" s="123"/>
      <c r="CH118" s="123"/>
      <c r="CI118" s="123"/>
      <c r="CJ118" s="123"/>
      <c r="CK118" s="123"/>
      <c r="CL118" s="123"/>
      <c r="CM118" s="123"/>
      <c r="CN118" s="123"/>
      <c r="CO118" s="123"/>
    </row>
    <row r="119" spans="1:93" ht="16.149999999999999" customHeight="1" x14ac:dyDescent="0.2">
      <c r="A119" s="335"/>
      <c r="B119" s="102" t="s">
        <v>96</v>
      </c>
      <c r="C119" s="22"/>
      <c r="D119" s="22"/>
      <c r="E119" s="6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122"/>
      <c r="R119" s="122"/>
      <c r="S119" s="122"/>
      <c r="CG119" s="123"/>
      <c r="CH119" s="123"/>
      <c r="CI119" s="123"/>
      <c r="CJ119" s="123"/>
      <c r="CK119" s="123"/>
      <c r="CL119" s="123"/>
      <c r="CM119" s="123"/>
      <c r="CN119" s="123"/>
      <c r="CO119" s="123"/>
    </row>
    <row r="120" spans="1:93" ht="16.149999999999999" customHeight="1" x14ac:dyDescent="0.2">
      <c r="A120" s="335"/>
      <c r="B120" s="102" t="s">
        <v>97</v>
      </c>
      <c r="C120" s="22"/>
      <c r="D120" s="22"/>
      <c r="E120" s="6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122"/>
      <c r="R120" s="122"/>
      <c r="S120" s="122"/>
      <c r="CG120" s="123"/>
      <c r="CH120" s="123"/>
      <c r="CI120" s="123"/>
      <c r="CJ120" s="123"/>
      <c r="CK120" s="123"/>
      <c r="CL120" s="123"/>
      <c r="CM120" s="123"/>
      <c r="CN120" s="123"/>
      <c r="CO120" s="123"/>
    </row>
    <row r="121" spans="1:93" ht="16.149999999999999" customHeight="1" x14ac:dyDescent="0.2">
      <c r="A121" s="336"/>
      <c r="B121" s="110" t="s">
        <v>98</v>
      </c>
      <c r="C121" s="24"/>
      <c r="D121" s="24"/>
      <c r="E121" s="6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122"/>
      <c r="R121" s="122"/>
      <c r="S121" s="122"/>
      <c r="CG121" s="123"/>
      <c r="CH121" s="123"/>
      <c r="CI121" s="123"/>
      <c r="CJ121" s="123"/>
      <c r="CK121" s="123"/>
      <c r="CL121" s="123"/>
      <c r="CM121" s="123"/>
      <c r="CN121" s="123"/>
      <c r="CO121" s="123"/>
    </row>
    <row r="122" spans="1:93" ht="31.9" customHeight="1" x14ac:dyDescent="0.2">
      <c r="A122" s="222" t="s">
        <v>99</v>
      </c>
      <c r="B122" s="223"/>
      <c r="C122" s="224"/>
      <c r="D122" s="136"/>
      <c r="E122" s="221"/>
      <c r="F122" s="221"/>
      <c r="G122" s="221"/>
      <c r="H122" s="221"/>
      <c r="I122" s="221"/>
      <c r="J122" s="221"/>
      <c r="K122" s="221"/>
      <c r="L122" s="221"/>
      <c r="M122" s="122"/>
      <c r="N122" s="122"/>
      <c r="O122" s="122"/>
      <c r="P122" s="122"/>
      <c r="Q122" s="122"/>
      <c r="R122" s="122"/>
      <c r="S122" s="122"/>
      <c r="CG122" s="123"/>
      <c r="CH122" s="123"/>
      <c r="CI122" s="123"/>
      <c r="CJ122" s="123"/>
      <c r="CK122" s="123"/>
      <c r="CL122" s="123"/>
      <c r="CM122" s="123"/>
      <c r="CN122" s="123"/>
      <c r="CO122" s="123"/>
    </row>
    <row r="123" spans="1:93" ht="31.9" customHeight="1" x14ac:dyDescent="0.2">
      <c r="A123" s="225" t="s">
        <v>100</v>
      </c>
      <c r="B123" s="226"/>
      <c r="C123" s="226"/>
      <c r="D123" s="226"/>
      <c r="E123" s="226"/>
      <c r="F123" s="226"/>
      <c r="G123" s="226"/>
      <c r="H123" s="226"/>
      <c r="I123" s="226"/>
      <c r="J123" s="226"/>
      <c r="K123" s="226"/>
      <c r="L123" s="226"/>
      <c r="CG123" s="123"/>
      <c r="CH123" s="123"/>
      <c r="CI123" s="123"/>
      <c r="CJ123" s="123"/>
      <c r="CK123" s="123"/>
      <c r="CL123" s="123"/>
      <c r="CM123" s="123"/>
      <c r="CN123" s="123"/>
      <c r="CO123" s="123"/>
    </row>
    <row r="124" spans="1:93" ht="25.15" customHeight="1" x14ac:dyDescent="0.2">
      <c r="A124" s="333" t="s">
        <v>101</v>
      </c>
      <c r="B124" s="333" t="s">
        <v>102</v>
      </c>
      <c r="C124" s="333" t="s">
        <v>89</v>
      </c>
      <c r="D124" s="328" t="s">
        <v>103</v>
      </c>
      <c r="E124" s="329"/>
      <c r="F124" s="329"/>
      <c r="G124" s="329"/>
      <c r="H124" s="329"/>
      <c r="I124" s="329"/>
      <c r="J124" s="330"/>
      <c r="K124" s="331" t="s">
        <v>104</v>
      </c>
      <c r="L124" s="331" t="s">
        <v>105</v>
      </c>
      <c r="CG124" s="123"/>
      <c r="CH124" s="123"/>
      <c r="CI124" s="123"/>
      <c r="CJ124" s="123"/>
      <c r="CK124" s="123"/>
      <c r="CL124" s="123"/>
      <c r="CM124" s="123"/>
      <c r="CN124" s="123"/>
      <c r="CO124" s="123"/>
    </row>
    <row r="125" spans="1:93" ht="37.15" customHeight="1" x14ac:dyDescent="0.2">
      <c r="A125" s="333"/>
      <c r="B125" s="333"/>
      <c r="C125" s="333"/>
      <c r="D125" s="77" t="s">
        <v>106</v>
      </c>
      <c r="E125" s="111" t="s">
        <v>107</v>
      </c>
      <c r="F125" s="111" t="s">
        <v>108</v>
      </c>
      <c r="G125" s="111" t="s">
        <v>109</v>
      </c>
      <c r="H125" s="111" t="s">
        <v>110</v>
      </c>
      <c r="I125" s="227" t="s">
        <v>111</v>
      </c>
      <c r="J125" s="144" t="s">
        <v>112</v>
      </c>
      <c r="K125" s="332"/>
      <c r="L125" s="332"/>
      <c r="CG125" s="123"/>
      <c r="CH125" s="123"/>
      <c r="CI125" s="123"/>
      <c r="CJ125" s="123"/>
      <c r="CK125" s="123"/>
      <c r="CL125" s="123"/>
      <c r="CM125" s="123"/>
      <c r="CN125" s="123"/>
      <c r="CO125" s="123"/>
    </row>
    <row r="126" spans="1:93" ht="16.149999999999999" customHeight="1" x14ac:dyDescent="0.2">
      <c r="A126" s="333" t="s">
        <v>113</v>
      </c>
      <c r="B126" s="109" t="s">
        <v>114</v>
      </c>
      <c r="C126" s="228">
        <f>SUM(D126:J126)</f>
        <v>0</v>
      </c>
      <c r="D126" s="78"/>
      <c r="E126" s="134"/>
      <c r="F126" s="134"/>
      <c r="G126" s="134"/>
      <c r="H126" s="134"/>
      <c r="I126" s="229"/>
      <c r="J126" s="156"/>
      <c r="K126" s="230"/>
      <c r="L126" s="174"/>
      <c r="M126" s="124"/>
      <c r="CG126" s="123"/>
      <c r="CH126" s="123"/>
      <c r="CI126" s="123"/>
      <c r="CJ126" s="123"/>
      <c r="CK126" s="123"/>
      <c r="CL126" s="123"/>
      <c r="CM126" s="123"/>
      <c r="CN126" s="123"/>
      <c r="CO126" s="123"/>
    </row>
    <row r="127" spans="1:93" ht="16.149999999999999" customHeight="1" x14ac:dyDescent="0.2">
      <c r="A127" s="333"/>
      <c r="B127" s="108" t="s">
        <v>115</v>
      </c>
      <c r="C127" s="130">
        <f t="shared" ref="C127:C141" si="14">SUM(D127:J127)</f>
        <v>0</v>
      </c>
      <c r="D127" s="7"/>
      <c r="E127" s="11"/>
      <c r="F127" s="11"/>
      <c r="G127" s="11"/>
      <c r="H127" s="11"/>
      <c r="I127" s="173"/>
      <c r="J127" s="35"/>
      <c r="K127" s="9"/>
      <c r="L127" s="22"/>
      <c r="M127" s="124"/>
      <c r="CG127" s="123"/>
      <c r="CH127" s="123"/>
      <c r="CI127" s="123"/>
      <c r="CJ127" s="123"/>
      <c r="CK127" s="123"/>
      <c r="CL127" s="123"/>
      <c r="CM127" s="123"/>
      <c r="CN127" s="123"/>
      <c r="CO127" s="123"/>
    </row>
    <row r="128" spans="1:93" ht="16.149999999999999" customHeight="1" x14ac:dyDescent="0.2">
      <c r="A128" s="327"/>
      <c r="B128" s="108" t="s">
        <v>116</v>
      </c>
      <c r="C128" s="130">
        <f t="shared" si="14"/>
        <v>0</v>
      </c>
      <c r="D128" s="7"/>
      <c r="E128" s="11"/>
      <c r="F128" s="11"/>
      <c r="G128" s="11"/>
      <c r="H128" s="11"/>
      <c r="I128" s="173"/>
      <c r="J128" s="35"/>
      <c r="K128" s="9"/>
      <c r="L128" s="22"/>
      <c r="M128" s="124"/>
      <c r="CG128" s="123"/>
      <c r="CH128" s="123"/>
      <c r="CI128" s="123"/>
      <c r="CJ128" s="123"/>
      <c r="CK128" s="123"/>
      <c r="CL128" s="123"/>
      <c r="CM128" s="123"/>
      <c r="CN128" s="123"/>
      <c r="CO128" s="123"/>
    </row>
    <row r="129" spans="1:93" ht="16.149999999999999" customHeight="1" x14ac:dyDescent="0.2">
      <c r="A129" s="327"/>
      <c r="B129" s="231" t="s">
        <v>117</v>
      </c>
      <c r="C129" s="30">
        <f t="shared" si="14"/>
        <v>0</v>
      </c>
      <c r="D129" s="32"/>
      <c r="E129" s="135"/>
      <c r="F129" s="135"/>
      <c r="G129" s="135"/>
      <c r="H129" s="135"/>
      <c r="I129" s="232"/>
      <c r="J129" s="97"/>
      <c r="K129" s="233"/>
      <c r="L129" s="34"/>
      <c r="M129" s="124"/>
      <c r="CG129" s="123"/>
      <c r="CH129" s="123"/>
      <c r="CI129" s="123"/>
      <c r="CJ129" s="123"/>
      <c r="CK129" s="123"/>
      <c r="CL129" s="123"/>
      <c r="CM129" s="123"/>
      <c r="CN129" s="123"/>
      <c r="CO129" s="123"/>
    </row>
    <row r="130" spans="1:93" ht="16.149999999999999" customHeight="1" x14ac:dyDescent="0.2">
      <c r="A130" s="327" t="s">
        <v>118</v>
      </c>
      <c r="B130" s="109" t="s">
        <v>114</v>
      </c>
      <c r="C130" s="234">
        <f t="shared" si="14"/>
        <v>0</v>
      </c>
      <c r="D130" s="1"/>
      <c r="E130" s="5"/>
      <c r="F130" s="5"/>
      <c r="G130" s="5"/>
      <c r="H130" s="5"/>
      <c r="I130" s="209"/>
      <c r="J130" s="47"/>
      <c r="K130" s="4"/>
      <c r="L130" s="26"/>
      <c r="M130" s="124"/>
      <c r="CG130" s="123"/>
      <c r="CH130" s="123"/>
      <c r="CI130" s="123"/>
      <c r="CJ130" s="123"/>
      <c r="CK130" s="123"/>
      <c r="CL130" s="123"/>
      <c r="CM130" s="123"/>
      <c r="CN130" s="123"/>
      <c r="CO130" s="123"/>
    </row>
    <row r="131" spans="1:93" ht="16.149999999999999" customHeight="1" x14ac:dyDescent="0.2">
      <c r="A131" s="327"/>
      <c r="B131" s="108" t="s">
        <v>115</v>
      </c>
      <c r="C131" s="129">
        <f t="shared" si="14"/>
        <v>0</v>
      </c>
      <c r="D131" s="82"/>
      <c r="E131" s="138"/>
      <c r="F131" s="138"/>
      <c r="G131" s="138"/>
      <c r="H131" s="138"/>
      <c r="I131" s="139"/>
      <c r="J131" s="100"/>
      <c r="K131" s="235"/>
      <c r="L131" s="183"/>
      <c r="M131" s="124"/>
      <c r="CG131" s="123"/>
      <c r="CH131" s="123"/>
      <c r="CI131" s="123"/>
      <c r="CJ131" s="123"/>
      <c r="CK131" s="123"/>
      <c r="CL131" s="123"/>
      <c r="CM131" s="123"/>
      <c r="CN131" s="123"/>
      <c r="CO131" s="123"/>
    </row>
    <row r="132" spans="1:93" ht="16.149999999999999" customHeight="1" x14ac:dyDescent="0.2">
      <c r="A132" s="327"/>
      <c r="B132" s="108" t="s">
        <v>116</v>
      </c>
      <c r="C132" s="130">
        <f t="shared" si="14"/>
        <v>0</v>
      </c>
      <c r="D132" s="7"/>
      <c r="E132" s="11"/>
      <c r="F132" s="11"/>
      <c r="G132" s="11"/>
      <c r="H132" s="11"/>
      <c r="I132" s="173"/>
      <c r="J132" s="35"/>
      <c r="K132" s="9"/>
      <c r="L132" s="22"/>
      <c r="M132" s="124"/>
      <c r="CG132" s="123"/>
      <c r="CH132" s="123"/>
      <c r="CI132" s="123"/>
      <c r="CJ132" s="123"/>
      <c r="CK132" s="123"/>
      <c r="CL132" s="123"/>
      <c r="CM132" s="123"/>
      <c r="CN132" s="123"/>
      <c r="CO132" s="123"/>
    </row>
    <row r="133" spans="1:93" ht="16.149999999999999" customHeight="1" x14ac:dyDescent="0.2">
      <c r="A133" s="327"/>
      <c r="B133" s="231" t="s">
        <v>117</v>
      </c>
      <c r="C133" s="30">
        <f t="shared" si="14"/>
        <v>0</v>
      </c>
      <c r="D133" s="12"/>
      <c r="E133" s="31"/>
      <c r="F133" s="31"/>
      <c r="G133" s="31"/>
      <c r="H133" s="31"/>
      <c r="I133" s="141"/>
      <c r="J133" s="36"/>
      <c r="K133" s="15"/>
      <c r="L133" s="24"/>
      <c r="M133" s="124"/>
      <c r="CG133" s="123"/>
      <c r="CH133" s="123"/>
      <c r="CI133" s="123"/>
      <c r="CJ133" s="123"/>
      <c r="CK133" s="123"/>
      <c r="CL133" s="123"/>
      <c r="CM133" s="123"/>
      <c r="CN133" s="123"/>
      <c r="CO133" s="123"/>
    </row>
    <row r="134" spans="1:93" ht="16.149999999999999" customHeight="1" x14ac:dyDescent="0.2">
      <c r="A134" s="327" t="s">
        <v>119</v>
      </c>
      <c r="B134" s="109" t="s">
        <v>114</v>
      </c>
      <c r="C134" s="234">
        <f t="shared" si="14"/>
        <v>0</v>
      </c>
      <c r="D134" s="1"/>
      <c r="E134" s="5"/>
      <c r="F134" s="5"/>
      <c r="G134" s="5"/>
      <c r="H134" s="5"/>
      <c r="I134" s="209"/>
      <c r="J134" s="47"/>
      <c r="K134" s="4"/>
      <c r="L134" s="26"/>
      <c r="M134" s="124"/>
      <c r="CG134" s="123"/>
      <c r="CH134" s="123"/>
      <c r="CI134" s="123"/>
      <c r="CJ134" s="123"/>
      <c r="CK134" s="123"/>
      <c r="CL134" s="123"/>
      <c r="CM134" s="123"/>
      <c r="CN134" s="123"/>
      <c r="CO134" s="123"/>
    </row>
    <row r="135" spans="1:93" ht="16.149999999999999" customHeight="1" x14ac:dyDescent="0.2">
      <c r="A135" s="327"/>
      <c r="B135" s="108" t="s">
        <v>115</v>
      </c>
      <c r="C135" s="129">
        <f t="shared" si="14"/>
        <v>0</v>
      </c>
      <c r="D135" s="82"/>
      <c r="E135" s="138"/>
      <c r="F135" s="138"/>
      <c r="G135" s="138"/>
      <c r="H135" s="138"/>
      <c r="I135" s="139"/>
      <c r="J135" s="100"/>
      <c r="K135" s="235"/>
      <c r="L135" s="183"/>
      <c r="M135" s="124"/>
      <c r="CG135" s="123"/>
      <c r="CH135" s="123"/>
      <c r="CI135" s="123"/>
      <c r="CJ135" s="123"/>
      <c r="CK135" s="123"/>
      <c r="CL135" s="123"/>
      <c r="CM135" s="123"/>
      <c r="CN135" s="123"/>
      <c r="CO135" s="123"/>
    </row>
    <row r="136" spans="1:93" ht="16.149999999999999" customHeight="1" x14ac:dyDescent="0.2">
      <c r="A136" s="327"/>
      <c r="B136" s="108" t="s">
        <v>116</v>
      </c>
      <c r="C136" s="130">
        <f t="shared" si="14"/>
        <v>0</v>
      </c>
      <c r="D136" s="7"/>
      <c r="E136" s="11"/>
      <c r="F136" s="11"/>
      <c r="G136" s="11"/>
      <c r="H136" s="11"/>
      <c r="I136" s="173"/>
      <c r="J136" s="35"/>
      <c r="K136" s="9"/>
      <c r="L136" s="22"/>
      <c r="M136" s="124"/>
      <c r="CG136" s="123"/>
      <c r="CH136" s="123"/>
      <c r="CI136" s="123"/>
      <c r="CJ136" s="123"/>
      <c r="CK136" s="123"/>
      <c r="CL136" s="123"/>
      <c r="CM136" s="123"/>
      <c r="CN136" s="123"/>
      <c r="CO136" s="123"/>
    </row>
    <row r="137" spans="1:93" ht="16.149999999999999" customHeight="1" x14ac:dyDescent="0.2">
      <c r="A137" s="327"/>
      <c r="B137" s="231" t="s">
        <v>117</v>
      </c>
      <c r="C137" s="30">
        <f t="shared" si="14"/>
        <v>0</v>
      </c>
      <c r="D137" s="12"/>
      <c r="E137" s="31"/>
      <c r="F137" s="31"/>
      <c r="G137" s="31"/>
      <c r="H137" s="31"/>
      <c r="I137" s="141"/>
      <c r="J137" s="36"/>
      <c r="K137" s="15"/>
      <c r="L137" s="24"/>
      <c r="M137" s="124"/>
      <c r="CG137" s="123"/>
      <c r="CH137" s="123"/>
      <c r="CI137" s="123"/>
      <c r="CJ137" s="123"/>
      <c r="CK137" s="123"/>
      <c r="CL137" s="123"/>
      <c r="CM137" s="123"/>
      <c r="CN137" s="123"/>
      <c r="CO137" s="123"/>
    </row>
    <row r="138" spans="1:93" ht="16.149999999999999" customHeight="1" x14ac:dyDescent="0.2">
      <c r="A138" s="327" t="s">
        <v>120</v>
      </c>
      <c r="B138" s="109" t="s">
        <v>114</v>
      </c>
      <c r="C138" s="234">
        <f t="shared" si="14"/>
        <v>0</v>
      </c>
      <c r="D138" s="1"/>
      <c r="E138" s="5"/>
      <c r="F138" s="5"/>
      <c r="G138" s="5"/>
      <c r="H138" s="5"/>
      <c r="I138" s="209"/>
      <c r="J138" s="47"/>
      <c r="K138" s="4"/>
      <c r="L138" s="26"/>
      <c r="M138" s="124"/>
      <c r="CG138" s="123"/>
      <c r="CH138" s="123"/>
      <c r="CI138" s="123"/>
      <c r="CJ138" s="123"/>
      <c r="CK138" s="123"/>
      <c r="CL138" s="123"/>
      <c r="CM138" s="123"/>
      <c r="CN138" s="123"/>
      <c r="CO138" s="123"/>
    </row>
    <row r="139" spans="1:93" ht="16.149999999999999" customHeight="1" x14ac:dyDescent="0.2">
      <c r="A139" s="327"/>
      <c r="B139" s="108" t="s">
        <v>115</v>
      </c>
      <c r="C139" s="129">
        <f t="shared" si="14"/>
        <v>0</v>
      </c>
      <c r="D139" s="82"/>
      <c r="E139" s="138"/>
      <c r="F139" s="138"/>
      <c r="G139" s="138"/>
      <c r="H139" s="138"/>
      <c r="I139" s="139"/>
      <c r="J139" s="100"/>
      <c r="K139" s="235"/>
      <c r="L139" s="183"/>
      <c r="M139" s="124"/>
      <c r="CG139" s="123"/>
      <c r="CH139" s="123"/>
      <c r="CI139" s="123"/>
      <c r="CJ139" s="123"/>
      <c r="CK139" s="123"/>
      <c r="CL139" s="123"/>
      <c r="CM139" s="123"/>
      <c r="CN139" s="123"/>
      <c r="CO139" s="123"/>
    </row>
    <row r="140" spans="1:93" ht="16.149999999999999" customHeight="1" x14ac:dyDescent="0.2">
      <c r="A140" s="327"/>
      <c r="B140" s="108" t="s">
        <v>116</v>
      </c>
      <c r="C140" s="130">
        <f t="shared" si="14"/>
        <v>0</v>
      </c>
      <c r="D140" s="7"/>
      <c r="E140" s="11"/>
      <c r="F140" s="11"/>
      <c r="G140" s="11"/>
      <c r="H140" s="11"/>
      <c r="I140" s="173"/>
      <c r="J140" s="35"/>
      <c r="K140" s="9"/>
      <c r="L140" s="22"/>
      <c r="M140" s="124"/>
      <c r="CG140" s="123"/>
      <c r="CH140" s="123"/>
      <c r="CI140" s="123"/>
      <c r="CJ140" s="123"/>
      <c r="CK140" s="123"/>
      <c r="CL140" s="123"/>
      <c r="CM140" s="123"/>
      <c r="CN140" s="123"/>
      <c r="CO140" s="123"/>
    </row>
    <row r="141" spans="1:93" ht="16.149999999999999" customHeight="1" x14ac:dyDescent="0.2">
      <c r="A141" s="327"/>
      <c r="B141" s="231" t="s">
        <v>117</v>
      </c>
      <c r="C141" s="30">
        <f t="shared" si="14"/>
        <v>0</v>
      </c>
      <c r="D141" s="12"/>
      <c r="E141" s="31"/>
      <c r="F141" s="31"/>
      <c r="G141" s="31"/>
      <c r="H141" s="31"/>
      <c r="I141" s="141"/>
      <c r="J141" s="36"/>
      <c r="K141" s="15"/>
      <c r="L141" s="24"/>
      <c r="M141" s="124"/>
      <c r="CG141" s="123"/>
      <c r="CH141" s="123"/>
      <c r="CI141" s="123"/>
      <c r="CJ141" s="123"/>
      <c r="CK141" s="123"/>
      <c r="CL141" s="123"/>
      <c r="CM141" s="123"/>
      <c r="CN141" s="123"/>
      <c r="CO141" s="123"/>
    </row>
    <row r="142" spans="1:93" ht="31.9" customHeight="1" x14ac:dyDescent="0.2">
      <c r="A142" s="225" t="s">
        <v>121</v>
      </c>
      <c r="B142" s="226"/>
      <c r="C142" s="226"/>
      <c r="D142" s="226"/>
      <c r="E142" s="226"/>
      <c r="F142" s="226"/>
      <c r="G142" s="226"/>
      <c r="H142" s="226"/>
      <c r="I142" s="226"/>
      <c r="J142" s="226"/>
      <c r="K142" s="226"/>
      <c r="L142" s="226"/>
      <c r="CG142" s="123"/>
      <c r="CH142" s="123"/>
      <c r="CI142" s="123"/>
      <c r="CJ142" s="123"/>
      <c r="CK142" s="123"/>
      <c r="CL142" s="123"/>
      <c r="CM142" s="123"/>
      <c r="CN142" s="123"/>
      <c r="CO142" s="123"/>
    </row>
    <row r="143" spans="1:93" ht="37.15" customHeight="1" x14ac:dyDescent="0.2">
      <c r="A143" s="83" t="s">
        <v>122</v>
      </c>
      <c r="B143" s="236" t="s">
        <v>123</v>
      </c>
      <c r="C143" s="37" t="s">
        <v>124</v>
      </c>
      <c r="D143" s="38" t="s">
        <v>125</v>
      </c>
      <c r="E143" s="38" t="s">
        <v>126</v>
      </c>
      <c r="F143" s="38" t="s">
        <v>127</v>
      </c>
      <c r="G143" s="38" t="s">
        <v>128</v>
      </c>
      <c r="H143" s="29" t="s">
        <v>129</v>
      </c>
      <c r="I143" s="237"/>
      <c r="J143" s="238"/>
      <c r="K143" s="238"/>
      <c r="L143" s="238"/>
      <c r="CG143" s="123"/>
      <c r="CH143" s="123"/>
      <c r="CI143" s="123"/>
      <c r="CJ143" s="123"/>
      <c r="CK143" s="123"/>
      <c r="CL143" s="123"/>
      <c r="CM143" s="123"/>
      <c r="CN143" s="123"/>
      <c r="CO143" s="123"/>
    </row>
    <row r="144" spans="1:93" ht="16.149999999999999" customHeight="1" x14ac:dyDescent="0.2">
      <c r="A144" s="109" t="s">
        <v>130</v>
      </c>
      <c r="B144" s="234">
        <f>SUM(C144:H144)</f>
        <v>0</v>
      </c>
      <c r="C144" s="1"/>
      <c r="D144" s="239"/>
      <c r="E144" s="239"/>
      <c r="F144" s="239"/>
      <c r="G144" s="239"/>
      <c r="H144" s="240"/>
      <c r="I144" s="241"/>
      <c r="J144" s="226"/>
      <c r="K144" s="120"/>
      <c r="L144" s="120"/>
      <c r="CG144" s="123"/>
      <c r="CH144" s="123"/>
      <c r="CI144" s="123"/>
      <c r="CJ144" s="123"/>
      <c r="CK144" s="123"/>
      <c r="CL144" s="123"/>
      <c r="CM144" s="123"/>
      <c r="CN144" s="123"/>
      <c r="CO144" s="123"/>
    </row>
    <row r="145" spans="1:93" ht="16.149999999999999" customHeight="1" x14ac:dyDescent="0.2">
      <c r="A145" s="108" t="s">
        <v>115</v>
      </c>
      <c r="B145" s="129">
        <f>SUM(C145:H145)</f>
        <v>0</v>
      </c>
      <c r="C145" s="82"/>
      <c r="D145" s="138"/>
      <c r="E145" s="138"/>
      <c r="F145" s="138"/>
      <c r="G145" s="138"/>
      <c r="H145" s="81"/>
      <c r="I145" s="241"/>
      <c r="J145" s="226"/>
      <c r="K145" s="120"/>
      <c r="L145" s="120"/>
      <c r="CG145" s="123"/>
      <c r="CH145" s="123"/>
      <c r="CI145" s="123"/>
      <c r="CJ145" s="123"/>
      <c r="CK145" s="123"/>
      <c r="CL145" s="123"/>
      <c r="CM145" s="123"/>
      <c r="CN145" s="123"/>
      <c r="CO145" s="123"/>
    </row>
    <row r="146" spans="1:93" ht="16.149999999999999" customHeight="1" x14ac:dyDescent="0.2">
      <c r="A146" s="108" t="s">
        <v>116</v>
      </c>
      <c r="B146" s="130">
        <f>SUM(C146:H146)</f>
        <v>0</v>
      </c>
      <c r="C146" s="7"/>
      <c r="D146" s="11"/>
      <c r="E146" s="11"/>
      <c r="F146" s="11"/>
      <c r="G146" s="11"/>
      <c r="H146" s="8"/>
      <c r="I146" s="241"/>
      <c r="J146" s="226"/>
      <c r="K146" s="120"/>
      <c r="L146" s="120"/>
      <c r="CG146" s="123"/>
      <c r="CH146" s="123"/>
      <c r="CI146" s="123"/>
      <c r="CJ146" s="123"/>
      <c r="CK146" s="123"/>
      <c r="CL146" s="123"/>
      <c r="CM146" s="123"/>
      <c r="CN146" s="123"/>
      <c r="CO146" s="123"/>
    </row>
    <row r="147" spans="1:93" ht="16.149999999999999" customHeight="1" x14ac:dyDescent="0.2">
      <c r="A147" s="231" t="s">
        <v>131</v>
      </c>
      <c r="B147" s="30">
        <f>SUM(C147:H147)</f>
        <v>0</v>
      </c>
      <c r="C147" s="12"/>
      <c r="D147" s="31"/>
      <c r="E147" s="31"/>
      <c r="F147" s="31"/>
      <c r="G147" s="31"/>
      <c r="H147" s="14"/>
      <c r="I147" s="241"/>
      <c r="J147" s="226"/>
      <c r="K147" s="120"/>
      <c r="L147" s="120"/>
      <c r="CG147" s="123"/>
      <c r="CH147" s="123"/>
      <c r="CI147" s="123"/>
      <c r="CJ147" s="123"/>
      <c r="CK147" s="123"/>
      <c r="CL147" s="123"/>
      <c r="CM147" s="123"/>
      <c r="CN147" s="123"/>
      <c r="CO147" s="123"/>
    </row>
    <row r="148" spans="1:93" ht="31.9" customHeight="1" x14ac:dyDescent="0.2">
      <c r="A148" s="225" t="s">
        <v>132</v>
      </c>
      <c r="B148" s="226"/>
      <c r="C148" s="226"/>
      <c r="D148" s="226"/>
      <c r="E148" s="226"/>
      <c r="F148" s="226"/>
      <c r="G148" s="226"/>
      <c r="H148" s="226"/>
      <c r="I148" s="226"/>
      <c r="J148" s="226"/>
      <c r="K148" s="226"/>
      <c r="L148" s="226"/>
      <c r="CG148" s="123"/>
      <c r="CH148" s="123"/>
      <c r="CI148" s="123"/>
      <c r="CJ148" s="123"/>
      <c r="CK148" s="123"/>
      <c r="CL148" s="123"/>
      <c r="CM148" s="123"/>
      <c r="CN148" s="123"/>
      <c r="CO148" s="123"/>
    </row>
    <row r="149" spans="1:93" ht="37.15" customHeight="1" x14ac:dyDescent="0.2">
      <c r="A149" s="83" t="s">
        <v>122</v>
      </c>
      <c r="B149" s="236" t="s">
        <v>89</v>
      </c>
      <c r="C149" s="37" t="s">
        <v>133</v>
      </c>
      <c r="D149" s="38" t="s">
        <v>134</v>
      </c>
      <c r="E149" s="38" t="s">
        <v>135</v>
      </c>
      <c r="F149" s="38" t="s">
        <v>136</v>
      </c>
      <c r="G149" s="38" t="s">
        <v>137</v>
      </c>
      <c r="H149" s="29" t="s">
        <v>138</v>
      </c>
      <c r="I149" s="237"/>
      <c r="J149" s="238"/>
      <c r="K149" s="238"/>
      <c r="L149" s="238"/>
      <c r="CG149" s="123"/>
      <c r="CH149" s="123"/>
      <c r="CI149" s="123"/>
      <c r="CJ149" s="123"/>
      <c r="CK149" s="123"/>
      <c r="CL149" s="123"/>
      <c r="CM149" s="123"/>
      <c r="CN149" s="123"/>
      <c r="CO149" s="123"/>
    </row>
    <row r="150" spans="1:93" ht="16.149999999999999" customHeight="1" x14ac:dyDescent="0.2">
      <c r="A150" s="109" t="s">
        <v>130</v>
      </c>
      <c r="B150" s="234">
        <f t="shared" ref="B150:B155" si="15">SUM(C150:H150)</f>
        <v>0</v>
      </c>
      <c r="C150" s="1"/>
      <c r="D150" s="239"/>
      <c r="E150" s="239"/>
      <c r="F150" s="239"/>
      <c r="G150" s="239"/>
      <c r="H150" s="240"/>
      <c r="I150" s="241"/>
      <c r="J150" s="226"/>
      <c r="K150" s="120"/>
      <c r="L150" s="120"/>
      <c r="CG150" s="123"/>
      <c r="CH150" s="123"/>
      <c r="CI150" s="123"/>
      <c r="CJ150" s="123"/>
      <c r="CK150" s="123"/>
      <c r="CL150" s="123"/>
      <c r="CM150" s="123"/>
      <c r="CN150" s="123"/>
      <c r="CO150" s="123"/>
    </row>
    <row r="151" spans="1:93" ht="16.149999999999999" customHeight="1" x14ac:dyDescent="0.2">
      <c r="A151" s="108" t="s">
        <v>115</v>
      </c>
      <c r="B151" s="130">
        <f t="shared" si="15"/>
        <v>0</v>
      </c>
      <c r="C151" s="7"/>
      <c r="D151" s="11"/>
      <c r="E151" s="11"/>
      <c r="F151" s="11"/>
      <c r="G151" s="11"/>
      <c r="H151" s="8"/>
      <c r="I151" s="241"/>
      <c r="J151" s="226"/>
      <c r="K151" s="120"/>
      <c r="L151" s="120"/>
      <c r="CG151" s="123"/>
      <c r="CH151" s="123"/>
      <c r="CI151" s="123"/>
      <c r="CJ151" s="123"/>
      <c r="CK151" s="123"/>
      <c r="CL151" s="123"/>
      <c r="CM151" s="123"/>
      <c r="CN151" s="123"/>
      <c r="CO151" s="123"/>
    </row>
    <row r="152" spans="1:93" ht="16.149999999999999" customHeight="1" x14ac:dyDescent="0.2">
      <c r="A152" s="108" t="s">
        <v>116</v>
      </c>
      <c r="B152" s="130">
        <f t="shared" si="15"/>
        <v>0</v>
      </c>
      <c r="C152" s="7"/>
      <c r="D152" s="11"/>
      <c r="E152" s="11"/>
      <c r="F152" s="11"/>
      <c r="G152" s="11"/>
      <c r="H152" s="8"/>
      <c r="I152" s="241"/>
      <c r="J152" s="226"/>
      <c r="K152" s="120"/>
      <c r="L152" s="120"/>
      <c r="CG152" s="123"/>
      <c r="CH152" s="123"/>
      <c r="CI152" s="123"/>
      <c r="CJ152" s="123"/>
      <c r="CK152" s="123"/>
      <c r="CL152" s="123"/>
      <c r="CM152" s="123"/>
      <c r="CN152" s="123"/>
      <c r="CO152" s="123"/>
    </row>
    <row r="153" spans="1:93" ht="16.149999999999999" customHeight="1" x14ac:dyDescent="0.2">
      <c r="A153" s="98" t="s">
        <v>139</v>
      </c>
      <c r="B153" s="130">
        <f t="shared" si="15"/>
        <v>0</v>
      </c>
      <c r="C153" s="7"/>
      <c r="D153" s="11"/>
      <c r="E153" s="11"/>
      <c r="F153" s="11"/>
      <c r="G153" s="11"/>
      <c r="H153" s="8"/>
      <c r="I153" s="241"/>
      <c r="J153" s="226"/>
      <c r="K153" s="120"/>
      <c r="L153" s="120"/>
      <c r="CG153" s="123"/>
      <c r="CH153" s="123"/>
      <c r="CI153" s="123"/>
      <c r="CJ153" s="123"/>
      <c r="CK153" s="123"/>
      <c r="CL153" s="123"/>
      <c r="CM153" s="123"/>
      <c r="CN153" s="123"/>
      <c r="CO153" s="123"/>
    </row>
    <row r="154" spans="1:93" ht="16.149999999999999" customHeight="1" x14ac:dyDescent="0.2">
      <c r="A154" s="242" t="s">
        <v>140</v>
      </c>
      <c r="B154" s="243">
        <f t="shared" si="15"/>
        <v>0</v>
      </c>
      <c r="C154" s="27"/>
      <c r="D154" s="44"/>
      <c r="E154" s="44"/>
      <c r="F154" s="44"/>
      <c r="G154" s="44"/>
      <c r="H154" s="137"/>
      <c r="I154" s="241"/>
      <c r="J154" s="226"/>
      <c r="K154" s="120"/>
      <c r="L154" s="120"/>
      <c r="CG154" s="123"/>
      <c r="CH154" s="123"/>
      <c r="CI154" s="123"/>
      <c r="CJ154" s="123"/>
      <c r="CK154" s="123"/>
      <c r="CL154" s="123"/>
      <c r="CM154" s="123"/>
      <c r="CN154" s="123"/>
      <c r="CO154" s="123"/>
    </row>
    <row r="155" spans="1:93" ht="16.149999999999999" customHeight="1" x14ac:dyDescent="0.2">
      <c r="A155" s="244" t="s">
        <v>8</v>
      </c>
      <c r="B155" s="30">
        <f t="shared" si="15"/>
        <v>0</v>
      </c>
      <c r="C155" s="12"/>
      <c r="D155" s="31"/>
      <c r="E155" s="31"/>
      <c r="F155" s="31"/>
      <c r="G155" s="31"/>
      <c r="H155" s="14"/>
      <c r="I155" s="241"/>
      <c r="J155" s="226"/>
      <c r="K155" s="120"/>
      <c r="L155" s="120"/>
      <c r="CG155" s="123"/>
      <c r="CH155" s="123"/>
      <c r="CI155" s="123"/>
      <c r="CJ155" s="123"/>
      <c r="CK155" s="123"/>
      <c r="CL155" s="123"/>
      <c r="CM155" s="123"/>
      <c r="CN155" s="123"/>
      <c r="CO155" s="123"/>
    </row>
    <row r="156" spans="1:93" x14ac:dyDescent="0.2">
      <c r="CG156" s="123"/>
      <c r="CH156" s="123"/>
      <c r="CI156" s="123"/>
      <c r="CJ156" s="123"/>
      <c r="CK156" s="123"/>
      <c r="CL156" s="123"/>
      <c r="CM156" s="123"/>
      <c r="CN156" s="123"/>
      <c r="CO156" s="123"/>
    </row>
    <row r="194" spans="1:104" ht="12.75" customHeight="1" x14ac:dyDescent="0.2"/>
    <row r="195" spans="1:104" s="142" customFormat="1" hidden="1" x14ac:dyDescent="0.2">
      <c r="A195" s="142">
        <f>SUM(C14:C95,C100:C111,C126:C141,B144:B147,B150:B155,C114:C121)</f>
        <v>400</v>
      </c>
      <c r="B195" s="142">
        <f>SUM(CG11:CO156)</f>
        <v>0</v>
      </c>
      <c r="BX195" s="143"/>
      <c r="BY195" s="143"/>
      <c r="BZ195" s="143"/>
      <c r="CA195" s="143"/>
      <c r="CB195" s="143"/>
      <c r="CC195" s="143"/>
      <c r="CD195" s="143"/>
      <c r="CE195" s="143"/>
      <c r="CF195" s="143"/>
      <c r="CG195" s="143"/>
      <c r="CH195" s="143"/>
      <c r="CI195" s="143"/>
      <c r="CJ195" s="143"/>
      <c r="CK195" s="143"/>
      <c r="CL195" s="143"/>
      <c r="CM195" s="143"/>
      <c r="CN195" s="143"/>
      <c r="CO195" s="143"/>
      <c r="CP195" s="143"/>
      <c r="CQ195" s="143"/>
      <c r="CR195" s="143"/>
      <c r="CS195" s="143"/>
      <c r="CT195" s="143"/>
      <c r="CU195" s="143"/>
      <c r="CV195" s="143"/>
      <c r="CW195" s="143"/>
      <c r="CX195" s="143"/>
      <c r="CY195" s="143"/>
      <c r="CZ195" s="143"/>
    </row>
  </sheetData>
  <mergeCells count="75">
    <mergeCell ref="Z12:AA12"/>
    <mergeCell ref="AB12:AC12"/>
    <mergeCell ref="AD12:AE12"/>
    <mergeCell ref="AF12:AG12"/>
    <mergeCell ref="A6:T6"/>
    <mergeCell ref="A8:B8"/>
    <mergeCell ref="A10:A13"/>
    <mergeCell ref="B10:B13"/>
    <mergeCell ref="C10:E12"/>
    <mergeCell ref="F10:AM11"/>
    <mergeCell ref="AH12:AI12"/>
    <mergeCell ref="P12:Q12"/>
    <mergeCell ref="R12:S12"/>
    <mergeCell ref="T12:U12"/>
    <mergeCell ref="V12:W12"/>
    <mergeCell ref="X12:Y12"/>
    <mergeCell ref="F12:G12"/>
    <mergeCell ref="H12:I12"/>
    <mergeCell ref="J12:K12"/>
    <mergeCell ref="L12:M12"/>
    <mergeCell ref="N12:O12"/>
    <mergeCell ref="F97:AM97"/>
    <mergeCell ref="AN97:AO98"/>
    <mergeCell ref="AP97:AP99"/>
    <mergeCell ref="AD98:AE98"/>
    <mergeCell ref="AF98:AG98"/>
    <mergeCell ref="AH98:AI98"/>
    <mergeCell ref="AJ98:AK98"/>
    <mergeCell ref="AL98:AM98"/>
    <mergeCell ref="AQ97:AQ99"/>
    <mergeCell ref="A100:A105"/>
    <mergeCell ref="A106:A111"/>
    <mergeCell ref="A113:A121"/>
    <mergeCell ref="F98:G98"/>
    <mergeCell ref="H98:I98"/>
    <mergeCell ref="J98:K98"/>
    <mergeCell ref="L98:M98"/>
    <mergeCell ref="N98:O98"/>
    <mergeCell ref="P98:Q98"/>
    <mergeCell ref="R98:S98"/>
    <mergeCell ref="T98:U98"/>
    <mergeCell ref="V98:W98"/>
    <mergeCell ref="X98:Y98"/>
    <mergeCell ref="Z98:AA98"/>
    <mergeCell ref="AB98:AC98"/>
    <mergeCell ref="AQ10:AQ13"/>
    <mergeCell ref="AR10:AR13"/>
    <mergeCell ref="AS10:AS13"/>
    <mergeCell ref="AJ12:AK12"/>
    <mergeCell ref="AL12:AM12"/>
    <mergeCell ref="AN10:AN13"/>
    <mergeCell ref="AO10:AP12"/>
    <mergeCell ref="A14:A24"/>
    <mergeCell ref="A25:A35"/>
    <mergeCell ref="A124:A125"/>
    <mergeCell ref="B124:B125"/>
    <mergeCell ref="C124:C125"/>
    <mergeCell ref="A97:A99"/>
    <mergeCell ref="A81:A87"/>
    <mergeCell ref="A88:A95"/>
    <mergeCell ref="A36:A46"/>
    <mergeCell ref="A47:A57"/>
    <mergeCell ref="A58:A64"/>
    <mergeCell ref="A65:A68"/>
    <mergeCell ref="A69:A75"/>
    <mergeCell ref="A76:A80"/>
    <mergeCell ref="B97:B99"/>
    <mergeCell ref="C97:E98"/>
    <mergeCell ref="A134:A137"/>
    <mergeCell ref="A138:A141"/>
    <mergeCell ref="D124:J124"/>
    <mergeCell ref="K124:K125"/>
    <mergeCell ref="L124:L125"/>
    <mergeCell ref="A126:A129"/>
    <mergeCell ref="A130:A133"/>
  </mergeCells>
  <dataValidations count="2">
    <dataValidation type="whole" allowBlank="1" showInputMessage="1" showErrorMessage="1" errorTitle="Error de ingreso" error="Debe ingresar sólo números." sqref="F14:AS95 F100:AQ111 C114:D121 D126:L141 C144:H147 C150:H155" xr:uid="{00000000-0002-0000-0100-000000000000}">
      <formula1>0</formula1>
      <formula2>99999</formula2>
    </dataValidation>
    <dataValidation allowBlank="1" showInputMessage="1" showErrorMessage="1" errorTitle="ERROR" error="Por Favor ingrese solo Números." sqref="AR100:AR111 AT14:AT95 E114:E121" xr:uid="{00000000-0002-0000-0100-000001000000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Z195"/>
  <sheetViews>
    <sheetView topLeftCell="A85" workbookViewId="0">
      <selection activeCell="C14" sqref="C14:E95"/>
    </sheetView>
  </sheetViews>
  <sheetFormatPr baseColWidth="10" defaultColWidth="11.42578125" defaultRowHeight="12.75" x14ac:dyDescent="0.2"/>
  <cols>
    <col min="1" max="1" width="43.140625" style="121" customWidth="1"/>
    <col min="2" max="2" width="42.28515625" style="121" customWidth="1"/>
    <col min="3" max="3" width="17.28515625" style="121" customWidth="1"/>
    <col min="4" max="4" width="16.140625" style="121" customWidth="1"/>
    <col min="5" max="5" width="14.140625" style="121" customWidth="1"/>
    <col min="6" max="6" width="14.85546875" style="121" customWidth="1"/>
    <col min="7" max="7" width="16" style="121" customWidth="1"/>
    <col min="8" max="8" width="16.42578125" style="121" customWidth="1"/>
    <col min="9" max="9" width="13.28515625" style="121" customWidth="1"/>
    <col min="10" max="10" width="15.42578125" style="121" customWidth="1"/>
    <col min="11" max="11" width="17" style="121" customWidth="1"/>
    <col min="12" max="12" width="13.28515625" style="121" customWidth="1"/>
    <col min="13" max="39" width="11.42578125" style="121"/>
    <col min="40" max="40" width="11" style="121" customWidth="1"/>
    <col min="41" max="41" width="13" style="121" customWidth="1"/>
    <col min="42" max="42" width="13.140625" style="121" customWidth="1"/>
    <col min="43" max="74" width="11.42578125" style="121"/>
    <col min="75" max="75" width="11.7109375" style="121" customWidth="1"/>
    <col min="76" max="77" width="11.7109375" style="124" customWidth="1"/>
    <col min="78" max="78" width="11.5703125" style="124" customWidth="1"/>
    <col min="79" max="104" width="11.5703125" style="147" hidden="1" customWidth="1"/>
    <col min="105" max="105" width="11.5703125" style="121" customWidth="1"/>
    <col min="106" max="16384" width="11.42578125" style="121"/>
  </cols>
  <sheetData>
    <row r="1" spans="1:93" ht="16.149999999999999" customHeight="1" x14ac:dyDescent="0.2">
      <c r="A1" s="146" t="s">
        <v>0</v>
      </c>
    </row>
    <row r="2" spans="1:93" ht="16.149999999999999" customHeight="1" x14ac:dyDescent="0.2">
      <c r="A2" s="85" t="str">
        <f>CONCATENATE("COMUNA: ",[3]NOMBRE!B2," - ","( ",[3]NOMBRE!C2,[3]NOMBRE!D2,[3]NOMBRE!E2,[3]NOMBRE!F2,[3]NOMBRE!G2," )")</f>
        <v>COMUNA: LINARES - ( 07401 )</v>
      </c>
    </row>
    <row r="3" spans="1:93" ht="16.149999999999999" customHeight="1" x14ac:dyDescent="0.2">
      <c r="A3" s="85" t="str">
        <f>CONCATENATE("ESTABLECIMIENTO/ESTRATEGIA: ",[3]NOMBRE!B3," - ","( ",[3]NOMBRE!C3,[3]NOMBRE!D3,[3]NOMBRE!E3,[3]NOMBRE!F3,[3]NOMBRE!G3,[3]NOMBRE!H3," )")</f>
        <v>ESTABLECIMIENTO/ESTRATEGIA: HOSPITAL PRESIDENTE CARLOS IBAÑEZ DEL CAMPO - ( 116108 )</v>
      </c>
    </row>
    <row r="4" spans="1:93" ht="16.149999999999999" customHeight="1" x14ac:dyDescent="0.2">
      <c r="A4" s="85" t="str">
        <f>CONCATENATE("MES: ",[3]NOMBRE!B6," - ","( ",[3]NOMBRE!C6,[3]NOMBRE!D6," )")</f>
        <v>MES: FEBRERO - ( 02 )</v>
      </c>
    </row>
    <row r="5" spans="1:93" ht="16.149999999999999" customHeight="1" x14ac:dyDescent="0.2">
      <c r="A5" s="85" t="str">
        <f>CONCATENATE("AÑO: ",[3]NOMBRE!B7)</f>
        <v>AÑO: 2018</v>
      </c>
    </row>
    <row r="6" spans="1:93" ht="15" x14ac:dyDescent="0.2">
      <c r="A6" s="358" t="s">
        <v>9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</row>
    <row r="7" spans="1:93" ht="15" x14ac:dyDescent="0.2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</row>
    <row r="8" spans="1:93" ht="31.9" customHeight="1" x14ac:dyDescent="0.2">
      <c r="A8" s="359" t="s">
        <v>10</v>
      </c>
      <c r="B8" s="359"/>
      <c r="C8" s="148"/>
      <c r="D8" s="148"/>
      <c r="E8" s="148"/>
      <c r="F8" s="148"/>
      <c r="G8" s="148"/>
      <c r="H8" s="148"/>
      <c r="I8" s="148"/>
      <c r="J8" s="148"/>
      <c r="K8" s="148"/>
      <c r="L8" s="148"/>
    </row>
    <row r="9" spans="1:93" ht="31.9" customHeight="1" x14ac:dyDescent="0.2">
      <c r="A9" s="149" t="s">
        <v>11</v>
      </c>
      <c r="B9" s="150"/>
      <c r="C9" s="150"/>
      <c r="D9" s="150"/>
      <c r="E9" s="150"/>
      <c r="F9" s="151"/>
      <c r="G9" s="151"/>
      <c r="H9" s="151"/>
      <c r="I9" s="151"/>
      <c r="J9" s="151"/>
      <c r="K9" s="151"/>
      <c r="L9" s="151"/>
    </row>
    <row r="10" spans="1:93" ht="16.149999999999999" customHeight="1" x14ac:dyDescent="0.2">
      <c r="A10" s="360" t="s">
        <v>12</v>
      </c>
      <c r="B10" s="340" t="s">
        <v>13</v>
      </c>
      <c r="C10" s="343" t="s">
        <v>14</v>
      </c>
      <c r="D10" s="344"/>
      <c r="E10" s="337"/>
      <c r="F10" s="363" t="s">
        <v>15</v>
      </c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64"/>
      <c r="AM10" s="365"/>
      <c r="AN10" s="350" t="s">
        <v>16</v>
      </c>
      <c r="AO10" s="353" t="s">
        <v>1</v>
      </c>
      <c r="AP10" s="337"/>
      <c r="AQ10" s="334" t="s">
        <v>2</v>
      </c>
      <c r="AR10" s="334" t="s">
        <v>3</v>
      </c>
      <c r="AS10" s="334" t="s">
        <v>7</v>
      </c>
      <c r="BX10" s="121"/>
    </row>
    <row r="11" spans="1:93" ht="16.149999999999999" customHeight="1" x14ac:dyDescent="0.2">
      <c r="A11" s="360"/>
      <c r="B11" s="341"/>
      <c r="C11" s="361"/>
      <c r="D11" s="362"/>
      <c r="E11" s="338"/>
      <c r="F11" s="366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8"/>
      <c r="AN11" s="351"/>
      <c r="AO11" s="354"/>
      <c r="AP11" s="338"/>
      <c r="AQ11" s="335"/>
      <c r="AR11" s="335"/>
      <c r="AS11" s="335"/>
      <c r="BX11" s="121"/>
      <c r="CG11" s="123"/>
      <c r="CH11" s="123"/>
      <c r="CI11" s="123"/>
      <c r="CJ11" s="123"/>
      <c r="CK11" s="123"/>
      <c r="CL11" s="123"/>
      <c r="CM11" s="123"/>
      <c r="CN11" s="123"/>
      <c r="CO11" s="123"/>
    </row>
    <row r="12" spans="1:93" ht="16.149999999999999" customHeight="1" x14ac:dyDescent="0.2">
      <c r="A12" s="360"/>
      <c r="B12" s="341"/>
      <c r="C12" s="345"/>
      <c r="D12" s="346"/>
      <c r="E12" s="339"/>
      <c r="F12" s="333" t="s">
        <v>17</v>
      </c>
      <c r="G12" s="333"/>
      <c r="H12" s="328" t="s">
        <v>18</v>
      </c>
      <c r="I12" s="347"/>
      <c r="J12" s="328" t="s">
        <v>4</v>
      </c>
      <c r="K12" s="347"/>
      <c r="L12" s="328" t="s">
        <v>19</v>
      </c>
      <c r="M12" s="347"/>
      <c r="N12" s="328" t="s">
        <v>20</v>
      </c>
      <c r="O12" s="347"/>
      <c r="P12" s="328" t="s">
        <v>21</v>
      </c>
      <c r="Q12" s="347"/>
      <c r="R12" s="328" t="s">
        <v>22</v>
      </c>
      <c r="S12" s="347"/>
      <c r="T12" s="328" t="s">
        <v>23</v>
      </c>
      <c r="U12" s="347"/>
      <c r="V12" s="328" t="s">
        <v>24</v>
      </c>
      <c r="W12" s="347"/>
      <c r="X12" s="328" t="s">
        <v>25</v>
      </c>
      <c r="Y12" s="347"/>
      <c r="Z12" s="328" t="s">
        <v>26</v>
      </c>
      <c r="AA12" s="347"/>
      <c r="AB12" s="328" t="s">
        <v>27</v>
      </c>
      <c r="AC12" s="347"/>
      <c r="AD12" s="328" t="s">
        <v>28</v>
      </c>
      <c r="AE12" s="347"/>
      <c r="AF12" s="328" t="s">
        <v>29</v>
      </c>
      <c r="AG12" s="347"/>
      <c r="AH12" s="328" t="s">
        <v>30</v>
      </c>
      <c r="AI12" s="347"/>
      <c r="AJ12" s="328" t="s">
        <v>31</v>
      </c>
      <c r="AK12" s="347"/>
      <c r="AL12" s="348" t="s">
        <v>32</v>
      </c>
      <c r="AM12" s="349"/>
      <c r="AN12" s="351"/>
      <c r="AO12" s="355"/>
      <c r="AP12" s="339"/>
      <c r="AQ12" s="335"/>
      <c r="AR12" s="335"/>
      <c r="AS12" s="335"/>
      <c r="BX12" s="121"/>
      <c r="CG12" s="123"/>
      <c r="CH12" s="123"/>
      <c r="CI12" s="123"/>
      <c r="CJ12" s="123"/>
      <c r="CK12" s="123"/>
      <c r="CL12" s="123"/>
      <c r="CM12" s="123"/>
      <c r="CN12" s="123"/>
      <c r="CO12" s="123"/>
    </row>
    <row r="13" spans="1:93" ht="16.149999999999999" customHeight="1" x14ac:dyDescent="0.2">
      <c r="A13" s="360"/>
      <c r="B13" s="342"/>
      <c r="C13" s="77" t="s">
        <v>33</v>
      </c>
      <c r="D13" s="111" t="s">
        <v>34</v>
      </c>
      <c r="E13" s="104" t="s">
        <v>35</v>
      </c>
      <c r="F13" s="77" t="s">
        <v>34</v>
      </c>
      <c r="G13" s="103" t="s">
        <v>35</v>
      </c>
      <c r="H13" s="77" t="s">
        <v>34</v>
      </c>
      <c r="I13" s="103" t="s">
        <v>35</v>
      </c>
      <c r="J13" s="77" t="s">
        <v>34</v>
      </c>
      <c r="K13" s="103" t="s">
        <v>35</v>
      </c>
      <c r="L13" s="77" t="s">
        <v>34</v>
      </c>
      <c r="M13" s="103" t="s">
        <v>35</v>
      </c>
      <c r="N13" s="77" t="s">
        <v>34</v>
      </c>
      <c r="O13" s="103" t="s">
        <v>35</v>
      </c>
      <c r="P13" s="77" t="s">
        <v>34</v>
      </c>
      <c r="Q13" s="103" t="s">
        <v>35</v>
      </c>
      <c r="R13" s="77" t="s">
        <v>34</v>
      </c>
      <c r="S13" s="103" t="s">
        <v>35</v>
      </c>
      <c r="T13" s="77" t="s">
        <v>34</v>
      </c>
      <c r="U13" s="103" t="s">
        <v>35</v>
      </c>
      <c r="V13" s="77" t="s">
        <v>34</v>
      </c>
      <c r="W13" s="103" t="s">
        <v>35</v>
      </c>
      <c r="X13" s="77" t="s">
        <v>34</v>
      </c>
      <c r="Y13" s="103" t="s">
        <v>35</v>
      </c>
      <c r="Z13" s="77" t="s">
        <v>34</v>
      </c>
      <c r="AA13" s="103" t="s">
        <v>35</v>
      </c>
      <c r="AB13" s="77" t="s">
        <v>34</v>
      </c>
      <c r="AC13" s="103" t="s">
        <v>35</v>
      </c>
      <c r="AD13" s="77" t="s">
        <v>34</v>
      </c>
      <c r="AE13" s="103" t="s">
        <v>35</v>
      </c>
      <c r="AF13" s="77" t="s">
        <v>34</v>
      </c>
      <c r="AG13" s="103" t="s">
        <v>35</v>
      </c>
      <c r="AH13" s="77" t="s">
        <v>34</v>
      </c>
      <c r="AI13" s="103" t="s">
        <v>35</v>
      </c>
      <c r="AJ13" s="77" t="s">
        <v>34</v>
      </c>
      <c r="AK13" s="103" t="s">
        <v>35</v>
      </c>
      <c r="AL13" s="77" t="s">
        <v>34</v>
      </c>
      <c r="AM13" s="92" t="s">
        <v>35</v>
      </c>
      <c r="AN13" s="352"/>
      <c r="AO13" s="77" t="s">
        <v>5</v>
      </c>
      <c r="AP13" s="103" t="s">
        <v>6</v>
      </c>
      <c r="AQ13" s="336"/>
      <c r="AR13" s="336"/>
      <c r="AS13" s="336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X13" s="121"/>
      <c r="CG13" s="123"/>
      <c r="CH13" s="123"/>
      <c r="CI13" s="123"/>
      <c r="CJ13" s="123"/>
      <c r="CK13" s="123"/>
      <c r="CL13" s="123"/>
      <c r="CM13" s="123"/>
      <c r="CN13" s="123"/>
      <c r="CO13" s="123"/>
    </row>
    <row r="14" spans="1:93" ht="16.149999999999999" customHeight="1" x14ac:dyDescent="0.2">
      <c r="A14" s="334" t="s">
        <v>36</v>
      </c>
      <c r="B14" s="152" t="s">
        <v>37</v>
      </c>
      <c r="C14" s="49">
        <f t="shared" ref="C14:C64" si="0">SUM(D14+E14)</f>
        <v>0</v>
      </c>
      <c r="D14" s="50">
        <f t="shared" ref="D14:D39" si="1">SUM(F14+H14+J14+L14+N14+P14+R14+T14+V14+X14+Z14+AB14+AD14+AF14+AH14+AJ14+AL14)</f>
        <v>0</v>
      </c>
      <c r="E14" s="153">
        <f t="shared" ref="E14:E64" si="2">SUM(G14+I14+K14+M14+O14+Q14+S14+U14+W14+Y14+AA14+AC14+AE14+AG14+AI14+AK14+AM14)</f>
        <v>0</v>
      </c>
      <c r="F14" s="78"/>
      <c r="G14" s="154"/>
      <c r="H14" s="78"/>
      <c r="I14" s="154"/>
      <c r="J14" s="78"/>
      <c r="K14" s="79"/>
      <c r="L14" s="78"/>
      <c r="M14" s="79"/>
      <c r="N14" s="78"/>
      <c r="O14" s="79"/>
      <c r="P14" s="78"/>
      <c r="Q14" s="79"/>
      <c r="R14" s="78"/>
      <c r="S14" s="79"/>
      <c r="T14" s="78"/>
      <c r="U14" s="79"/>
      <c r="V14" s="78"/>
      <c r="W14" s="79"/>
      <c r="X14" s="78"/>
      <c r="Y14" s="79"/>
      <c r="Z14" s="78"/>
      <c r="AA14" s="79"/>
      <c r="AB14" s="78"/>
      <c r="AC14" s="79"/>
      <c r="AD14" s="78"/>
      <c r="AE14" s="79"/>
      <c r="AF14" s="78"/>
      <c r="AG14" s="79"/>
      <c r="AH14" s="78"/>
      <c r="AI14" s="79"/>
      <c r="AJ14" s="78"/>
      <c r="AK14" s="79"/>
      <c r="AL14" s="155"/>
      <c r="AM14" s="156"/>
      <c r="AN14" s="56"/>
      <c r="AO14" s="154"/>
      <c r="AP14" s="26"/>
      <c r="AQ14" s="26"/>
      <c r="AR14" s="26"/>
      <c r="AS14" s="157"/>
      <c r="AT14" s="6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122"/>
      <c r="BG14" s="122"/>
      <c r="BX14" s="121"/>
      <c r="CG14" s="123"/>
      <c r="CH14" s="123"/>
      <c r="CI14" s="123"/>
      <c r="CJ14" s="123"/>
      <c r="CK14" s="123"/>
      <c r="CL14" s="123"/>
      <c r="CM14" s="123"/>
      <c r="CN14" s="123"/>
      <c r="CO14" s="123"/>
    </row>
    <row r="15" spans="1:93" ht="16.149999999999999" customHeight="1" x14ac:dyDescent="0.2">
      <c r="A15" s="335"/>
      <c r="B15" s="39" t="s">
        <v>38</v>
      </c>
      <c r="C15" s="52">
        <f t="shared" si="0"/>
        <v>0</v>
      </c>
      <c r="D15" s="53">
        <f t="shared" si="1"/>
        <v>0</v>
      </c>
      <c r="E15" s="158">
        <f t="shared" si="2"/>
        <v>0</v>
      </c>
      <c r="F15" s="7"/>
      <c r="G15" s="20"/>
      <c r="H15" s="7"/>
      <c r="I15" s="20"/>
      <c r="J15" s="7"/>
      <c r="K15" s="8"/>
      <c r="L15" s="7"/>
      <c r="M15" s="8"/>
      <c r="N15" s="7"/>
      <c r="O15" s="8"/>
      <c r="P15" s="7"/>
      <c r="Q15" s="8"/>
      <c r="R15" s="7"/>
      <c r="S15" s="8"/>
      <c r="T15" s="7"/>
      <c r="U15" s="8"/>
      <c r="V15" s="7"/>
      <c r="W15" s="8"/>
      <c r="X15" s="7"/>
      <c r="Y15" s="8"/>
      <c r="Z15" s="7"/>
      <c r="AA15" s="8"/>
      <c r="AB15" s="7"/>
      <c r="AC15" s="8"/>
      <c r="AD15" s="7"/>
      <c r="AE15" s="8"/>
      <c r="AF15" s="7"/>
      <c r="AG15" s="8"/>
      <c r="AH15" s="7"/>
      <c r="AI15" s="8"/>
      <c r="AJ15" s="7"/>
      <c r="AK15" s="8"/>
      <c r="AL15" s="21"/>
      <c r="AM15" s="35"/>
      <c r="AN15" s="57"/>
      <c r="AO15" s="20"/>
      <c r="AP15" s="22"/>
      <c r="AQ15" s="22"/>
      <c r="AR15" s="22"/>
      <c r="AS15" s="159"/>
      <c r="AT15" s="6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122"/>
      <c r="BG15" s="122"/>
      <c r="BX15" s="121"/>
      <c r="CG15" s="123"/>
      <c r="CH15" s="123"/>
      <c r="CI15" s="123"/>
      <c r="CJ15" s="123"/>
      <c r="CK15" s="123"/>
      <c r="CL15" s="123"/>
      <c r="CM15" s="123"/>
      <c r="CN15" s="123"/>
      <c r="CO15" s="123"/>
    </row>
    <row r="16" spans="1:93" ht="16.149999999999999" customHeight="1" x14ac:dyDescent="0.2">
      <c r="A16" s="335"/>
      <c r="B16" s="39" t="s">
        <v>39</v>
      </c>
      <c r="C16" s="52">
        <f t="shared" si="0"/>
        <v>0</v>
      </c>
      <c r="D16" s="53">
        <f t="shared" si="1"/>
        <v>0</v>
      </c>
      <c r="E16" s="158">
        <f t="shared" si="2"/>
        <v>0</v>
      </c>
      <c r="F16" s="7"/>
      <c r="G16" s="20"/>
      <c r="H16" s="7"/>
      <c r="I16" s="20"/>
      <c r="J16" s="7"/>
      <c r="K16" s="8"/>
      <c r="L16" s="7"/>
      <c r="M16" s="8"/>
      <c r="N16" s="7"/>
      <c r="O16" s="8"/>
      <c r="P16" s="7"/>
      <c r="Q16" s="8"/>
      <c r="R16" s="7"/>
      <c r="S16" s="8"/>
      <c r="T16" s="7"/>
      <c r="U16" s="8"/>
      <c r="V16" s="7"/>
      <c r="W16" s="8"/>
      <c r="X16" s="7"/>
      <c r="Y16" s="8"/>
      <c r="Z16" s="7"/>
      <c r="AA16" s="8"/>
      <c r="AB16" s="7"/>
      <c r="AC16" s="8"/>
      <c r="AD16" s="7"/>
      <c r="AE16" s="8"/>
      <c r="AF16" s="7"/>
      <c r="AG16" s="8"/>
      <c r="AH16" s="7"/>
      <c r="AI16" s="8"/>
      <c r="AJ16" s="7"/>
      <c r="AK16" s="8"/>
      <c r="AL16" s="21"/>
      <c r="AM16" s="35"/>
      <c r="AN16" s="57"/>
      <c r="AO16" s="20"/>
      <c r="AP16" s="22"/>
      <c r="AQ16" s="22"/>
      <c r="AR16" s="22"/>
      <c r="AS16" s="159"/>
      <c r="AT16" s="6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122"/>
      <c r="BG16" s="122"/>
      <c r="BX16" s="121"/>
      <c r="CG16" s="123"/>
      <c r="CH16" s="123"/>
      <c r="CI16" s="123"/>
      <c r="CJ16" s="123"/>
      <c r="CK16" s="123"/>
      <c r="CL16" s="123"/>
      <c r="CM16" s="123"/>
      <c r="CN16" s="123"/>
      <c r="CO16" s="123"/>
    </row>
    <row r="17" spans="1:93" ht="16.149999999999999" customHeight="1" x14ac:dyDescent="0.2">
      <c r="A17" s="335"/>
      <c r="B17" s="39" t="s">
        <v>40</v>
      </c>
      <c r="C17" s="52">
        <f t="shared" si="0"/>
        <v>0</v>
      </c>
      <c r="D17" s="53">
        <f t="shared" si="1"/>
        <v>0</v>
      </c>
      <c r="E17" s="158">
        <f t="shared" si="2"/>
        <v>0</v>
      </c>
      <c r="F17" s="7"/>
      <c r="G17" s="20"/>
      <c r="H17" s="7"/>
      <c r="I17" s="20"/>
      <c r="J17" s="7"/>
      <c r="K17" s="8"/>
      <c r="L17" s="7"/>
      <c r="M17" s="8"/>
      <c r="N17" s="7"/>
      <c r="O17" s="8"/>
      <c r="P17" s="7"/>
      <c r="Q17" s="8"/>
      <c r="R17" s="7"/>
      <c r="S17" s="8"/>
      <c r="T17" s="7"/>
      <c r="U17" s="8"/>
      <c r="V17" s="7"/>
      <c r="W17" s="8"/>
      <c r="X17" s="7"/>
      <c r="Y17" s="8"/>
      <c r="Z17" s="7"/>
      <c r="AA17" s="8"/>
      <c r="AB17" s="7"/>
      <c r="AC17" s="8"/>
      <c r="AD17" s="7"/>
      <c r="AE17" s="8"/>
      <c r="AF17" s="7"/>
      <c r="AG17" s="8"/>
      <c r="AH17" s="7"/>
      <c r="AI17" s="8"/>
      <c r="AJ17" s="7"/>
      <c r="AK17" s="8"/>
      <c r="AL17" s="21"/>
      <c r="AM17" s="35"/>
      <c r="AN17" s="57"/>
      <c r="AO17" s="20"/>
      <c r="AP17" s="22"/>
      <c r="AQ17" s="22"/>
      <c r="AR17" s="22"/>
      <c r="AS17" s="159"/>
      <c r="AT17" s="6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122"/>
      <c r="BG17" s="122"/>
      <c r="BX17" s="121"/>
      <c r="CG17" s="123"/>
      <c r="CH17" s="123"/>
      <c r="CI17" s="123"/>
      <c r="CJ17" s="123"/>
      <c r="CK17" s="123"/>
      <c r="CL17" s="123"/>
      <c r="CM17" s="123"/>
      <c r="CN17" s="123"/>
      <c r="CO17" s="123"/>
    </row>
    <row r="18" spans="1:93" ht="16.149999999999999" customHeight="1" x14ac:dyDescent="0.2">
      <c r="A18" s="335"/>
      <c r="B18" s="39" t="s">
        <v>41</v>
      </c>
      <c r="C18" s="52">
        <f t="shared" si="0"/>
        <v>0</v>
      </c>
      <c r="D18" s="53">
        <f t="shared" si="1"/>
        <v>0</v>
      </c>
      <c r="E18" s="158">
        <f t="shared" si="2"/>
        <v>0</v>
      </c>
      <c r="F18" s="7"/>
      <c r="G18" s="20"/>
      <c r="H18" s="7"/>
      <c r="I18" s="20"/>
      <c r="J18" s="7"/>
      <c r="K18" s="8"/>
      <c r="L18" s="7"/>
      <c r="M18" s="8"/>
      <c r="N18" s="7"/>
      <c r="O18" s="8"/>
      <c r="P18" s="7"/>
      <c r="Q18" s="8"/>
      <c r="R18" s="7"/>
      <c r="S18" s="8"/>
      <c r="T18" s="7"/>
      <c r="U18" s="8"/>
      <c r="V18" s="7"/>
      <c r="W18" s="8"/>
      <c r="X18" s="7"/>
      <c r="Y18" s="8"/>
      <c r="Z18" s="7"/>
      <c r="AA18" s="8"/>
      <c r="AB18" s="7"/>
      <c r="AC18" s="8"/>
      <c r="AD18" s="7"/>
      <c r="AE18" s="8"/>
      <c r="AF18" s="7"/>
      <c r="AG18" s="8"/>
      <c r="AH18" s="7"/>
      <c r="AI18" s="8"/>
      <c r="AJ18" s="7"/>
      <c r="AK18" s="8"/>
      <c r="AL18" s="21"/>
      <c r="AM18" s="35"/>
      <c r="AN18" s="57"/>
      <c r="AO18" s="20"/>
      <c r="AP18" s="22"/>
      <c r="AQ18" s="22"/>
      <c r="AR18" s="22"/>
      <c r="AS18" s="159"/>
      <c r="AT18" s="6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122"/>
      <c r="BG18" s="122"/>
      <c r="BX18" s="121"/>
      <c r="CG18" s="123"/>
      <c r="CH18" s="123"/>
      <c r="CI18" s="123"/>
      <c r="CJ18" s="123"/>
      <c r="CK18" s="123"/>
      <c r="CL18" s="123"/>
      <c r="CM18" s="123"/>
      <c r="CN18" s="123"/>
      <c r="CO18" s="123"/>
    </row>
    <row r="19" spans="1:93" ht="16.149999999999999" customHeight="1" x14ac:dyDescent="0.2">
      <c r="A19" s="335"/>
      <c r="B19" s="39" t="s">
        <v>42</v>
      </c>
      <c r="C19" s="52">
        <f t="shared" si="0"/>
        <v>0</v>
      </c>
      <c r="D19" s="53">
        <f t="shared" si="1"/>
        <v>0</v>
      </c>
      <c r="E19" s="158">
        <f t="shared" si="2"/>
        <v>0</v>
      </c>
      <c r="F19" s="7"/>
      <c r="G19" s="20"/>
      <c r="H19" s="7"/>
      <c r="I19" s="20"/>
      <c r="J19" s="7"/>
      <c r="K19" s="8"/>
      <c r="L19" s="7"/>
      <c r="M19" s="8"/>
      <c r="N19" s="7"/>
      <c r="O19" s="8"/>
      <c r="P19" s="7"/>
      <c r="Q19" s="8"/>
      <c r="R19" s="7"/>
      <c r="S19" s="8"/>
      <c r="T19" s="7"/>
      <c r="U19" s="8"/>
      <c r="V19" s="7"/>
      <c r="W19" s="8"/>
      <c r="X19" s="7"/>
      <c r="Y19" s="8"/>
      <c r="Z19" s="7"/>
      <c r="AA19" s="8"/>
      <c r="AB19" s="7"/>
      <c r="AC19" s="8"/>
      <c r="AD19" s="7"/>
      <c r="AE19" s="8"/>
      <c r="AF19" s="7"/>
      <c r="AG19" s="8"/>
      <c r="AH19" s="7"/>
      <c r="AI19" s="8"/>
      <c r="AJ19" s="7"/>
      <c r="AK19" s="8"/>
      <c r="AL19" s="21"/>
      <c r="AM19" s="35"/>
      <c r="AN19" s="57"/>
      <c r="AO19" s="20"/>
      <c r="AP19" s="22"/>
      <c r="AQ19" s="22"/>
      <c r="AR19" s="22"/>
      <c r="AS19" s="159"/>
      <c r="AT19" s="6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122"/>
      <c r="BG19" s="122"/>
      <c r="BX19" s="121"/>
      <c r="CG19" s="123"/>
      <c r="CH19" s="123"/>
      <c r="CI19" s="123"/>
      <c r="CJ19" s="123"/>
      <c r="CK19" s="123"/>
      <c r="CL19" s="123"/>
      <c r="CM19" s="123"/>
      <c r="CN19" s="123"/>
      <c r="CO19" s="123"/>
    </row>
    <row r="20" spans="1:93" ht="16.149999999999999" customHeight="1" x14ac:dyDescent="0.2">
      <c r="A20" s="335"/>
      <c r="B20" s="39" t="s">
        <v>43</v>
      </c>
      <c r="C20" s="52">
        <f t="shared" si="0"/>
        <v>0</v>
      </c>
      <c r="D20" s="53">
        <f t="shared" si="1"/>
        <v>0</v>
      </c>
      <c r="E20" s="158">
        <f t="shared" si="2"/>
        <v>0</v>
      </c>
      <c r="F20" s="7"/>
      <c r="G20" s="20"/>
      <c r="H20" s="7"/>
      <c r="I20" s="20"/>
      <c r="J20" s="7"/>
      <c r="K20" s="8"/>
      <c r="L20" s="7"/>
      <c r="M20" s="8"/>
      <c r="N20" s="7"/>
      <c r="O20" s="8"/>
      <c r="P20" s="7"/>
      <c r="Q20" s="8"/>
      <c r="R20" s="7"/>
      <c r="S20" s="8"/>
      <c r="T20" s="7"/>
      <c r="U20" s="8"/>
      <c r="V20" s="7"/>
      <c r="W20" s="8"/>
      <c r="X20" s="7"/>
      <c r="Y20" s="8"/>
      <c r="Z20" s="7"/>
      <c r="AA20" s="8"/>
      <c r="AB20" s="7"/>
      <c r="AC20" s="8"/>
      <c r="AD20" s="7"/>
      <c r="AE20" s="8"/>
      <c r="AF20" s="7"/>
      <c r="AG20" s="8"/>
      <c r="AH20" s="7"/>
      <c r="AI20" s="8"/>
      <c r="AJ20" s="7"/>
      <c r="AK20" s="8"/>
      <c r="AL20" s="21"/>
      <c r="AM20" s="35"/>
      <c r="AN20" s="57"/>
      <c r="AO20" s="20"/>
      <c r="AP20" s="22"/>
      <c r="AQ20" s="22"/>
      <c r="AR20" s="22"/>
      <c r="AS20" s="159"/>
      <c r="AT20" s="6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122"/>
      <c r="BG20" s="122"/>
      <c r="BX20" s="121"/>
      <c r="CG20" s="123"/>
      <c r="CH20" s="123"/>
      <c r="CI20" s="123"/>
      <c r="CJ20" s="123"/>
      <c r="CK20" s="123"/>
      <c r="CL20" s="123"/>
      <c r="CM20" s="123"/>
      <c r="CN20" s="123"/>
      <c r="CO20" s="123"/>
    </row>
    <row r="21" spans="1:93" ht="16.149999999999999" customHeight="1" x14ac:dyDescent="0.2">
      <c r="A21" s="335"/>
      <c r="B21" s="127" t="s">
        <v>44</v>
      </c>
      <c r="C21" s="160">
        <f t="shared" si="0"/>
        <v>0</v>
      </c>
      <c r="D21" s="161">
        <f t="shared" si="1"/>
        <v>0</v>
      </c>
      <c r="E21" s="162">
        <f t="shared" si="2"/>
        <v>0</v>
      </c>
      <c r="F21" s="27"/>
      <c r="G21" s="28"/>
      <c r="H21" s="27"/>
      <c r="I21" s="28"/>
      <c r="J21" s="27"/>
      <c r="K21" s="137"/>
      <c r="L21" s="27"/>
      <c r="M21" s="137"/>
      <c r="N21" s="27"/>
      <c r="O21" s="137"/>
      <c r="P21" s="27"/>
      <c r="Q21" s="137"/>
      <c r="R21" s="27"/>
      <c r="S21" s="137"/>
      <c r="T21" s="27"/>
      <c r="U21" s="137"/>
      <c r="V21" s="27"/>
      <c r="W21" s="137"/>
      <c r="X21" s="27"/>
      <c r="Y21" s="137"/>
      <c r="Z21" s="27"/>
      <c r="AA21" s="137"/>
      <c r="AB21" s="27"/>
      <c r="AC21" s="137"/>
      <c r="AD21" s="27"/>
      <c r="AE21" s="137"/>
      <c r="AF21" s="27"/>
      <c r="AG21" s="137"/>
      <c r="AH21" s="27"/>
      <c r="AI21" s="137"/>
      <c r="AJ21" s="27"/>
      <c r="AK21" s="137"/>
      <c r="AL21" s="163"/>
      <c r="AM21" s="164"/>
      <c r="AN21" s="57"/>
      <c r="AO21" s="28"/>
      <c r="AP21" s="22"/>
      <c r="AQ21" s="22"/>
      <c r="AR21" s="22"/>
      <c r="AS21" s="159"/>
      <c r="AT21" s="6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122"/>
      <c r="BG21" s="122"/>
      <c r="BX21" s="121"/>
      <c r="CG21" s="123"/>
      <c r="CH21" s="123"/>
      <c r="CI21" s="123"/>
      <c r="CJ21" s="123"/>
      <c r="CK21" s="123"/>
      <c r="CL21" s="123"/>
      <c r="CM21" s="123"/>
      <c r="CN21" s="123"/>
      <c r="CO21" s="123"/>
    </row>
    <row r="22" spans="1:93" ht="16.149999999999999" customHeight="1" x14ac:dyDescent="0.2">
      <c r="A22" s="335"/>
      <c r="B22" s="39" t="s">
        <v>45</v>
      </c>
      <c r="C22" s="52">
        <f t="shared" si="0"/>
        <v>0</v>
      </c>
      <c r="D22" s="53">
        <f t="shared" si="1"/>
        <v>0</v>
      </c>
      <c r="E22" s="158">
        <f t="shared" si="2"/>
        <v>0</v>
      </c>
      <c r="F22" s="7"/>
      <c r="G22" s="20"/>
      <c r="H22" s="7"/>
      <c r="I22" s="20"/>
      <c r="J22" s="7"/>
      <c r="K22" s="8"/>
      <c r="L22" s="7"/>
      <c r="M22" s="8"/>
      <c r="N22" s="7"/>
      <c r="O22" s="8"/>
      <c r="P22" s="7"/>
      <c r="Q22" s="8"/>
      <c r="R22" s="7"/>
      <c r="S22" s="8"/>
      <c r="T22" s="7"/>
      <c r="U22" s="8"/>
      <c r="V22" s="7"/>
      <c r="W22" s="8"/>
      <c r="X22" s="7"/>
      <c r="Y22" s="8"/>
      <c r="Z22" s="7"/>
      <c r="AA22" s="8"/>
      <c r="AB22" s="7"/>
      <c r="AC22" s="8"/>
      <c r="AD22" s="7"/>
      <c r="AE22" s="8"/>
      <c r="AF22" s="7"/>
      <c r="AG22" s="8"/>
      <c r="AH22" s="7"/>
      <c r="AI22" s="8"/>
      <c r="AJ22" s="7"/>
      <c r="AK22" s="8"/>
      <c r="AL22" s="21"/>
      <c r="AM22" s="35"/>
      <c r="AN22" s="57"/>
      <c r="AO22" s="20"/>
      <c r="AP22" s="22"/>
      <c r="AQ22" s="22"/>
      <c r="AR22" s="22"/>
      <c r="AS22" s="159"/>
      <c r="AT22" s="6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122"/>
      <c r="BG22" s="122"/>
      <c r="BX22" s="121"/>
      <c r="CG22" s="123"/>
      <c r="CH22" s="123"/>
      <c r="CI22" s="123"/>
      <c r="CJ22" s="123"/>
      <c r="CK22" s="123"/>
      <c r="CL22" s="123"/>
      <c r="CM22" s="123"/>
      <c r="CN22" s="123"/>
      <c r="CO22" s="123"/>
    </row>
    <row r="23" spans="1:93" ht="16.149999999999999" customHeight="1" x14ac:dyDescent="0.2">
      <c r="A23" s="335"/>
      <c r="B23" s="112" t="s">
        <v>46</v>
      </c>
      <c r="C23" s="165">
        <f t="shared" si="0"/>
        <v>0</v>
      </c>
      <c r="D23" s="88">
        <f t="shared" si="1"/>
        <v>0</v>
      </c>
      <c r="E23" s="166">
        <f t="shared" si="2"/>
        <v>0</v>
      </c>
      <c r="F23" s="7"/>
      <c r="G23" s="20"/>
      <c r="H23" s="7"/>
      <c r="I23" s="20"/>
      <c r="J23" s="7"/>
      <c r="K23" s="8"/>
      <c r="L23" s="7"/>
      <c r="M23" s="8"/>
      <c r="N23" s="7"/>
      <c r="O23" s="8"/>
      <c r="P23" s="7"/>
      <c r="Q23" s="8"/>
      <c r="R23" s="7"/>
      <c r="S23" s="8"/>
      <c r="T23" s="7"/>
      <c r="U23" s="8"/>
      <c r="V23" s="7"/>
      <c r="W23" s="8"/>
      <c r="X23" s="7"/>
      <c r="Y23" s="8"/>
      <c r="Z23" s="7"/>
      <c r="AA23" s="8"/>
      <c r="AB23" s="7"/>
      <c r="AC23" s="8"/>
      <c r="AD23" s="7"/>
      <c r="AE23" s="8"/>
      <c r="AF23" s="7"/>
      <c r="AG23" s="8"/>
      <c r="AH23" s="7"/>
      <c r="AI23" s="8"/>
      <c r="AJ23" s="7"/>
      <c r="AK23" s="8"/>
      <c r="AL23" s="55"/>
      <c r="AM23" s="35"/>
      <c r="AN23" s="57"/>
      <c r="AO23" s="20"/>
      <c r="AP23" s="22"/>
      <c r="AQ23" s="22"/>
      <c r="AR23" s="22"/>
      <c r="AS23" s="159"/>
      <c r="AT23" s="6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122"/>
      <c r="BG23" s="122"/>
      <c r="BX23" s="121"/>
      <c r="CG23" s="123"/>
      <c r="CH23" s="123"/>
      <c r="CI23" s="123"/>
      <c r="CJ23" s="123"/>
      <c r="CK23" s="123"/>
      <c r="CL23" s="123"/>
      <c r="CM23" s="123"/>
      <c r="CN23" s="123"/>
      <c r="CO23" s="123"/>
    </row>
    <row r="24" spans="1:93" ht="16.149999999999999" customHeight="1" x14ac:dyDescent="0.2">
      <c r="A24" s="336"/>
      <c r="B24" s="167" t="s">
        <v>47</v>
      </c>
      <c r="C24" s="132">
        <f t="shared" si="0"/>
        <v>0</v>
      </c>
      <c r="D24" s="168">
        <f t="shared" si="1"/>
        <v>0</v>
      </c>
      <c r="E24" s="128">
        <f t="shared" si="2"/>
        <v>0</v>
      </c>
      <c r="F24" s="32"/>
      <c r="G24" s="33"/>
      <c r="H24" s="32"/>
      <c r="I24" s="33"/>
      <c r="J24" s="32"/>
      <c r="K24" s="45"/>
      <c r="L24" s="32"/>
      <c r="M24" s="45"/>
      <c r="N24" s="32"/>
      <c r="O24" s="45"/>
      <c r="P24" s="32"/>
      <c r="Q24" s="45"/>
      <c r="R24" s="32"/>
      <c r="S24" s="45"/>
      <c r="T24" s="32"/>
      <c r="U24" s="45"/>
      <c r="V24" s="32"/>
      <c r="W24" s="45"/>
      <c r="X24" s="32"/>
      <c r="Y24" s="45"/>
      <c r="Z24" s="32"/>
      <c r="AA24" s="45"/>
      <c r="AB24" s="32"/>
      <c r="AC24" s="45"/>
      <c r="AD24" s="32"/>
      <c r="AE24" s="45"/>
      <c r="AF24" s="32"/>
      <c r="AG24" s="45"/>
      <c r="AH24" s="32"/>
      <c r="AI24" s="45"/>
      <c r="AJ24" s="32"/>
      <c r="AK24" s="45"/>
      <c r="AL24" s="12"/>
      <c r="AM24" s="97"/>
      <c r="AN24" s="57"/>
      <c r="AO24" s="33"/>
      <c r="AP24" s="24"/>
      <c r="AQ24" s="24"/>
      <c r="AR24" s="24"/>
      <c r="AS24" s="169"/>
      <c r="AT24" s="6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122"/>
      <c r="BG24" s="122"/>
      <c r="BX24" s="121"/>
      <c r="CG24" s="123"/>
      <c r="CH24" s="123"/>
      <c r="CI24" s="123"/>
      <c r="CJ24" s="123"/>
      <c r="CK24" s="123"/>
      <c r="CL24" s="123"/>
      <c r="CM24" s="123"/>
      <c r="CN24" s="123"/>
      <c r="CO24" s="123"/>
    </row>
    <row r="25" spans="1:93" ht="16.149999999999999" customHeight="1" x14ac:dyDescent="0.2">
      <c r="A25" s="334" t="s">
        <v>48</v>
      </c>
      <c r="B25" s="152" t="s">
        <v>37</v>
      </c>
      <c r="C25" s="49">
        <f t="shared" si="0"/>
        <v>0</v>
      </c>
      <c r="D25" s="50">
        <f t="shared" si="1"/>
        <v>0</v>
      </c>
      <c r="E25" s="153">
        <f t="shared" si="2"/>
        <v>0</v>
      </c>
      <c r="F25" s="1"/>
      <c r="G25" s="2"/>
      <c r="H25" s="1"/>
      <c r="I25" s="2"/>
      <c r="J25" s="1"/>
      <c r="K25" s="3"/>
      <c r="L25" s="1"/>
      <c r="M25" s="3"/>
      <c r="N25" s="1"/>
      <c r="O25" s="3"/>
      <c r="P25" s="1"/>
      <c r="Q25" s="3"/>
      <c r="R25" s="1"/>
      <c r="S25" s="3"/>
      <c r="T25" s="1"/>
      <c r="U25" s="3"/>
      <c r="V25" s="1"/>
      <c r="W25" s="3"/>
      <c r="X25" s="1"/>
      <c r="Y25" s="3"/>
      <c r="Z25" s="1"/>
      <c r="AA25" s="3"/>
      <c r="AB25" s="1"/>
      <c r="AC25" s="3"/>
      <c r="AD25" s="1"/>
      <c r="AE25" s="3"/>
      <c r="AF25" s="1"/>
      <c r="AG25" s="3"/>
      <c r="AH25" s="1"/>
      <c r="AI25" s="3"/>
      <c r="AJ25" s="1"/>
      <c r="AK25" s="3"/>
      <c r="AL25" s="25"/>
      <c r="AM25" s="47"/>
      <c r="AN25" s="57"/>
      <c r="AO25" s="2"/>
      <c r="AP25" s="26"/>
      <c r="AQ25" s="26"/>
      <c r="AR25" s="26"/>
      <c r="AS25" s="157"/>
      <c r="AT25" s="6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122"/>
      <c r="BG25" s="122"/>
      <c r="BX25" s="121"/>
      <c r="CG25" s="123"/>
      <c r="CH25" s="123"/>
      <c r="CI25" s="123"/>
      <c r="CJ25" s="123"/>
      <c r="CK25" s="123"/>
      <c r="CL25" s="123"/>
      <c r="CM25" s="123"/>
      <c r="CN25" s="123"/>
      <c r="CO25" s="123"/>
    </row>
    <row r="26" spans="1:93" ht="16.149999999999999" customHeight="1" x14ac:dyDescent="0.2">
      <c r="A26" s="335"/>
      <c r="B26" s="39" t="s">
        <v>38</v>
      </c>
      <c r="C26" s="52">
        <f t="shared" si="0"/>
        <v>0</v>
      </c>
      <c r="D26" s="53">
        <f t="shared" si="1"/>
        <v>0</v>
      </c>
      <c r="E26" s="158">
        <f t="shared" si="2"/>
        <v>0</v>
      </c>
      <c r="F26" s="7"/>
      <c r="G26" s="20"/>
      <c r="H26" s="7"/>
      <c r="I26" s="20"/>
      <c r="J26" s="7"/>
      <c r="K26" s="8"/>
      <c r="L26" s="7"/>
      <c r="M26" s="8"/>
      <c r="N26" s="7"/>
      <c r="O26" s="8"/>
      <c r="P26" s="7"/>
      <c r="Q26" s="8"/>
      <c r="R26" s="7"/>
      <c r="S26" s="8"/>
      <c r="T26" s="7"/>
      <c r="U26" s="8"/>
      <c r="V26" s="7"/>
      <c r="W26" s="8"/>
      <c r="X26" s="7"/>
      <c r="Y26" s="8"/>
      <c r="Z26" s="7"/>
      <c r="AA26" s="8"/>
      <c r="AB26" s="7"/>
      <c r="AC26" s="8"/>
      <c r="AD26" s="7"/>
      <c r="AE26" s="8"/>
      <c r="AF26" s="7"/>
      <c r="AG26" s="8"/>
      <c r="AH26" s="7"/>
      <c r="AI26" s="8"/>
      <c r="AJ26" s="7"/>
      <c r="AK26" s="8"/>
      <c r="AL26" s="21"/>
      <c r="AM26" s="35"/>
      <c r="AN26" s="57"/>
      <c r="AO26" s="20"/>
      <c r="AP26" s="22"/>
      <c r="AQ26" s="22"/>
      <c r="AR26" s="22"/>
      <c r="AS26" s="159"/>
      <c r="AT26" s="6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122"/>
      <c r="BG26" s="122"/>
      <c r="BX26" s="121"/>
      <c r="CG26" s="123"/>
      <c r="CH26" s="123"/>
      <c r="CI26" s="123"/>
      <c r="CJ26" s="123"/>
      <c r="CK26" s="123"/>
      <c r="CL26" s="123"/>
      <c r="CM26" s="123"/>
      <c r="CN26" s="123"/>
      <c r="CO26" s="123"/>
    </row>
    <row r="27" spans="1:93" ht="16.149999999999999" customHeight="1" x14ac:dyDescent="0.2">
      <c r="A27" s="335"/>
      <c r="B27" s="39" t="s">
        <v>39</v>
      </c>
      <c r="C27" s="52">
        <f t="shared" si="0"/>
        <v>0</v>
      </c>
      <c r="D27" s="53">
        <f t="shared" si="1"/>
        <v>0</v>
      </c>
      <c r="E27" s="158">
        <f t="shared" si="2"/>
        <v>0</v>
      </c>
      <c r="F27" s="7"/>
      <c r="G27" s="20"/>
      <c r="H27" s="7"/>
      <c r="I27" s="20"/>
      <c r="J27" s="7"/>
      <c r="K27" s="8"/>
      <c r="L27" s="7"/>
      <c r="M27" s="8"/>
      <c r="N27" s="7"/>
      <c r="O27" s="8"/>
      <c r="P27" s="7"/>
      <c r="Q27" s="8"/>
      <c r="R27" s="7"/>
      <c r="S27" s="8"/>
      <c r="T27" s="7"/>
      <c r="U27" s="8"/>
      <c r="V27" s="7"/>
      <c r="W27" s="8"/>
      <c r="X27" s="7"/>
      <c r="Y27" s="8"/>
      <c r="Z27" s="7"/>
      <c r="AA27" s="8"/>
      <c r="AB27" s="7"/>
      <c r="AC27" s="8"/>
      <c r="AD27" s="7"/>
      <c r="AE27" s="8"/>
      <c r="AF27" s="7"/>
      <c r="AG27" s="8"/>
      <c r="AH27" s="7"/>
      <c r="AI27" s="8"/>
      <c r="AJ27" s="7"/>
      <c r="AK27" s="8"/>
      <c r="AL27" s="21"/>
      <c r="AM27" s="35"/>
      <c r="AN27" s="57"/>
      <c r="AO27" s="20"/>
      <c r="AP27" s="22"/>
      <c r="AQ27" s="22"/>
      <c r="AR27" s="22"/>
      <c r="AS27" s="159"/>
      <c r="AT27" s="6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122"/>
      <c r="BG27" s="122"/>
      <c r="BX27" s="121"/>
      <c r="CG27" s="123"/>
      <c r="CH27" s="123"/>
      <c r="CI27" s="123"/>
      <c r="CJ27" s="123"/>
      <c r="CK27" s="123"/>
      <c r="CL27" s="123"/>
      <c r="CM27" s="123"/>
      <c r="CN27" s="123"/>
      <c r="CO27" s="123"/>
    </row>
    <row r="28" spans="1:93" ht="16.149999999999999" customHeight="1" x14ac:dyDescent="0.2">
      <c r="A28" s="335"/>
      <c r="B28" s="39" t="s">
        <v>40</v>
      </c>
      <c r="C28" s="52">
        <f t="shared" si="0"/>
        <v>0</v>
      </c>
      <c r="D28" s="53">
        <f t="shared" si="1"/>
        <v>0</v>
      </c>
      <c r="E28" s="158">
        <f t="shared" si="2"/>
        <v>0</v>
      </c>
      <c r="F28" s="7"/>
      <c r="G28" s="20"/>
      <c r="H28" s="7"/>
      <c r="I28" s="20"/>
      <c r="J28" s="7"/>
      <c r="K28" s="8"/>
      <c r="L28" s="7"/>
      <c r="M28" s="8"/>
      <c r="N28" s="7"/>
      <c r="O28" s="8"/>
      <c r="P28" s="7"/>
      <c r="Q28" s="8"/>
      <c r="R28" s="7"/>
      <c r="S28" s="8"/>
      <c r="T28" s="7"/>
      <c r="U28" s="8"/>
      <c r="V28" s="7"/>
      <c r="W28" s="8"/>
      <c r="X28" s="7"/>
      <c r="Y28" s="8"/>
      <c r="Z28" s="7"/>
      <c r="AA28" s="8"/>
      <c r="AB28" s="7"/>
      <c r="AC28" s="8"/>
      <c r="AD28" s="7"/>
      <c r="AE28" s="8"/>
      <c r="AF28" s="7"/>
      <c r="AG28" s="8"/>
      <c r="AH28" s="7"/>
      <c r="AI28" s="8"/>
      <c r="AJ28" s="7"/>
      <c r="AK28" s="8"/>
      <c r="AL28" s="21"/>
      <c r="AM28" s="35"/>
      <c r="AN28" s="57"/>
      <c r="AO28" s="20"/>
      <c r="AP28" s="22"/>
      <c r="AQ28" s="22"/>
      <c r="AR28" s="22"/>
      <c r="AS28" s="159"/>
      <c r="AT28" s="6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122"/>
      <c r="BG28" s="122"/>
      <c r="BX28" s="121"/>
      <c r="CG28" s="123"/>
      <c r="CH28" s="123"/>
      <c r="CI28" s="123"/>
      <c r="CJ28" s="123"/>
      <c r="CK28" s="123"/>
      <c r="CL28" s="123"/>
      <c r="CM28" s="123"/>
      <c r="CN28" s="123"/>
      <c r="CO28" s="123"/>
    </row>
    <row r="29" spans="1:93" ht="16.149999999999999" customHeight="1" x14ac:dyDescent="0.2">
      <c r="A29" s="335"/>
      <c r="B29" s="39" t="s">
        <v>41</v>
      </c>
      <c r="C29" s="52">
        <f t="shared" si="0"/>
        <v>0</v>
      </c>
      <c r="D29" s="53">
        <f t="shared" si="1"/>
        <v>0</v>
      </c>
      <c r="E29" s="158">
        <f t="shared" si="2"/>
        <v>0</v>
      </c>
      <c r="F29" s="7"/>
      <c r="G29" s="20"/>
      <c r="H29" s="7"/>
      <c r="I29" s="20"/>
      <c r="J29" s="7"/>
      <c r="K29" s="8"/>
      <c r="L29" s="7"/>
      <c r="M29" s="8"/>
      <c r="N29" s="7"/>
      <c r="O29" s="8"/>
      <c r="P29" s="7"/>
      <c r="Q29" s="8"/>
      <c r="R29" s="7"/>
      <c r="S29" s="8"/>
      <c r="T29" s="7"/>
      <c r="U29" s="8"/>
      <c r="V29" s="7"/>
      <c r="W29" s="8"/>
      <c r="X29" s="7"/>
      <c r="Y29" s="8"/>
      <c r="Z29" s="7"/>
      <c r="AA29" s="8"/>
      <c r="AB29" s="7"/>
      <c r="AC29" s="8"/>
      <c r="AD29" s="7"/>
      <c r="AE29" s="8"/>
      <c r="AF29" s="7"/>
      <c r="AG29" s="8"/>
      <c r="AH29" s="7"/>
      <c r="AI29" s="8"/>
      <c r="AJ29" s="7"/>
      <c r="AK29" s="8"/>
      <c r="AL29" s="21"/>
      <c r="AM29" s="35"/>
      <c r="AN29" s="57"/>
      <c r="AO29" s="20"/>
      <c r="AP29" s="22"/>
      <c r="AQ29" s="22"/>
      <c r="AR29" s="22"/>
      <c r="AS29" s="159"/>
      <c r="AT29" s="6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122"/>
      <c r="BG29" s="122"/>
      <c r="BX29" s="121"/>
      <c r="CG29" s="123"/>
      <c r="CH29" s="123"/>
      <c r="CI29" s="123"/>
      <c r="CJ29" s="123"/>
      <c r="CK29" s="123"/>
      <c r="CL29" s="123"/>
      <c r="CM29" s="123"/>
      <c r="CN29" s="123"/>
      <c r="CO29" s="123"/>
    </row>
    <row r="30" spans="1:93" ht="16.149999999999999" customHeight="1" x14ac:dyDescent="0.2">
      <c r="A30" s="335"/>
      <c r="B30" s="39" t="s">
        <v>42</v>
      </c>
      <c r="C30" s="52">
        <f t="shared" si="0"/>
        <v>0</v>
      </c>
      <c r="D30" s="53">
        <f t="shared" si="1"/>
        <v>0</v>
      </c>
      <c r="E30" s="158">
        <f t="shared" si="2"/>
        <v>0</v>
      </c>
      <c r="F30" s="27"/>
      <c r="G30" s="28"/>
      <c r="H30" s="27"/>
      <c r="I30" s="28"/>
      <c r="J30" s="27"/>
      <c r="K30" s="137"/>
      <c r="L30" s="27"/>
      <c r="M30" s="137"/>
      <c r="N30" s="27"/>
      <c r="O30" s="137"/>
      <c r="P30" s="27"/>
      <c r="Q30" s="137"/>
      <c r="R30" s="27"/>
      <c r="S30" s="137"/>
      <c r="T30" s="27"/>
      <c r="U30" s="137"/>
      <c r="V30" s="27"/>
      <c r="W30" s="137"/>
      <c r="X30" s="27"/>
      <c r="Y30" s="137"/>
      <c r="Z30" s="27"/>
      <c r="AA30" s="137"/>
      <c r="AB30" s="27"/>
      <c r="AC30" s="137"/>
      <c r="AD30" s="27"/>
      <c r="AE30" s="137"/>
      <c r="AF30" s="27"/>
      <c r="AG30" s="137"/>
      <c r="AH30" s="27"/>
      <c r="AI30" s="137"/>
      <c r="AJ30" s="27"/>
      <c r="AK30" s="137"/>
      <c r="AL30" s="163"/>
      <c r="AM30" s="164"/>
      <c r="AN30" s="57"/>
      <c r="AO30" s="28"/>
      <c r="AP30" s="22"/>
      <c r="AQ30" s="22"/>
      <c r="AR30" s="22"/>
      <c r="AS30" s="159"/>
      <c r="AT30" s="6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122"/>
      <c r="BG30" s="122"/>
      <c r="BX30" s="121"/>
      <c r="CG30" s="123"/>
      <c r="CH30" s="123"/>
      <c r="CI30" s="123"/>
      <c r="CJ30" s="123"/>
      <c r="CK30" s="123"/>
      <c r="CL30" s="123"/>
      <c r="CM30" s="123"/>
      <c r="CN30" s="123"/>
      <c r="CO30" s="123"/>
    </row>
    <row r="31" spans="1:93" ht="16.149999999999999" customHeight="1" x14ac:dyDescent="0.2">
      <c r="A31" s="335"/>
      <c r="B31" s="39" t="s">
        <v>43</v>
      </c>
      <c r="C31" s="52">
        <f t="shared" si="0"/>
        <v>0</v>
      </c>
      <c r="D31" s="53">
        <f t="shared" si="1"/>
        <v>0</v>
      </c>
      <c r="E31" s="158">
        <f t="shared" si="2"/>
        <v>0</v>
      </c>
      <c r="F31" s="27"/>
      <c r="G31" s="28"/>
      <c r="H31" s="27"/>
      <c r="I31" s="28"/>
      <c r="J31" s="27"/>
      <c r="K31" s="137"/>
      <c r="L31" s="27"/>
      <c r="M31" s="137"/>
      <c r="N31" s="27"/>
      <c r="O31" s="137"/>
      <c r="P31" s="27"/>
      <c r="Q31" s="137"/>
      <c r="R31" s="27"/>
      <c r="S31" s="137"/>
      <c r="T31" s="27"/>
      <c r="U31" s="137"/>
      <c r="V31" s="27"/>
      <c r="W31" s="137"/>
      <c r="X31" s="27"/>
      <c r="Y31" s="137"/>
      <c r="Z31" s="27"/>
      <c r="AA31" s="137"/>
      <c r="AB31" s="27"/>
      <c r="AC31" s="137"/>
      <c r="AD31" s="27"/>
      <c r="AE31" s="137"/>
      <c r="AF31" s="27"/>
      <c r="AG31" s="137"/>
      <c r="AH31" s="27"/>
      <c r="AI31" s="137"/>
      <c r="AJ31" s="27"/>
      <c r="AK31" s="137"/>
      <c r="AL31" s="163"/>
      <c r="AM31" s="164"/>
      <c r="AN31" s="57"/>
      <c r="AO31" s="28"/>
      <c r="AP31" s="22"/>
      <c r="AQ31" s="22"/>
      <c r="AR31" s="22"/>
      <c r="AS31" s="159"/>
      <c r="AT31" s="6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122"/>
      <c r="BG31" s="122"/>
      <c r="BX31" s="121"/>
      <c r="CG31" s="123"/>
      <c r="CH31" s="123"/>
      <c r="CI31" s="123"/>
      <c r="CJ31" s="123"/>
      <c r="CK31" s="123"/>
      <c r="CL31" s="123"/>
      <c r="CM31" s="123"/>
      <c r="CN31" s="123"/>
      <c r="CO31" s="123"/>
    </row>
    <row r="32" spans="1:93" ht="16.149999999999999" customHeight="1" x14ac:dyDescent="0.2">
      <c r="A32" s="335"/>
      <c r="B32" s="127" t="s">
        <v>44</v>
      </c>
      <c r="C32" s="160">
        <f t="shared" si="0"/>
        <v>0</v>
      </c>
      <c r="D32" s="161">
        <f t="shared" si="1"/>
        <v>0</v>
      </c>
      <c r="E32" s="162">
        <f t="shared" si="2"/>
        <v>0</v>
      </c>
      <c r="F32" s="27"/>
      <c r="G32" s="28"/>
      <c r="H32" s="27"/>
      <c r="I32" s="28"/>
      <c r="J32" s="27"/>
      <c r="K32" s="137"/>
      <c r="L32" s="27"/>
      <c r="M32" s="137"/>
      <c r="N32" s="27"/>
      <c r="O32" s="137"/>
      <c r="P32" s="27"/>
      <c r="Q32" s="137"/>
      <c r="R32" s="27"/>
      <c r="S32" s="137"/>
      <c r="T32" s="27"/>
      <c r="U32" s="137"/>
      <c r="V32" s="27"/>
      <c r="W32" s="137"/>
      <c r="X32" s="27"/>
      <c r="Y32" s="137"/>
      <c r="Z32" s="27"/>
      <c r="AA32" s="137"/>
      <c r="AB32" s="27"/>
      <c r="AC32" s="137"/>
      <c r="AD32" s="27"/>
      <c r="AE32" s="137"/>
      <c r="AF32" s="27"/>
      <c r="AG32" s="137"/>
      <c r="AH32" s="27"/>
      <c r="AI32" s="137"/>
      <c r="AJ32" s="27"/>
      <c r="AK32" s="137"/>
      <c r="AL32" s="163"/>
      <c r="AM32" s="164"/>
      <c r="AN32" s="57"/>
      <c r="AO32" s="28"/>
      <c r="AP32" s="22"/>
      <c r="AQ32" s="22"/>
      <c r="AR32" s="22"/>
      <c r="AS32" s="159"/>
      <c r="AT32" s="6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122"/>
      <c r="BG32" s="122"/>
      <c r="BX32" s="121"/>
      <c r="CG32" s="123">
        <v>0</v>
      </c>
      <c r="CH32" s="123">
        <v>0</v>
      </c>
      <c r="CI32" s="123">
        <v>0</v>
      </c>
      <c r="CJ32" s="123"/>
      <c r="CK32" s="123"/>
      <c r="CL32" s="123"/>
      <c r="CM32" s="123"/>
      <c r="CN32" s="123"/>
      <c r="CO32" s="123"/>
    </row>
    <row r="33" spans="1:93" ht="16.149999999999999" customHeight="1" x14ac:dyDescent="0.2">
      <c r="A33" s="335"/>
      <c r="B33" s="39" t="s">
        <v>45</v>
      </c>
      <c r="C33" s="52">
        <f t="shared" si="0"/>
        <v>0</v>
      </c>
      <c r="D33" s="53">
        <f t="shared" si="1"/>
        <v>0</v>
      </c>
      <c r="E33" s="158">
        <f t="shared" si="2"/>
        <v>0</v>
      </c>
      <c r="F33" s="27"/>
      <c r="G33" s="28"/>
      <c r="H33" s="27"/>
      <c r="I33" s="28"/>
      <c r="J33" s="27"/>
      <c r="K33" s="137"/>
      <c r="L33" s="27"/>
      <c r="M33" s="137"/>
      <c r="N33" s="27"/>
      <c r="O33" s="137"/>
      <c r="P33" s="27"/>
      <c r="Q33" s="137"/>
      <c r="R33" s="27"/>
      <c r="S33" s="137"/>
      <c r="T33" s="27"/>
      <c r="U33" s="137"/>
      <c r="V33" s="27"/>
      <c r="W33" s="137"/>
      <c r="X33" s="27"/>
      <c r="Y33" s="137"/>
      <c r="Z33" s="27"/>
      <c r="AA33" s="137"/>
      <c r="AB33" s="27"/>
      <c r="AC33" s="137"/>
      <c r="AD33" s="27"/>
      <c r="AE33" s="137"/>
      <c r="AF33" s="27"/>
      <c r="AG33" s="137"/>
      <c r="AH33" s="27"/>
      <c r="AI33" s="137"/>
      <c r="AJ33" s="27"/>
      <c r="AK33" s="137"/>
      <c r="AL33" s="163"/>
      <c r="AM33" s="164"/>
      <c r="AN33" s="57"/>
      <c r="AO33" s="28"/>
      <c r="AP33" s="22"/>
      <c r="AQ33" s="22"/>
      <c r="AR33" s="22"/>
      <c r="AS33" s="159"/>
      <c r="AT33" s="6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122"/>
      <c r="BG33" s="122"/>
      <c r="BX33" s="121"/>
      <c r="CG33" s="123">
        <v>0</v>
      </c>
      <c r="CH33" s="123">
        <v>0</v>
      </c>
      <c r="CI33" s="123">
        <v>0</v>
      </c>
      <c r="CJ33" s="123"/>
      <c r="CK33" s="123"/>
      <c r="CL33" s="123"/>
      <c r="CM33" s="123"/>
      <c r="CN33" s="123"/>
      <c r="CO33" s="123"/>
    </row>
    <row r="34" spans="1:93" ht="16.149999999999999" customHeight="1" x14ac:dyDescent="0.2">
      <c r="A34" s="335"/>
      <c r="B34" s="112" t="s">
        <v>46</v>
      </c>
      <c r="C34" s="165">
        <f t="shared" si="0"/>
        <v>0</v>
      </c>
      <c r="D34" s="88">
        <f t="shared" si="1"/>
        <v>0</v>
      </c>
      <c r="E34" s="166">
        <f t="shared" si="2"/>
        <v>0</v>
      </c>
      <c r="F34" s="27"/>
      <c r="G34" s="28"/>
      <c r="H34" s="27"/>
      <c r="I34" s="28"/>
      <c r="J34" s="27"/>
      <c r="K34" s="137"/>
      <c r="L34" s="27"/>
      <c r="M34" s="137"/>
      <c r="N34" s="27"/>
      <c r="O34" s="137"/>
      <c r="P34" s="27"/>
      <c r="Q34" s="137"/>
      <c r="R34" s="27"/>
      <c r="S34" s="137"/>
      <c r="T34" s="27"/>
      <c r="U34" s="137"/>
      <c r="V34" s="27"/>
      <c r="W34" s="137"/>
      <c r="X34" s="27"/>
      <c r="Y34" s="137"/>
      <c r="Z34" s="27"/>
      <c r="AA34" s="137"/>
      <c r="AB34" s="27"/>
      <c r="AC34" s="137"/>
      <c r="AD34" s="27"/>
      <c r="AE34" s="137"/>
      <c r="AF34" s="27"/>
      <c r="AG34" s="137"/>
      <c r="AH34" s="27"/>
      <c r="AI34" s="137"/>
      <c r="AJ34" s="27"/>
      <c r="AK34" s="137"/>
      <c r="AL34" s="163"/>
      <c r="AM34" s="164"/>
      <c r="AN34" s="57"/>
      <c r="AO34" s="28"/>
      <c r="AP34" s="22"/>
      <c r="AQ34" s="22"/>
      <c r="AR34" s="22"/>
      <c r="AS34" s="159"/>
      <c r="AT34" s="6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122"/>
      <c r="BG34" s="122"/>
      <c r="BX34" s="121"/>
      <c r="CG34" s="123">
        <v>0</v>
      </c>
      <c r="CH34" s="123">
        <v>0</v>
      </c>
      <c r="CI34" s="123">
        <v>0</v>
      </c>
      <c r="CJ34" s="123"/>
      <c r="CK34" s="123"/>
      <c r="CL34" s="123"/>
      <c r="CM34" s="123"/>
      <c r="CN34" s="123"/>
      <c r="CO34" s="123"/>
    </row>
    <row r="35" spans="1:93" ht="16.149999999999999" customHeight="1" x14ac:dyDescent="0.2">
      <c r="A35" s="336"/>
      <c r="B35" s="167" t="s">
        <v>47</v>
      </c>
      <c r="C35" s="132">
        <f>SUM(D35+E35)</f>
        <v>0</v>
      </c>
      <c r="D35" s="168">
        <f t="shared" si="1"/>
        <v>0</v>
      </c>
      <c r="E35" s="128">
        <f>SUM(G35+I35+K35+M35+O35+Q35+S35+U35+W35+Y35+AA35+AC35+AE35+AG35+AI35+AK35+AM35)</f>
        <v>0</v>
      </c>
      <c r="F35" s="12"/>
      <c r="G35" s="13"/>
      <c r="H35" s="12"/>
      <c r="I35" s="13"/>
      <c r="J35" s="12"/>
      <c r="K35" s="14"/>
      <c r="L35" s="12"/>
      <c r="M35" s="14"/>
      <c r="N35" s="12"/>
      <c r="O35" s="14"/>
      <c r="P35" s="12"/>
      <c r="Q35" s="14"/>
      <c r="R35" s="12"/>
      <c r="S35" s="14"/>
      <c r="T35" s="12"/>
      <c r="U35" s="14"/>
      <c r="V35" s="12"/>
      <c r="W35" s="14"/>
      <c r="X35" s="12"/>
      <c r="Y35" s="14"/>
      <c r="Z35" s="12"/>
      <c r="AA35" s="14"/>
      <c r="AB35" s="12"/>
      <c r="AC35" s="14"/>
      <c r="AD35" s="12"/>
      <c r="AE35" s="14"/>
      <c r="AF35" s="12"/>
      <c r="AG35" s="14"/>
      <c r="AH35" s="12"/>
      <c r="AI35" s="14"/>
      <c r="AJ35" s="12"/>
      <c r="AK35" s="14"/>
      <c r="AL35" s="23"/>
      <c r="AM35" s="36"/>
      <c r="AN35" s="57"/>
      <c r="AO35" s="13"/>
      <c r="AP35" s="24"/>
      <c r="AQ35" s="24"/>
      <c r="AR35" s="24"/>
      <c r="AS35" s="169"/>
      <c r="AT35" s="6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122"/>
      <c r="BG35" s="122"/>
      <c r="BX35" s="121"/>
      <c r="CG35" s="123">
        <v>0</v>
      </c>
      <c r="CH35" s="123">
        <v>0</v>
      </c>
      <c r="CI35" s="123">
        <v>0</v>
      </c>
      <c r="CJ35" s="123"/>
      <c r="CK35" s="123"/>
      <c r="CL35" s="123"/>
      <c r="CM35" s="123"/>
      <c r="CN35" s="123"/>
      <c r="CO35" s="123"/>
    </row>
    <row r="36" spans="1:93" ht="16.149999999999999" customHeight="1" x14ac:dyDescent="0.2">
      <c r="A36" s="334" t="s">
        <v>49</v>
      </c>
      <c r="B36" s="152" t="s">
        <v>37</v>
      </c>
      <c r="C36" s="49">
        <f t="shared" si="0"/>
        <v>0</v>
      </c>
      <c r="D36" s="50">
        <f t="shared" si="1"/>
        <v>0</v>
      </c>
      <c r="E36" s="153">
        <f t="shared" si="2"/>
        <v>0</v>
      </c>
      <c r="F36" s="84"/>
      <c r="G36" s="170"/>
      <c r="H36" s="78"/>
      <c r="I36" s="154"/>
      <c r="J36" s="78"/>
      <c r="K36" s="79"/>
      <c r="L36" s="78"/>
      <c r="M36" s="79"/>
      <c r="N36" s="78"/>
      <c r="O36" s="79"/>
      <c r="P36" s="78"/>
      <c r="Q36" s="79"/>
      <c r="R36" s="78"/>
      <c r="S36" s="79"/>
      <c r="T36" s="78"/>
      <c r="U36" s="79"/>
      <c r="V36" s="78"/>
      <c r="W36" s="79"/>
      <c r="X36" s="78"/>
      <c r="Y36" s="79"/>
      <c r="Z36" s="78"/>
      <c r="AA36" s="79"/>
      <c r="AB36" s="78"/>
      <c r="AC36" s="79"/>
      <c r="AD36" s="78"/>
      <c r="AE36" s="79"/>
      <c r="AF36" s="78"/>
      <c r="AG36" s="79"/>
      <c r="AH36" s="78"/>
      <c r="AI36" s="79"/>
      <c r="AJ36" s="78"/>
      <c r="AK36" s="79"/>
      <c r="AL36" s="155"/>
      <c r="AM36" s="156"/>
      <c r="AN36" s="57"/>
      <c r="AO36" s="154"/>
      <c r="AP36" s="26"/>
      <c r="AQ36" s="26"/>
      <c r="AR36" s="26"/>
      <c r="AS36" s="157"/>
      <c r="AT36" s="6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122"/>
      <c r="BG36" s="122"/>
      <c r="BX36" s="121"/>
      <c r="CG36" s="123">
        <v>0</v>
      </c>
      <c r="CH36" s="123">
        <v>0</v>
      </c>
      <c r="CI36" s="123">
        <v>0</v>
      </c>
      <c r="CJ36" s="123"/>
      <c r="CK36" s="123"/>
      <c r="CL36" s="123"/>
      <c r="CM36" s="123"/>
      <c r="CN36" s="123"/>
      <c r="CO36" s="123"/>
    </row>
    <row r="37" spans="1:93" ht="16.149999999999999" customHeight="1" x14ac:dyDescent="0.2">
      <c r="A37" s="335"/>
      <c r="B37" s="39" t="s">
        <v>38</v>
      </c>
      <c r="C37" s="52">
        <f t="shared" si="0"/>
        <v>0</v>
      </c>
      <c r="D37" s="53">
        <f t="shared" si="1"/>
        <v>0</v>
      </c>
      <c r="E37" s="158">
        <f t="shared" si="2"/>
        <v>0</v>
      </c>
      <c r="F37" s="41"/>
      <c r="G37" s="42"/>
      <c r="H37" s="7"/>
      <c r="I37" s="20"/>
      <c r="J37" s="7"/>
      <c r="K37" s="8"/>
      <c r="L37" s="7"/>
      <c r="M37" s="8"/>
      <c r="N37" s="7"/>
      <c r="O37" s="8"/>
      <c r="P37" s="7"/>
      <c r="Q37" s="8"/>
      <c r="R37" s="7"/>
      <c r="S37" s="8"/>
      <c r="T37" s="7"/>
      <c r="U37" s="8"/>
      <c r="V37" s="7"/>
      <c r="W37" s="8"/>
      <c r="X37" s="7"/>
      <c r="Y37" s="8"/>
      <c r="Z37" s="7"/>
      <c r="AA37" s="8"/>
      <c r="AB37" s="7"/>
      <c r="AC37" s="8"/>
      <c r="AD37" s="7"/>
      <c r="AE37" s="8"/>
      <c r="AF37" s="7"/>
      <c r="AG37" s="8"/>
      <c r="AH37" s="7"/>
      <c r="AI37" s="8"/>
      <c r="AJ37" s="7"/>
      <c r="AK37" s="8"/>
      <c r="AL37" s="21"/>
      <c r="AM37" s="35"/>
      <c r="AN37" s="57"/>
      <c r="AO37" s="20"/>
      <c r="AP37" s="22"/>
      <c r="AQ37" s="22"/>
      <c r="AR37" s="22"/>
      <c r="AS37" s="159"/>
      <c r="AT37" s="6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122"/>
      <c r="BG37" s="122"/>
      <c r="BX37" s="121"/>
      <c r="CG37" s="123">
        <v>0</v>
      </c>
      <c r="CH37" s="123">
        <v>0</v>
      </c>
      <c r="CI37" s="123">
        <v>0</v>
      </c>
      <c r="CJ37" s="123"/>
      <c r="CK37" s="123"/>
      <c r="CL37" s="123"/>
      <c r="CM37" s="123"/>
      <c r="CN37" s="123"/>
      <c r="CO37" s="123"/>
    </row>
    <row r="38" spans="1:93" ht="16.149999999999999" customHeight="1" x14ac:dyDescent="0.2">
      <c r="A38" s="335"/>
      <c r="B38" s="39" t="s">
        <v>39</v>
      </c>
      <c r="C38" s="52">
        <f t="shared" si="0"/>
        <v>0</v>
      </c>
      <c r="D38" s="53">
        <f t="shared" si="1"/>
        <v>0</v>
      </c>
      <c r="E38" s="158">
        <f t="shared" si="2"/>
        <v>0</v>
      </c>
      <c r="F38" s="41"/>
      <c r="G38" s="42"/>
      <c r="H38" s="7"/>
      <c r="I38" s="20"/>
      <c r="J38" s="7"/>
      <c r="K38" s="8"/>
      <c r="L38" s="7"/>
      <c r="M38" s="8"/>
      <c r="N38" s="7"/>
      <c r="O38" s="8"/>
      <c r="P38" s="7"/>
      <c r="Q38" s="8"/>
      <c r="R38" s="7"/>
      <c r="S38" s="8"/>
      <c r="T38" s="7"/>
      <c r="U38" s="8"/>
      <c r="V38" s="7"/>
      <c r="W38" s="8"/>
      <c r="X38" s="7"/>
      <c r="Y38" s="8"/>
      <c r="Z38" s="7"/>
      <c r="AA38" s="8"/>
      <c r="AB38" s="7"/>
      <c r="AC38" s="8"/>
      <c r="AD38" s="7"/>
      <c r="AE38" s="8"/>
      <c r="AF38" s="7"/>
      <c r="AG38" s="8"/>
      <c r="AH38" s="7"/>
      <c r="AI38" s="8"/>
      <c r="AJ38" s="7"/>
      <c r="AK38" s="8"/>
      <c r="AL38" s="21"/>
      <c r="AM38" s="35"/>
      <c r="AN38" s="57"/>
      <c r="AO38" s="20"/>
      <c r="AP38" s="22"/>
      <c r="AQ38" s="22"/>
      <c r="AR38" s="22"/>
      <c r="AS38" s="159"/>
      <c r="AT38" s="6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122"/>
      <c r="BG38" s="122"/>
      <c r="BX38" s="121"/>
      <c r="CG38" s="123">
        <v>0</v>
      </c>
      <c r="CH38" s="123">
        <v>0</v>
      </c>
      <c r="CI38" s="123">
        <v>0</v>
      </c>
      <c r="CJ38" s="123"/>
      <c r="CK38" s="123"/>
      <c r="CL38" s="123"/>
      <c r="CM38" s="123"/>
      <c r="CN38" s="123"/>
      <c r="CO38" s="123"/>
    </row>
    <row r="39" spans="1:93" ht="16.149999999999999" customHeight="1" x14ac:dyDescent="0.2">
      <c r="A39" s="335"/>
      <c r="B39" s="39" t="s">
        <v>40</v>
      </c>
      <c r="C39" s="52">
        <f t="shared" si="0"/>
        <v>0</v>
      </c>
      <c r="D39" s="53">
        <f t="shared" si="1"/>
        <v>0</v>
      </c>
      <c r="E39" s="158">
        <f t="shared" si="2"/>
        <v>0</v>
      </c>
      <c r="F39" s="41"/>
      <c r="G39" s="42"/>
      <c r="H39" s="7"/>
      <c r="I39" s="20"/>
      <c r="J39" s="7"/>
      <c r="K39" s="8"/>
      <c r="L39" s="7"/>
      <c r="M39" s="8"/>
      <c r="N39" s="7"/>
      <c r="O39" s="8"/>
      <c r="P39" s="7"/>
      <c r="Q39" s="8"/>
      <c r="R39" s="7"/>
      <c r="S39" s="8"/>
      <c r="T39" s="7"/>
      <c r="U39" s="8"/>
      <c r="V39" s="7"/>
      <c r="W39" s="8"/>
      <c r="X39" s="7"/>
      <c r="Y39" s="8"/>
      <c r="Z39" s="7"/>
      <c r="AA39" s="8"/>
      <c r="AB39" s="7"/>
      <c r="AC39" s="8"/>
      <c r="AD39" s="7"/>
      <c r="AE39" s="8"/>
      <c r="AF39" s="7"/>
      <c r="AG39" s="8"/>
      <c r="AH39" s="7"/>
      <c r="AI39" s="8"/>
      <c r="AJ39" s="7"/>
      <c r="AK39" s="8"/>
      <c r="AL39" s="21"/>
      <c r="AM39" s="35"/>
      <c r="AN39" s="57"/>
      <c r="AO39" s="20"/>
      <c r="AP39" s="22"/>
      <c r="AQ39" s="22"/>
      <c r="AR39" s="22"/>
      <c r="AS39" s="159"/>
      <c r="AT39" s="6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122"/>
      <c r="BG39" s="122"/>
      <c r="BX39" s="121"/>
      <c r="CG39" s="123">
        <v>0</v>
      </c>
      <c r="CH39" s="123">
        <v>0</v>
      </c>
      <c r="CI39" s="123">
        <v>0</v>
      </c>
      <c r="CJ39" s="123"/>
      <c r="CK39" s="123"/>
      <c r="CL39" s="123"/>
      <c r="CM39" s="123"/>
      <c r="CN39" s="123"/>
      <c r="CO39" s="123"/>
    </row>
    <row r="40" spans="1:93" ht="16.149999999999999" customHeight="1" x14ac:dyDescent="0.2">
      <c r="A40" s="335"/>
      <c r="B40" s="39" t="s">
        <v>41</v>
      </c>
      <c r="C40" s="52">
        <f t="shared" si="0"/>
        <v>0</v>
      </c>
      <c r="D40" s="53">
        <f t="shared" ref="D40:D64" si="3">SUM(F40+H40+J40+L40+N40+P40+R40+T40+V40+X40+Z40+AB40+AD40+AF40+AH40+AJ40+AL40)</f>
        <v>0</v>
      </c>
      <c r="E40" s="158">
        <f t="shared" si="2"/>
        <v>0</v>
      </c>
      <c r="F40" s="41"/>
      <c r="G40" s="42"/>
      <c r="H40" s="7"/>
      <c r="I40" s="20"/>
      <c r="J40" s="7"/>
      <c r="K40" s="8"/>
      <c r="L40" s="7"/>
      <c r="M40" s="8"/>
      <c r="N40" s="7"/>
      <c r="O40" s="8"/>
      <c r="P40" s="7"/>
      <c r="Q40" s="8"/>
      <c r="R40" s="7"/>
      <c r="S40" s="8"/>
      <c r="T40" s="7"/>
      <c r="U40" s="8"/>
      <c r="V40" s="7"/>
      <c r="W40" s="8"/>
      <c r="X40" s="7"/>
      <c r="Y40" s="8"/>
      <c r="Z40" s="7"/>
      <c r="AA40" s="8"/>
      <c r="AB40" s="7"/>
      <c r="AC40" s="8"/>
      <c r="AD40" s="7"/>
      <c r="AE40" s="8"/>
      <c r="AF40" s="7"/>
      <c r="AG40" s="8"/>
      <c r="AH40" s="7"/>
      <c r="AI40" s="8"/>
      <c r="AJ40" s="7"/>
      <c r="AK40" s="8"/>
      <c r="AL40" s="21"/>
      <c r="AM40" s="35"/>
      <c r="AN40" s="57"/>
      <c r="AO40" s="20"/>
      <c r="AP40" s="22"/>
      <c r="AQ40" s="22"/>
      <c r="AR40" s="22"/>
      <c r="AS40" s="159"/>
      <c r="AT40" s="6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122"/>
      <c r="BG40" s="122"/>
      <c r="BX40" s="121"/>
      <c r="CG40" s="123">
        <v>0</v>
      </c>
      <c r="CH40" s="123">
        <v>0</v>
      </c>
      <c r="CI40" s="123">
        <v>0</v>
      </c>
      <c r="CJ40" s="123"/>
      <c r="CK40" s="123"/>
      <c r="CL40" s="123"/>
      <c r="CM40" s="123"/>
      <c r="CN40" s="123"/>
      <c r="CO40" s="123"/>
    </row>
    <row r="41" spans="1:93" ht="16.149999999999999" customHeight="1" x14ac:dyDescent="0.2">
      <c r="A41" s="335"/>
      <c r="B41" s="39" t="s">
        <v>42</v>
      </c>
      <c r="C41" s="52">
        <f t="shared" si="0"/>
        <v>0</v>
      </c>
      <c r="D41" s="53">
        <f t="shared" si="3"/>
        <v>0</v>
      </c>
      <c r="E41" s="158">
        <f t="shared" si="2"/>
        <v>0</v>
      </c>
      <c r="F41" s="41"/>
      <c r="G41" s="42"/>
      <c r="H41" s="7"/>
      <c r="I41" s="20"/>
      <c r="J41" s="7"/>
      <c r="K41" s="8"/>
      <c r="L41" s="7"/>
      <c r="M41" s="8"/>
      <c r="N41" s="7"/>
      <c r="O41" s="8"/>
      <c r="P41" s="7"/>
      <c r="Q41" s="8"/>
      <c r="R41" s="7"/>
      <c r="S41" s="8"/>
      <c r="T41" s="7"/>
      <c r="U41" s="8"/>
      <c r="V41" s="7"/>
      <c r="W41" s="8"/>
      <c r="X41" s="7"/>
      <c r="Y41" s="8"/>
      <c r="Z41" s="7"/>
      <c r="AA41" s="8"/>
      <c r="AB41" s="7"/>
      <c r="AC41" s="8"/>
      <c r="AD41" s="7"/>
      <c r="AE41" s="8"/>
      <c r="AF41" s="7"/>
      <c r="AG41" s="8"/>
      <c r="AH41" s="7"/>
      <c r="AI41" s="8"/>
      <c r="AJ41" s="7"/>
      <c r="AK41" s="8"/>
      <c r="AL41" s="21"/>
      <c r="AM41" s="35"/>
      <c r="AN41" s="57"/>
      <c r="AO41" s="20"/>
      <c r="AP41" s="22"/>
      <c r="AQ41" s="22"/>
      <c r="AR41" s="22"/>
      <c r="AS41" s="159"/>
      <c r="AT41" s="6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122"/>
      <c r="BG41" s="122"/>
      <c r="BX41" s="121"/>
      <c r="CG41" s="123">
        <v>0</v>
      </c>
      <c r="CH41" s="123">
        <v>0</v>
      </c>
      <c r="CI41" s="123">
        <v>0</v>
      </c>
      <c r="CJ41" s="123"/>
      <c r="CK41" s="123"/>
      <c r="CL41" s="123"/>
      <c r="CM41" s="123"/>
      <c r="CN41" s="123"/>
      <c r="CO41" s="123"/>
    </row>
    <row r="42" spans="1:93" ht="16.149999999999999" customHeight="1" x14ac:dyDescent="0.2">
      <c r="A42" s="335"/>
      <c r="B42" s="39" t="s">
        <v>43</v>
      </c>
      <c r="C42" s="52">
        <f t="shared" si="0"/>
        <v>0</v>
      </c>
      <c r="D42" s="53">
        <f t="shared" si="3"/>
        <v>0</v>
      </c>
      <c r="E42" s="158">
        <f t="shared" si="2"/>
        <v>0</v>
      </c>
      <c r="F42" s="41"/>
      <c r="G42" s="42"/>
      <c r="H42" s="7"/>
      <c r="I42" s="20"/>
      <c r="J42" s="7"/>
      <c r="K42" s="8"/>
      <c r="L42" s="7"/>
      <c r="M42" s="8"/>
      <c r="N42" s="7"/>
      <c r="O42" s="8"/>
      <c r="P42" s="7"/>
      <c r="Q42" s="8"/>
      <c r="R42" s="7"/>
      <c r="S42" s="8"/>
      <c r="T42" s="7"/>
      <c r="U42" s="8"/>
      <c r="V42" s="7"/>
      <c r="W42" s="8"/>
      <c r="X42" s="7"/>
      <c r="Y42" s="8"/>
      <c r="Z42" s="7"/>
      <c r="AA42" s="8"/>
      <c r="AB42" s="7"/>
      <c r="AC42" s="8"/>
      <c r="AD42" s="7"/>
      <c r="AE42" s="8"/>
      <c r="AF42" s="7"/>
      <c r="AG42" s="8"/>
      <c r="AH42" s="7"/>
      <c r="AI42" s="8"/>
      <c r="AJ42" s="7"/>
      <c r="AK42" s="8"/>
      <c r="AL42" s="21"/>
      <c r="AM42" s="35"/>
      <c r="AN42" s="57"/>
      <c r="AO42" s="20"/>
      <c r="AP42" s="22"/>
      <c r="AQ42" s="22"/>
      <c r="AR42" s="22"/>
      <c r="AS42" s="159"/>
      <c r="AT42" s="6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122"/>
      <c r="BG42" s="122"/>
      <c r="BX42" s="121"/>
      <c r="CG42" s="123">
        <v>0</v>
      </c>
      <c r="CH42" s="123">
        <v>0</v>
      </c>
      <c r="CI42" s="123">
        <v>0</v>
      </c>
      <c r="CJ42" s="123"/>
      <c r="CK42" s="123"/>
      <c r="CL42" s="123"/>
      <c r="CM42" s="123"/>
      <c r="CN42" s="123"/>
      <c r="CO42" s="123"/>
    </row>
    <row r="43" spans="1:93" ht="16.149999999999999" customHeight="1" x14ac:dyDescent="0.2">
      <c r="A43" s="335"/>
      <c r="B43" s="127" t="s">
        <v>44</v>
      </c>
      <c r="C43" s="160">
        <f t="shared" si="0"/>
        <v>0</v>
      </c>
      <c r="D43" s="161">
        <f t="shared" si="3"/>
        <v>0</v>
      </c>
      <c r="E43" s="162">
        <f t="shared" si="2"/>
        <v>0</v>
      </c>
      <c r="F43" s="41"/>
      <c r="G43" s="42"/>
      <c r="H43" s="27"/>
      <c r="I43" s="28"/>
      <c r="J43" s="27"/>
      <c r="K43" s="137"/>
      <c r="L43" s="27"/>
      <c r="M43" s="137"/>
      <c r="N43" s="27"/>
      <c r="O43" s="137"/>
      <c r="P43" s="27"/>
      <c r="Q43" s="137"/>
      <c r="R43" s="27"/>
      <c r="S43" s="137"/>
      <c r="T43" s="27"/>
      <c r="U43" s="137"/>
      <c r="V43" s="27"/>
      <c r="W43" s="137"/>
      <c r="X43" s="27"/>
      <c r="Y43" s="137"/>
      <c r="Z43" s="27"/>
      <c r="AA43" s="137"/>
      <c r="AB43" s="27"/>
      <c r="AC43" s="137"/>
      <c r="AD43" s="27"/>
      <c r="AE43" s="137"/>
      <c r="AF43" s="27"/>
      <c r="AG43" s="137"/>
      <c r="AH43" s="27"/>
      <c r="AI43" s="137"/>
      <c r="AJ43" s="27"/>
      <c r="AK43" s="137"/>
      <c r="AL43" s="163"/>
      <c r="AM43" s="164"/>
      <c r="AN43" s="57"/>
      <c r="AO43" s="28"/>
      <c r="AP43" s="22"/>
      <c r="AQ43" s="22"/>
      <c r="AR43" s="22"/>
      <c r="AS43" s="159"/>
      <c r="AT43" s="6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122"/>
      <c r="BG43" s="122"/>
      <c r="BX43" s="121"/>
      <c r="CG43" s="123">
        <v>0</v>
      </c>
      <c r="CH43" s="123">
        <v>0</v>
      </c>
      <c r="CI43" s="123">
        <v>0</v>
      </c>
      <c r="CJ43" s="123"/>
      <c r="CK43" s="123"/>
      <c r="CL43" s="123"/>
      <c r="CM43" s="123"/>
      <c r="CN43" s="123"/>
      <c r="CO43" s="123"/>
    </row>
    <row r="44" spans="1:93" ht="16.149999999999999" customHeight="1" x14ac:dyDescent="0.2">
      <c r="A44" s="335"/>
      <c r="B44" s="39" t="s">
        <v>45</v>
      </c>
      <c r="C44" s="52">
        <f t="shared" si="0"/>
        <v>0</v>
      </c>
      <c r="D44" s="53">
        <f t="shared" si="3"/>
        <v>0</v>
      </c>
      <c r="E44" s="158">
        <f t="shared" si="2"/>
        <v>0</v>
      </c>
      <c r="F44" s="41"/>
      <c r="G44" s="42"/>
      <c r="H44" s="7"/>
      <c r="I44" s="20"/>
      <c r="J44" s="7"/>
      <c r="K44" s="8"/>
      <c r="L44" s="7"/>
      <c r="M44" s="8"/>
      <c r="N44" s="7"/>
      <c r="O44" s="8"/>
      <c r="P44" s="7"/>
      <c r="Q44" s="8"/>
      <c r="R44" s="7"/>
      <c r="S44" s="8"/>
      <c r="T44" s="7"/>
      <c r="U44" s="8"/>
      <c r="V44" s="7"/>
      <c r="W44" s="8"/>
      <c r="X44" s="7"/>
      <c r="Y44" s="8"/>
      <c r="Z44" s="7"/>
      <c r="AA44" s="8"/>
      <c r="AB44" s="7"/>
      <c r="AC44" s="8"/>
      <c r="AD44" s="7"/>
      <c r="AE44" s="8"/>
      <c r="AF44" s="7"/>
      <c r="AG44" s="8"/>
      <c r="AH44" s="7"/>
      <c r="AI44" s="8"/>
      <c r="AJ44" s="7"/>
      <c r="AK44" s="8"/>
      <c r="AL44" s="21"/>
      <c r="AM44" s="35"/>
      <c r="AN44" s="57"/>
      <c r="AO44" s="20"/>
      <c r="AP44" s="22"/>
      <c r="AQ44" s="22"/>
      <c r="AR44" s="22"/>
      <c r="AS44" s="159"/>
      <c r="AT44" s="6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122"/>
      <c r="BG44" s="122"/>
      <c r="BX44" s="121"/>
      <c r="CG44" s="123">
        <v>0</v>
      </c>
      <c r="CH44" s="123">
        <v>0</v>
      </c>
      <c r="CI44" s="123">
        <v>0</v>
      </c>
      <c r="CJ44" s="123"/>
      <c r="CK44" s="123"/>
      <c r="CL44" s="123"/>
      <c r="CM44" s="123"/>
      <c r="CN44" s="123"/>
      <c r="CO44" s="123"/>
    </row>
    <row r="45" spans="1:93" ht="16.149999999999999" customHeight="1" x14ac:dyDescent="0.2">
      <c r="A45" s="335"/>
      <c r="B45" s="112" t="s">
        <v>46</v>
      </c>
      <c r="C45" s="165">
        <f t="shared" si="0"/>
        <v>0</v>
      </c>
      <c r="D45" s="171">
        <f t="shared" si="3"/>
        <v>0</v>
      </c>
      <c r="E45" s="166">
        <f t="shared" si="2"/>
        <v>0</v>
      </c>
      <c r="F45" s="41"/>
      <c r="G45" s="80"/>
      <c r="H45" s="17"/>
      <c r="I45" s="18"/>
      <c r="J45" s="17"/>
      <c r="K45" s="19"/>
      <c r="L45" s="17"/>
      <c r="M45" s="19"/>
      <c r="N45" s="17"/>
      <c r="O45" s="19"/>
      <c r="P45" s="17"/>
      <c r="Q45" s="19"/>
      <c r="R45" s="7"/>
      <c r="S45" s="8"/>
      <c r="T45" s="7"/>
      <c r="U45" s="8"/>
      <c r="V45" s="7"/>
      <c r="W45" s="8"/>
      <c r="X45" s="7"/>
      <c r="Y45" s="8"/>
      <c r="Z45" s="7"/>
      <c r="AA45" s="8"/>
      <c r="AB45" s="7"/>
      <c r="AC45" s="8"/>
      <c r="AD45" s="7"/>
      <c r="AE45" s="8"/>
      <c r="AF45" s="7"/>
      <c r="AG45" s="8"/>
      <c r="AH45" s="7"/>
      <c r="AI45" s="8"/>
      <c r="AJ45" s="7"/>
      <c r="AK45" s="8"/>
      <c r="AL45" s="21"/>
      <c r="AM45" s="35"/>
      <c r="AN45" s="57"/>
      <c r="AO45" s="20"/>
      <c r="AP45" s="22"/>
      <c r="AQ45" s="22"/>
      <c r="AR45" s="22"/>
      <c r="AS45" s="159"/>
      <c r="AT45" s="6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122"/>
      <c r="BG45" s="122"/>
      <c r="BX45" s="121"/>
      <c r="CG45" s="123">
        <v>0</v>
      </c>
      <c r="CH45" s="123">
        <v>0</v>
      </c>
      <c r="CI45" s="123">
        <v>0</v>
      </c>
      <c r="CJ45" s="123"/>
      <c r="CK45" s="123"/>
      <c r="CL45" s="123"/>
      <c r="CM45" s="123"/>
      <c r="CN45" s="123"/>
      <c r="CO45" s="123"/>
    </row>
    <row r="46" spans="1:93" ht="16.149999999999999" customHeight="1" x14ac:dyDescent="0.2">
      <c r="A46" s="336"/>
      <c r="B46" s="167" t="s">
        <v>47</v>
      </c>
      <c r="C46" s="132">
        <f t="shared" si="0"/>
        <v>0</v>
      </c>
      <c r="D46" s="168">
        <f t="shared" si="3"/>
        <v>0</v>
      </c>
      <c r="E46" s="128">
        <f t="shared" si="2"/>
        <v>0</v>
      </c>
      <c r="F46" s="64"/>
      <c r="G46" s="68"/>
      <c r="H46" s="32"/>
      <c r="I46" s="33"/>
      <c r="J46" s="32"/>
      <c r="K46" s="45"/>
      <c r="L46" s="32"/>
      <c r="M46" s="45"/>
      <c r="N46" s="32"/>
      <c r="O46" s="45"/>
      <c r="P46" s="32"/>
      <c r="Q46" s="45"/>
      <c r="R46" s="32"/>
      <c r="S46" s="45"/>
      <c r="T46" s="32"/>
      <c r="U46" s="45"/>
      <c r="V46" s="32"/>
      <c r="W46" s="45"/>
      <c r="X46" s="32"/>
      <c r="Y46" s="45"/>
      <c r="Z46" s="32"/>
      <c r="AA46" s="45"/>
      <c r="AB46" s="32"/>
      <c r="AC46" s="45"/>
      <c r="AD46" s="32"/>
      <c r="AE46" s="45"/>
      <c r="AF46" s="32"/>
      <c r="AG46" s="45"/>
      <c r="AH46" s="32"/>
      <c r="AI46" s="45"/>
      <c r="AJ46" s="32"/>
      <c r="AK46" s="45"/>
      <c r="AL46" s="71"/>
      <c r="AM46" s="97"/>
      <c r="AN46" s="57"/>
      <c r="AO46" s="33"/>
      <c r="AP46" s="24"/>
      <c r="AQ46" s="24"/>
      <c r="AR46" s="24"/>
      <c r="AS46" s="169"/>
      <c r="AT46" s="6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122"/>
      <c r="BG46" s="122"/>
      <c r="BX46" s="121"/>
      <c r="CG46" s="123">
        <v>0</v>
      </c>
      <c r="CH46" s="123">
        <v>0</v>
      </c>
      <c r="CI46" s="123">
        <v>0</v>
      </c>
      <c r="CJ46" s="123"/>
      <c r="CK46" s="123"/>
      <c r="CL46" s="123"/>
      <c r="CM46" s="123"/>
      <c r="CN46" s="123"/>
      <c r="CO46" s="123"/>
    </row>
    <row r="47" spans="1:93" ht="16.149999999999999" customHeight="1" x14ac:dyDescent="0.2">
      <c r="A47" s="334" t="s">
        <v>50</v>
      </c>
      <c r="B47" s="152" t="s">
        <v>37</v>
      </c>
      <c r="C47" s="49">
        <f t="shared" si="0"/>
        <v>0</v>
      </c>
      <c r="D47" s="50">
        <f t="shared" si="3"/>
        <v>0</v>
      </c>
      <c r="E47" s="153">
        <f t="shared" si="2"/>
        <v>0</v>
      </c>
      <c r="F47" s="84"/>
      <c r="G47" s="170"/>
      <c r="H47" s="78"/>
      <c r="I47" s="154"/>
      <c r="J47" s="78"/>
      <c r="K47" s="79"/>
      <c r="L47" s="78"/>
      <c r="M47" s="79"/>
      <c r="N47" s="78"/>
      <c r="O47" s="79"/>
      <c r="P47" s="78"/>
      <c r="Q47" s="79"/>
      <c r="R47" s="78"/>
      <c r="S47" s="79"/>
      <c r="T47" s="78"/>
      <c r="U47" s="79"/>
      <c r="V47" s="78"/>
      <c r="W47" s="79"/>
      <c r="X47" s="78"/>
      <c r="Y47" s="79"/>
      <c r="Z47" s="78"/>
      <c r="AA47" s="79"/>
      <c r="AB47" s="78"/>
      <c r="AC47" s="79"/>
      <c r="AD47" s="78"/>
      <c r="AE47" s="79"/>
      <c r="AF47" s="78"/>
      <c r="AG47" s="79"/>
      <c r="AH47" s="78"/>
      <c r="AI47" s="79"/>
      <c r="AJ47" s="78"/>
      <c r="AK47" s="79"/>
      <c r="AL47" s="155"/>
      <c r="AM47" s="156"/>
      <c r="AN47" s="57"/>
      <c r="AO47" s="154"/>
      <c r="AP47" s="26"/>
      <c r="AQ47" s="48"/>
      <c r="AR47" s="48"/>
      <c r="AS47" s="172"/>
      <c r="AT47" s="6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122"/>
      <c r="BG47" s="122"/>
      <c r="BX47" s="121"/>
      <c r="CG47" s="123"/>
      <c r="CH47" s="123"/>
      <c r="CI47" s="123"/>
      <c r="CJ47" s="123"/>
      <c r="CK47" s="123"/>
      <c r="CL47" s="123"/>
      <c r="CM47" s="123"/>
      <c r="CN47" s="123"/>
      <c r="CO47" s="123"/>
    </row>
    <row r="48" spans="1:93" ht="16.149999999999999" customHeight="1" x14ac:dyDescent="0.2">
      <c r="A48" s="335"/>
      <c r="B48" s="39" t="s">
        <v>38</v>
      </c>
      <c r="C48" s="52">
        <f t="shared" si="0"/>
        <v>0</v>
      </c>
      <c r="D48" s="53">
        <f t="shared" si="3"/>
        <v>0</v>
      </c>
      <c r="E48" s="158">
        <f t="shared" si="2"/>
        <v>0</v>
      </c>
      <c r="F48" s="41"/>
      <c r="G48" s="42"/>
      <c r="H48" s="7"/>
      <c r="I48" s="20"/>
      <c r="J48" s="7"/>
      <c r="K48" s="8"/>
      <c r="L48" s="7"/>
      <c r="M48" s="8"/>
      <c r="N48" s="7"/>
      <c r="O48" s="8"/>
      <c r="P48" s="7"/>
      <c r="Q48" s="8"/>
      <c r="R48" s="7"/>
      <c r="S48" s="8"/>
      <c r="T48" s="7"/>
      <c r="U48" s="8"/>
      <c r="V48" s="7"/>
      <c r="W48" s="8"/>
      <c r="X48" s="7"/>
      <c r="Y48" s="8"/>
      <c r="Z48" s="7"/>
      <c r="AA48" s="8"/>
      <c r="AB48" s="7"/>
      <c r="AC48" s="8"/>
      <c r="AD48" s="7"/>
      <c r="AE48" s="8"/>
      <c r="AF48" s="7"/>
      <c r="AG48" s="8"/>
      <c r="AH48" s="7"/>
      <c r="AI48" s="8"/>
      <c r="AJ48" s="7"/>
      <c r="AK48" s="8"/>
      <c r="AL48" s="21"/>
      <c r="AM48" s="35"/>
      <c r="AN48" s="57"/>
      <c r="AO48" s="20"/>
      <c r="AP48" s="22"/>
      <c r="AQ48" s="22"/>
      <c r="AR48" s="22"/>
      <c r="AS48" s="159"/>
      <c r="AT48" s="6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122"/>
      <c r="BG48" s="122"/>
      <c r="BX48" s="121"/>
      <c r="CG48" s="123"/>
      <c r="CH48" s="123"/>
      <c r="CI48" s="123"/>
      <c r="CJ48" s="123"/>
      <c r="CK48" s="123"/>
      <c r="CL48" s="123"/>
      <c r="CM48" s="123"/>
      <c r="CN48" s="123"/>
      <c r="CO48" s="123"/>
    </row>
    <row r="49" spans="1:93" ht="16.149999999999999" customHeight="1" x14ac:dyDescent="0.2">
      <c r="A49" s="335"/>
      <c r="B49" s="39" t="s">
        <v>39</v>
      </c>
      <c r="C49" s="52">
        <f t="shared" si="0"/>
        <v>0</v>
      </c>
      <c r="D49" s="53">
        <f t="shared" si="3"/>
        <v>0</v>
      </c>
      <c r="E49" s="158">
        <f t="shared" si="2"/>
        <v>0</v>
      </c>
      <c r="F49" s="41"/>
      <c r="G49" s="42"/>
      <c r="H49" s="7"/>
      <c r="I49" s="20"/>
      <c r="J49" s="7"/>
      <c r="K49" s="8"/>
      <c r="L49" s="7"/>
      <c r="M49" s="8"/>
      <c r="N49" s="7"/>
      <c r="O49" s="8"/>
      <c r="P49" s="7"/>
      <c r="Q49" s="8"/>
      <c r="R49" s="7"/>
      <c r="S49" s="8"/>
      <c r="T49" s="7"/>
      <c r="U49" s="8"/>
      <c r="V49" s="7"/>
      <c r="W49" s="8"/>
      <c r="X49" s="7"/>
      <c r="Y49" s="8"/>
      <c r="Z49" s="7"/>
      <c r="AA49" s="8"/>
      <c r="AB49" s="7"/>
      <c r="AC49" s="8"/>
      <c r="AD49" s="7"/>
      <c r="AE49" s="8"/>
      <c r="AF49" s="7"/>
      <c r="AG49" s="8"/>
      <c r="AH49" s="7"/>
      <c r="AI49" s="8"/>
      <c r="AJ49" s="7"/>
      <c r="AK49" s="8"/>
      <c r="AL49" s="21"/>
      <c r="AM49" s="35"/>
      <c r="AN49" s="57"/>
      <c r="AO49" s="20"/>
      <c r="AP49" s="22"/>
      <c r="AQ49" s="22"/>
      <c r="AR49" s="22"/>
      <c r="AS49" s="159"/>
      <c r="AT49" s="6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122"/>
      <c r="BG49" s="122"/>
      <c r="BX49" s="121"/>
      <c r="CG49" s="123"/>
      <c r="CH49" s="123"/>
      <c r="CI49" s="123"/>
      <c r="CJ49" s="123"/>
      <c r="CK49" s="123"/>
      <c r="CL49" s="123"/>
      <c r="CM49" s="123"/>
      <c r="CN49" s="123"/>
      <c r="CO49" s="123"/>
    </row>
    <row r="50" spans="1:93" ht="16.149999999999999" customHeight="1" x14ac:dyDescent="0.2">
      <c r="A50" s="335"/>
      <c r="B50" s="39" t="s">
        <v>40</v>
      </c>
      <c r="C50" s="52">
        <f t="shared" si="0"/>
        <v>0</v>
      </c>
      <c r="D50" s="53">
        <f t="shared" si="3"/>
        <v>0</v>
      </c>
      <c r="E50" s="158">
        <f t="shared" si="2"/>
        <v>0</v>
      </c>
      <c r="F50" s="41"/>
      <c r="G50" s="42"/>
      <c r="H50" s="7"/>
      <c r="I50" s="20"/>
      <c r="J50" s="7"/>
      <c r="K50" s="8"/>
      <c r="L50" s="7"/>
      <c r="M50" s="8"/>
      <c r="N50" s="7"/>
      <c r="O50" s="8"/>
      <c r="P50" s="7"/>
      <c r="Q50" s="8"/>
      <c r="R50" s="7"/>
      <c r="S50" s="8"/>
      <c r="T50" s="7"/>
      <c r="U50" s="8"/>
      <c r="V50" s="7"/>
      <c r="W50" s="8"/>
      <c r="X50" s="7"/>
      <c r="Y50" s="8"/>
      <c r="Z50" s="7"/>
      <c r="AA50" s="8"/>
      <c r="AB50" s="7"/>
      <c r="AC50" s="8"/>
      <c r="AD50" s="7"/>
      <c r="AE50" s="8"/>
      <c r="AF50" s="7"/>
      <c r="AG50" s="8"/>
      <c r="AH50" s="7"/>
      <c r="AI50" s="8"/>
      <c r="AJ50" s="7"/>
      <c r="AK50" s="8"/>
      <c r="AL50" s="21"/>
      <c r="AM50" s="35"/>
      <c r="AN50" s="57"/>
      <c r="AO50" s="20"/>
      <c r="AP50" s="22"/>
      <c r="AQ50" s="22"/>
      <c r="AR50" s="22"/>
      <c r="AS50" s="159"/>
      <c r="AT50" s="6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122"/>
      <c r="BG50" s="122"/>
      <c r="BX50" s="121"/>
      <c r="CG50" s="123"/>
      <c r="CH50" s="123"/>
      <c r="CI50" s="123"/>
      <c r="CJ50" s="123"/>
      <c r="CK50" s="123"/>
      <c r="CL50" s="123"/>
      <c r="CM50" s="123"/>
      <c r="CN50" s="123"/>
      <c r="CO50" s="123"/>
    </row>
    <row r="51" spans="1:93" ht="16.149999999999999" customHeight="1" x14ac:dyDescent="0.2">
      <c r="A51" s="335"/>
      <c r="B51" s="39" t="s">
        <v>41</v>
      </c>
      <c r="C51" s="52">
        <f t="shared" si="0"/>
        <v>0</v>
      </c>
      <c r="D51" s="53">
        <f t="shared" si="3"/>
        <v>0</v>
      </c>
      <c r="E51" s="158">
        <f t="shared" si="2"/>
        <v>0</v>
      </c>
      <c r="F51" s="41"/>
      <c r="G51" s="42"/>
      <c r="H51" s="7"/>
      <c r="I51" s="20"/>
      <c r="J51" s="7"/>
      <c r="K51" s="8"/>
      <c r="L51" s="7"/>
      <c r="M51" s="8"/>
      <c r="N51" s="7"/>
      <c r="O51" s="8"/>
      <c r="P51" s="7"/>
      <c r="Q51" s="8"/>
      <c r="R51" s="7"/>
      <c r="S51" s="8"/>
      <c r="T51" s="7"/>
      <c r="U51" s="8"/>
      <c r="V51" s="7"/>
      <c r="W51" s="8"/>
      <c r="X51" s="7"/>
      <c r="Y51" s="8"/>
      <c r="Z51" s="7"/>
      <c r="AA51" s="8"/>
      <c r="AB51" s="7"/>
      <c r="AC51" s="8"/>
      <c r="AD51" s="7"/>
      <c r="AE51" s="8"/>
      <c r="AF51" s="7"/>
      <c r="AG51" s="8"/>
      <c r="AH51" s="7"/>
      <c r="AI51" s="8"/>
      <c r="AJ51" s="7"/>
      <c r="AK51" s="8"/>
      <c r="AL51" s="21"/>
      <c r="AM51" s="35"/>
      <c r="AN51" s="57"/>
      <c r="AO51" s="20"/>
      <c r="AP51" s="22"/>
      <c r="AQ51" s="22"/>
      <c r="AR51" s="22"/>
      <c r="AS51" s="159"/>
      <c r="AT51" s="6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122"/>
      <c r="BG51" s="122"/>
      <c r="BX51" s="121"/>
      <c r="CG51" s="123"/>
      <c r="CH51" s="123"/>
      <c r="CI51" s="123"/>
      <c r="CJ51" s="123"/>
      <c r="CK51" s="123"/>
      <c r="CL51" s="123"/>
      <c r="CM51" s="123"/>
      <c r="CN51" s="123"/>
      <c r="CO51" s="123"/>
    </row>
    <row r="52" spans="1:93" ht="16.149999999999999" customHeight="1" x14ac:dyDescent="0.2">
      <c r="A52" s="335"/>
      <c r="B52" s="39" t="s">
        <v>42</v>
      </c>
      <c r="C52" s="52">
        <f t="shared" si="0"/>
        <v>0</v>
      </c>
      <c r="D52" s="53">
        <f t="shared" si="3"/>
        <v>0</v>
      </c>
      <c r="E52" s="158">
        <f t="shared" si="2"/>
        <v>0</v>
      </c>
      <c r="F52" s="41"/>
      <c r="G52" s="42"/>
      <c r="H52" s="7"/>
      <c r="I52" s="20"/>
      <c r="J52" s="7"/>
      <c r="K52" s="8"/>
      <c r="L52" s="7"/>
      <c r="M52" s="8"/>
      <c r="N52" s="7"/>
      <c r="O52" s="8"/>
      <c r="P52" s="7"/>
      <c r="Q52" s="8"/>
      <c r="R52" s="7"/>
      <c r="S52" s="8"/>
      <c r="T52" s="7"/>
      <c r="U52" s="8"/>
      <c r="V52" s="7"/>
      <c r="W52" s="8"/>
      <c r="X52" s="7"/>
      <c r="Y52" s="8"/>
      <c r="Z52" s="7"/>
      <c r="AA52" s="8"/>
      <c r="AB52" s="7"/>
      <c r="AC52" s="8"/>
      <c r="AD52" s="7"/>
      <c r="AE52" s="8"/>
      <c r="AF52" s="7"/>
      <c r="AG52" s="8"/>
      <c r="AH52" s="7"/>
      <c r="AI52" s="8"/>
      <c r="AJ52" s="7"/>
      <c r="AK52" s="8"/>
      <c r="AL52" s="21"/>
      <c r="AM52" s="35"/>
      <c r="AN52" s="57"/>
      <c r="AO52" s="20"/>
      <c r="AP52" s="22"/>
      <c r="AQ52" s="22"/>
      <c r="AR52" s="22"/>
      <c r="AS52" s="159"/>
      <c r="AT52" s="6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122"/>
      <c r="BG52" s="122"/>
      <c r="BX52" s="121"/>
      <c r="CG52" s="123"/>
      <c r="CH52" s="123"/>
      <c r="CI52" s="123"/>
      <c r="CJ52" s="123"/>
      <c r="CK52" s="123"/>
      <c r="CL52" s="123"/>
      <c r="CM52" s="123"/>
      <c r="CN52" s="123"/>
      <c r="CO52" s="123"/>
    </row>
    <row r="53" spans="1:93" ht="16.149999999999999" customHeight="1" x14ac:dyDescent="0.2">
      <c r="A53" s="335"/>
      <c r="B53" s="39" t="s">
        <v>43</v>
      </c>
      <c r="C53" s="52">
        <f t="shared" si="0"/>
        <v>0</v>
      </c>
      <c r="D53" s="53">
        <f t="shared" si="3"/>
        <v>0</v>
      </c>
      <c r="E53" s="158">
        <f t="shared" si="2"/>
        <v>0</v>
      </c>
      <c r="F53" s="41"/>
      <c r="G53" s="42"/>
      <c r="H53" s="7"/>
      <c r="I53" s="20"/>
      <c r="J53" s="7"/>
      <c r="K53" s="8"/>
      <c r="L53" s="7"/>
      <c r="M53" s="8"/>
      <c r="N53" s="7"/>
      <c r="O53" s="8"/>
      <c r="P53" s="7"/>
      <c r="Q53" s="8"/>
      <c r="R53" s="7"/>
      <c r="S53" s="8"/>
      <c r="T53" s="7"/>
      <c r="U53" s="8"/>
      <c r="V53" s="7"/>
      <c r="W53" s="8"/>
      <c r="X53" s="7"/>
      <c r="Y53" s="8"/>
      <c r="Z53" s="7"/>
      <c r="AA53" s="8"/>
      <c r="AB53" s="7"/>
      <c r="AC53" s="8"/>
      <c r="AD53" s="7"/>
      <c r="AE53" s="8"/>
      <c r="AF53" s="7"/>
      <c r="AG53" s="8"/>
      <c r="AH53" s="7"/>
      <c r="AI53" s="8"/>
      <c r="AJ53" s="7"/>
      <c r="AK53" s="8"/>
      <c r="AL53" s="21"/>
      <c r="AM53" s="35"/>
      <c r="AN53" s="57"/>
      <c r="AO53" s="20"/>
      <c r="AP53" s="22"/>
      <c r="AQ53" s="22"/>
      <c r="AR53" s="22"/>
      <c r="AS53" s="159"/>
      <c r="AT53" s="6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122"/>
      <c r="BG53" s="122"/>
      <c r="BX53" s="121"/>
      <c r="CG53" s="123"/>
      <c r="CH53" s="123"/>
      <c r="CI53" s="123"/>
      <c r="CJ53" s="123"/>
      <c r="CK53" s="123"/>
      <c r="CL53" s="123"/>
      <c r="CM53" s="123"/>
      <c r="CN53" s="123"/>
      <c r="CO53" s="123"/>
    </row>
    <row r="54" spans="1:93" ht="16.149999999999999" customHeight="1" x14ac:dyDescent="0.2">
      <c r="A54" s="335"/>
      <c r="B54" s="127" t="s">
        <v>44</v>
      </c>
      <c r="C54" s="160">
        <f t="shared" si="0"/>
        <v>0</v>
      </c>
      <c r="D54" s="161">
        <f t="shared" si="3"/>
        <v>0</v>
      </c>
      <c r="E54" s="162">
        <f t="shared" si="2"/>
        <v>0</v>
      </c>
      <c r="F54" s="41"/>
      <c r="G54" s="42"/>
      <c r="H54" s="27"/>
      <c r="I54" s="28"/>
      <c r="J54" s="27"/>
      <c r="K54" s="137"/>
      <c r="L54" s="27"/>
      <c r="M54" s="137"/>
      <c r="N54" s="27"/>
      <c r="O54" s="137"/>
      <c r="P54" s="27"/>
      <c r="Q54" s="137"/>
      <c r="R54" s="27"/>
      <c r="S54" s="137"/>
      <c r="T54" s="27"/>
      <c r="U54" s="137"/>
      <c r="V54" s="27"/>
      <c r="W54" s="137"/>
      <c r="X54" s="27"/>
      <c r="Y54" s="137"/>
      <c r="Z54" s="27"/>
      <c r="AA54" s="137"/>
      <c r="AB54" s="27"/>
      <c r="AC54" s="137"/>
      <c r="AD54" s="27"/>
      <c r="AE54" s="137"/>
      <c r="AF54" s="27"/>
      <c r="AG54" s="137"/>
      <c r="AH54" s="27"/>
      <c r="AI54" s="137"/>
      <c r="AJ54" s="27"/>
      <c r="AK54" s="137"/>
      <c r="AL54" s="163"/>
      <c r="AM54" s="164"/>
      <c r="AN54" s="57"/>
      <c r="AO54" s="28"/>
      <c r="AP54" s="22"/>
      <c r="AQ54" s="22"/>
      <c r="AR54" s="22"/>
      <c r="AS54" s="159"/>
      <c r="AT54" s="6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122"/>
      <c r="BG54" s="122"/>
      <c r="BX54" s="121"/>
      <c r="CG54" s="123"/>
      <c r="CH54" s="123"/>
      <c r="CI54" s="123"/>
      <c r="CJ54" s="123"/>
      <c r="CK54" s="123"/>
      <c r="CL54" s="123"/>
      <c r="CM54" s="123"/>
      <c r="CN54" s="123"/>
      <c r="CO54" s="123"/>
    </row>
    <row r="55" spans="1:93" ht="16.149999999999999" customHeight="1" x14ac:dyDescent="0.2">
      <c r="A55" s="335"/>
      <c r="B55" s="39" t="s">
        <v>45</v>
      </c>
      <c r="C55" s="52">
        <f t="shared" si="0"/>
        <v>0</v>
      </c>
      <c r="D55" s="53">
        <f t="shared" si="3"/>
        <v>0</v>
      </c>
      <c r="E55" s="158">
        <f t="shared" si="2"/>
        <v>0</v>
      </c>
      <c r="F55" s="41"/>
      <c r="G55" s="42"/>
      <c r="H55" s="7"/>
      <c r="I55" s="20"/>
      <c r="J55" s="7"/>
      <c r="K55" s="8"/>
      <c r="L55" s="7"/>
      <c r="M55" s="8"/>
      <c r="N55" s="7"/>
      <c r="O55" s="8"/>
      <c r="P55" s="7"/>
      <c r="Q55" s="8"/>
      <c r="R55" s="7"/>
      <c r="S55" s="8"/>
      <c r="T55" s="7"/>
      <c r="U55" s="8"/>
      <c r="V55" s="7"/>
      <c r="W55" s="8"/>
      <c r="X55" s="7"/>
      <c r="Y55" s="8"/>
      <c r="Z55" s="7"/>
      <c r="AA55" s="8"/>
      <c r="AB55" s="7"/>
      <c r="AC55" s="8"/>
      <c r="AD55" s="7"/>
      <c r="AE55" s="8"/>
      <c r="AF55" s="7"/>
      <c r="AG55" s="8"/>
      <c r="AH55" s="7"/>
      <c r="AI55" s="8"/>
      <c r="AJ55" s="7"/>
      <c r="AK55" s="8"/>
      <c r="AL55" s="21"/>
      <c r="AM55" s="35"/>
      <c r="AN55" s="57"/>
      <c r="AO55" s="20"/>
      <c r="AP55" s="22"/>
      <c r="AQ55" s="22"/>
      <c r="AR55" s="22"/>
      <c r="AS55" s="159"/>
      <c r="AT55" s="6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122"/>
      <c r="BG55" s="122"/>
      <c r="BX55" s="121"/>
      <c r="CG55" s="123"/>
      <c r="CH55" s="123"/>
      <c r="CI55" s="123"/>
      <c r="CJ55" s="123"/>
      <c r="CK55" s="123"/>
      <c r="CL55" s="123"/>
      <c r="CM55" s="123"/>
      <c r="CN55" s="123"/>
      <c r="CO55" s="123"/>
    </row>
    <row r="56" spans="1:93" ht="16.149999999999999" customHeight="1" x14ac:dyDescent="0.2">
      <c r="A56" s="335"/>
      <c r="B56" s="112" t="s">
        <v>46</v>
      </c>
      <c r="C56" s="165">
        <f t="shared" si="0"/>
        <v>0</v>
      </c>
      <c r="D56" s="171">
        <f t="shared" si="3"/>
        <v>0</v>
      </c>
      <c r="E56" s="166">
        <f t="shared" si="2"/>
        <v>0</v>
      </c>
      <c r="F56" s="41"/>
      <c r="G56" s="95"/>
      <c r="H56" s="7"/>
      <c r="I56" s="20"/>
      <c r="J56" s="7"/>
      <c r="K56" s="8"/>
      <c r="L56" s="7"/>
      <c r="M56" s="8"/>
      <c r="N56" s="7"/>
      <c r="O56" s="8"/>
      <c r="P56" s="7"/>
      <c r="Q56" s="8"/>
      <c r="R56" s="7"/>
      <c r="S56" s="8"/>
      <c r="T56" s="7"/>
      <c r="U56" s="8"/>
      <c r="V56" s="7"/>
      <c r="W56" s="8"/>
      <c r="X56" s="7"/>
      <c r="Y56" s="8"/>
      <c r="Z56" s="7"/>
      <c r="AA56" s="8"/>
      <c r="AB56" s="7"/>
      <c r="AC56" s="8"/>
      <c r="AD56" s="7"/>
      <c r="AE56" s="8"/>
      <c r="AF56" s="7"/>
      <c r="AG56" s="173"/>
      <c r="AH56" s="7"/>
      <c r="AI56" s="8"/>
      <c r="AJ56" s="7"/>
      <c r="AK56" s="8"/>
      <c r="AL56" s="21"/>
      <c r="AM56" s="35"/>
      <c r="AN56" s="57"/>
      <c r="AO56" s="20"/>
      <c r="AP56" s="22"/>
      <c r="AQ56" s="22"/>
      <c r="AR56" s="22"/>
      <c r="AS56" s="159"/>
      <c r="AT56" s="6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122"/>
      <c r="BG56" s="122"/>
      <c r="BX56" s="121"/>
      <c r="CD56" s="147" t="str">
        <f t="shared" ref="CD56:CD61" si="4">IF((J56 + K56 + L56 + M56) &lt;  AS56,"* La columna 14-18 AÑOS no puede ser mayor al total por grupo edad de 10 a 19 años. ","")</f>
        <v/>
      </c>
      <c r="CG56" s="123">
        <v>0</v>
      </c>
      <c r="CH56" s="123">
        <v>0</v>
      </c>
      <c r="CI56" s="123">
        <v>0</v>
      </c>
      <c r="CJ56" s="123">
        <f t="shared" ref="CJ56:CJ61" si="5">IF((J56 + K56 + L56 + M56) &lt;  AS56,1,0)</f>
        <v>0</v>
      </c>
      <c r="CK56" s="123"/>
      <c r="CL56" s="123"/>
      <c r="CM56" s="123"/>
      <c r="CN56" s="123"/>
      <c r="CO56" s="123"/>
    </row>
    <row r="57" spans="1:93" ht="16.149999999999999" customHeight="1" x14ac:dyDescent="0.2">
      <c r="A57" s="336"/>
      <c r="B57" s="167" t="s">
        <v>47</v>
      </c>
      <c r="C57" s="132">
        <f t="shared" si="0"/>
        <v>0</v>
      </c>
      <c r="D57" s="168">
        <f t="shared" si="3"/>
        <v>0</v>
      </c>
      <c r="E57" s="128">
        <f t="shared" si="2"/>
        <v>0</v>
      </c>
      <c r="F57" s="64"/>
      <c r="G57" s="68"/>
      <c r="H57" s="32"/>
      <c r="I57" s="33"/>
      <c r="J57" s="32"/>
      <c r="K57" s="45"/>
      <c r="L57" s="32"/>
      <c r="M57" s="45"/>
      <c r="N57" s="32"/>
      <c r="O57" s="45"/>
      <c r="P57" s="32"/>
      <c r="Q57" s="45"/>
      <c r="R57" s="32"/>
      <c r="S57" s="45"/>
      <c r="T57" s="32"/>
      <c r="U57" s="45"/>
      <c r="V57" s="32"/>
      <c r="W57" s="45"/>
      <c r="X57" s="32"/>
      <c r="Y57" s="45"/>
      <c r="Z57" s="32"/>
      <c r="AA57" s="45"/>
      <c r="AB57" s="32"/>
      <c r="AC57" s="45"/>
      <c r="AD57" s="32"/>
      <c r="AE57" s="45"/>
      <c r="AF57" s="32"/>
      <c r="AG57" s="45"/>
      <c r="AH57" s="32"/>
      <c r="AI57" s="45"/>
      <c r="AJ57" s="32"/>
      <c r="AK57" s="45"/>
      <c r="AL57" s="71"/>
      <c r="AM57" s="97"/>
      <c r="AN57" s="57"/>
      <c r="AO57" s="33"/>
      <c r="AP57" s="24"/>
      <c r="AQ57" s="24"/>
      <c r="AR57" s="24"/>
      <c r="AS57" s="159"/>
      <c r="AT57" s="6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122"/>
      <c r="BG57" s="122"/>
      <c r="BX57" s="121"/>
      <c r="CD57" s="147" t="str">
        <f t="shared" si="4"/>
        <v/>
      </c>
      <c r="CG57" s="123">
        <v>0</v>
      </c>
      <c r="CH57" s="123">
        <v>0</v>
      </c>
      <c r="CI57" s="123">
        <v>0</v>
      </c>
      <c r="CJ57" s="123">
        <f t="shared" si="5"/>
        <v>0</v>
      </c>
      <c r="CK57" s="123"/>
      <c r="CL57" s="123"/>
      <c r="CM57" s="123"/>
      <c r="CN57" s="123"/>
      <c r="CO57" s="123"/>
    </row>
    <row r="58" spans="1:93" ht="16.149999999999999" customHeight="1" x14ac:dyDescent="0.2">
      <c r="A58" s="334" t="s">
        <v>51</v>
      </c>
      <c r="B58" s="152" t="s">
        <v>37</v>
      </c>
      <c r="C58" s="49">
        <f t="shared" si="0"/>
        <v>0</v>
      </c>
      <c r="D58" s="50">
        <f t="shared" si="3"/>
        <v>0</v>
      </c>
      <c r="E58" s="153">
        <f t="shared" si="2"/>
        <v>0</v>
      </c>
      <c r="F58" s="84"/>
      <c r="G58" s="170"/>
      <c r="H58" s="84"/>
      <c r="I58" s="170"/>
      <c r="J58" s="78"/>
      <c r="K58" s="79"/>
      <c r="L58" s="78"/>
      <c r="M58" s="79"/>
      <c r="N58" s="78"/>
      <c r="O58" s="79"/>
      <c r="P58" s="78"/>
      <c r="Q58" s="79"/>
      <c r="R58" s="78"/>
      <c r="S58" s="79"/>
      <c r="T58" s="78"/>
      <c r="U58" s="79"/>
      <c r="V58" s="78"/>
      <c r="W58" s="79"/>
      <c r="X58" s="78"/>
      <c r="Y58" s="79"/>
      <c r="Z58" s="78"/>
      <c r="AA58" s="79"/>
      <c r="AB58" s="78"/>
      <c r="AC58" s="79"/>
      <c r="AD58" s="78"/>
      <c r="AE58" s="79"/>
      <c r="AF58" s="78"/>
      <c r="AG58" s="79"/>
      <c r="AH58" s="78"/>
      <c r="AI58" s="79"/>
      <c r="AJ58" s="78"/>
      <c r="AK58" s="79"/>
      <c r="AL58" s="155"/>
      <c r="AM58" s="156"/>
      <c r="AN58" s="57"/>
      <c r="AO58" s="154"/>
      <c r="AP58" s="174"/>
      <c r="AQ58" s="174"/>
      <c r="AR58" s="174"/>
      <c r="AS58" s="174"/>
      <c r="AT58" s="6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122"/>
      <c r="BG58" s="122"/>
      <c r="BX58" s="121"/>
      <c r="CD58" s="147" t="str">
        <f t="shared" si="4"/>
        <v/>
      </c>
      <c r="CG58" s="123">
        <v>0</v>
      </c>
      <c r="CH58" s="123">
        <v>0</v>
      </c>
      <c r="CI58" s="123">
        <v>0</v>
      </c>
      <c r="CJ58" s="123">
        <f t="shared" si="5"/>
        <v>0</v>
      </c>
      <c r="CK58" s="123"/>
      <c r="CL58" s="123"/>
      <c r="CM58" s="123"/>
      <c r="CN58" s="123"/>
      <c r="CO58" s="123"/>
    </row>
    <row r="59" spans="1:93" ht="16.149999999999999" customHeight="1" x14ac:dyDescent="0.2">
      <c r="A59" s="335"/>
      <c r="B59" s="39" t="s">
        <v>38</v>
      </c>
      <c r="C59" s="52">
        <f t="shared" si="0"/>
        <v>0</v>
      </c>
      <c r="D59" s="53">
        <f t="shared" si="3"/>
        <v>0</v>
      </c>
      <c r="E59" s="158">
        <f t="shared" si="2"/>
        <v>0</v>
      </c>
      <c r="F59" s="41"/>
      <c r="G59" s="42"/>
      <c r="H59" s="41"/>
      <c r="I59" s="42"/>
      <c r="J59" s="7"/>
      <c r="K59" s="8"/>
      <c r="L59" s="7"/>
      <c r="M59" s="8"/>
      <c r="N59" s="7"/>
      <c r="O59" s="8"/>
      <c r="P59" s="7"/>
      <c r="Q59" s="8"/>
      <c r="R59" s="7"/>
      <c r="S59" s="8"/>
      <c r="T59" s="7"/>
      <c r="U59" s="8"/>
      <c r="V59" s="7"/>
      <c r="W59" s="8"/>
      <c r="X59" s="7"/>
      <c r="Y59" s="8"/>
      <c r="Z59" s="7"/>
      <c r="AA59" s="8"/>
      <c r="AB59" s="7"/>
      <c r="AC59" s="8"/>
      <c r="AD59" s="7"/>
      <c r="AE59" s="8"/>
      <c r="AF59" s="7"/>
      <c r="AG59" s="8"/>
      <c r="AH59" s="7"/>
      <c r="AI59" s="8"/>
      <c r="AJ59" s="7"/>
      <c r="AK59" s="8"/>
      <c r="AL59" s="21"/>
      <c r="AM59" s="35"/>
      <c r="AN59" s="57"/>
      <c r="AO59" s="20"/>
      <c r="AP59" s="22"/>
      <c r="AQ59" s="22"/>
      <c r="AR59" s="22"/>
      <c r="AS59" s="22"/>
      <c r="AT59" s="6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122"/>
      <c r="BG59" s="122"/>
      <c r="BX59" s="121"/>
      <c r="CD59" s="147" t="str">
        <f t="shared" si="4"/>
        <v/>
      </c>
      <c r="CG59" s="123">
        <v>0</v>
      </c>
      <c r="CH59" s="123">
        <v>0</v>
      </c>
      <c r="CI59" s="123">
        <v>0</v>
      </c>
      <c r="CJ59" s="123">
        <f t="shared" si="5"/>
        <v>0</v>
      </c>
      <c r="CK59" s="123"/>
      <c r="CL59" s="123"/>
      <c r="CM59" s="123"/>
      <c r="CN59" s="123"/>
      <c r="CO59" s="123"/>
    </row>
    <row r="60" spans="1:93" ht="16.149999999999999" customHeight="1" x14ac:dyDescent="0.2">
      <c r="A60" s="335"/>
      <c r="B60" s="39" t="s">
        <v>39</v>
      </c>
      <c r="C60" s="52">
        <f t="shared" si="0"/>
        <v>0</v>
      </c>
      <c r="D60" s="53">
        <f t="shared" si="3"/>
        <v>0</v>
      </c>
      <c r="E60" s="158">
        <f t="shared" si="2"/>
        <v>0</v>
      </c>
      <c r="F60" s="41"/>
      <c r="G60" s="42"/>
      <c r="H60" s="41"/>
      <c r="I60" s="42"/>
      <c r="J60" s="7"/>
      <c r="K60" s="8"/>
      <c r="L60" s="7"/>
      <c r="M60" s="8"/>
      <c r="N60" s="7"/>
      <c r="O60" s="8"/>
      <c r="P60" s="7"/>
      <c r="Q60" s="8"/>
      <c r="R60" s="7"/>
      <c r="S60" s="8"/>
      <c r="T60" s="7"/>
      <c r="U60" s="8"/>
      <c r="V60" s="7"/>
      <c r="W60" s="8"/>
      <c r="X60" s="7"/>
      <c r="Y60" s="8"/>
      <c r="Z60" s="7"/>
      <c r="AA60" s="8"/>
      <c r="AB60" s="7"/>
      <c r="AC60" s="8"/>
      <c r="AD60" s="7"/>
      <c r="AE60" s="8"/>
      <c r="AF60" s="7"/>
      <c r="AG60" s="8"/>
      <c r="AH60" s="7"/>
      <c r="AI60" s="8"/>
      <c r="AJ60" s="7"/>
      <c r="AK60" s="8"/>
      <c r="AL60" s="21"/>
      <c r="AM60" s="35"/>
      <c r="AN60" s="57"/>
      <c r="AO60" s="20"/>
      <c r="AP60" s="22"/>
      <c r="AQ60" s="22"/>
      <c r="AR60" s="22"/>
      <c r="AS60" s="22"/>
      <c r="AT60" s="6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122"/>
      <c r="BG60" s="122"/>
      <c r="BX60" s="121"/>
      <c r="CD60" s="147" t="str">
        <f t="shared" si="4"/>
        <v/>
      </c>
      <c r="CG60" s="123">
        <v>0</v>
      </c>
      <c r="CH60" s="123">
        <v>0</v>
      </c>
      <c r="CI60" s="123">
        <v>0</v>
      </c>
      <c r="CJ60" s="123">
        <f t="shared" si="5"/>
        <v>0</v>
      </c>
      <c r="CK60" s="123"/>
      <c r="CL60" s="123"/>
      <c r="CM60" s="123"/>
      <c r="CN60" s="123"/>
      <c r="CO60" s="123"/>
    </row>
    <row r="61" spans="1:93" ht="16.149999999999999" customHeight="1" x14ac:dyDescent="0.2">
      <c r="A61" s="335"/>
      <c r="B61" s="39" t="s">
        <v>41</v>
      </c>
      <c r="C61" s="52">
        <f t="shared" si="0"/>
        <v>0</v>
      </c>
      <c r="D61" s="53">
        <f t="shared" si="3"/>
        <v>0</v>
      </c>
      <c r="E61" s="158">
        <f t="shared" si="2"/>
        <v>0</v>
      </c>
      <c r="F61" s="41"/>
      <c r="G61" s="42"/>
      <c r="H61" s="41"/>
      <c r="I61" s="42"/>
      <c r="J61" s="7"/>
      <c r="K61" s="8"/>
      <c r="L61" s="7"/>
      <c r="M61" s="8"/>
      <c r="N61" s="7"/>
      <c r="O61" s="8"/>
      <c r="P61" s="7"/>
      <c r="Q61" s="8"/>
      <c r="R61" s="7"/>
      <c r="S61" s="8"/>
      <c r="T61" s="7"/>
      <c r="U61" s="8"/>
      <c r="V61" s="7"/>
      <c r="W61" s="8"/>
      <c r="X61" s="7"/>
      <c r="Y61" s="8"/>
      <c r="Z61" s="7"/>
      <c r="AA61" s="8"/>
      <c r="AB61" s="7"/>
      <c r="AC61" s="8"/>
      <c r="AD61" s="7"/>
      <c r="AE61" s="8"/>
      <c r="AF61" s="7"/>
      <c r="AG61" s="8"/>
      <c r="AH61" s="7"/>
      <c r="AI61" s="8"/>
      <c r="AJ61" s="7"/>
      <c r="AK61" s="8"/>
      <c r="AL61" s="21"/>
      <c r="AM61" s="35"/>
      <c r="AN61" s="57"/>
      <c r="AO61" s="20"/>
      <c r="AP61" s="22"/>
      <c r="AQ61" s="22"/>
      <c r="AR61" s="22"/>
      <c r="AS61" s="22"/>
      <c r="AT61" s="6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122"/>
      <c r="BG61" s="122"/>
      <c r="BX61" s="121"/>
      <c r="CD61" s="147" t="str">
        <f t="shared" si="4"/>
        <v/>
      </c>
      <c r="CG61" s="123">
        <v>0</v>
      </c>
      <c r="CH61" s="123">
        <v>0</v>
      </c>
      <c r="CI61" s="123">
        <v>0</v>
      </c>
      <c r="CJ61" s="123">
        <f t="shared" si="5"/>
        <v>0</v>
      </c>
      <c r="CK61" s="123"/>
      <c r="CL61" s="123"/>
      <c r="CM61" s="123"/>
      <c r="CN61" s="123"/>
      <c r="CO61" s="123"/>
    </row>
    <row r="62" spans="1:93" ht="16.149999999999999" customHeight="1" x14ac:dyDescent="0.2">
      <c r="A62" s="335"/>
      <c r="B62" s="39" t="s">
        <v>42</v>
      </c>
      <c r="C62" s="52">
        <f t="shared" si="0"/>
        <v>0</v>
      </c>
      <c r="D62" s="53">
        <f t="shared" si="3"/>
        <v>0</v>
      </c>
      <c r="E62" s="158">
        <f t="shared" si="2"/>
        <v>0</v>
      </c>
      <c r="F62" s="41"/>
      <c r="G62" s="42"/>
      <c r="H62" s="41"/>
      <c r="I62" s="42"/>
      <c r="J62" s="7"/>
      <c r="K62" s="8"/>
      <c r="L62" s="7"/>
      <c r="M62" s="8"/>
      <c r="N62" s="7"/>
      <c r="O62" s="8"/>
      <c r="P62" s="7"/>
      <c r="Q62" s="8"/>
      <c r="R62" s="7"/>
      <c r="S62" s="8"/>
      <c r="T62" s="7"/>
      <c r="U62" s="8"/>
      <c r="V62" s="7"/>
      <c r="W62" s="8"/>
      <c r="X62" s="7"/>
      <c r="Y62" s="8"/>
      <c r="Z62" s="7"/>
      <c r="AA62" s="8"/>
      <c r="AB62" s="7"/>
      <c r="AC62" s="8"/>
      <c r="AD62" s="7"/>
      <c r="AE62" s="8"/>
      <c r="AF62" s="7"/>
      <c r="AG62" s="8"/>
      <c r="AH62" s="7"/>
      <c r="AI62" s="8"/>
      <c r="AJ62" s="7"/>
      <c r="AK62" s="8"/>
      <c r="AL62" s="21"/>
      <c r="AM62" s="35"/>
      <c r="AN62" s="57"/>
      <c r="AO62" s="20"/>
      <c r="AP62" s="22"/>
      <c r="AQ62" s="22"/>
      <c r="AR62" s="22"/>
      <c r="AS62" s="22"/>
      <c r="AT62" s="6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122"/>
      <c r="BG62" s="122"/>
      <c r="BX62" s="121"/>
      <c r="CG62" s="123"/>
      <c r="CH62" s="123"/>
      <c r="CI62" s="123"/>
      <c r="CJ62" s="123"/>
      <c r="CK62" s="123"/>
      <c r="CL62" s="123"/>
      <c r="CM62" s="123"/>
      <c r="CN62" s="123"/>
      <c r="CO62" s="123"/>
    </row>
    <row r="63" spans="1:93" ht="16.149999999999999" customHeight="1" x14ac:dyDescent="0.2">
      <c r="A63" s="335"/>
      <c r="B63" s="175" t="s">
        <v>46</v>
      </c>
      <c r="C63" s="87">
        <f t="shared" si="0"/>
        <v>0</v>
      </c>
      <c r="D63" s="171">
        <f t="shared" si="3"/>
        <v>0</v>
      </c>
      <c r="E63" s="166">
        <f t="shared" si="2"/>
        <v>0</v>
      </c>
      <c r="F63" s="41"/>
      <c r="G63" s="42"/>
      <c r="H63" s="41"/>
      <c r="I63" s="42"/>
      <c r="J63" s="27"/>
      <c r="K63" s="137"/>
      <c r="L63" s="27"/>
      <c r="M63" s="137"/>
      <c r="N63" s="27"/>
      <c r="O63" s="137"/>
      <c r="P63" s="27"/>
      <c r="Q63" s="137"/>
      <c r="R63" s="27"/>
      <c r="S63" s="137"/>
      <c r="T63" s="27"/>
      <c r="U63" s="137"/>
      <c r="V63" s="27"/>
      <c r="W63" s="137"/>
      <c r="X63" s="27"/>
      <c r="Y63" s="137"/>
      <c r="Z63" s="27"/>
      <c r="AA63" s="137"/>
      <c r="AB63" s="27"/>
      <c r="AC63" s="137"/>
      <c r="AD63" s="27"/>
      <c r="AE63" s="137"/>
      <c r="AF63" s="27"/>
      <c r="AG63" s="137"/>
      <c r="AH63" s="27"/>
      <c r="AI63" s="137"/>
      <c r="AJ63" s="27"/>
      <c r="AK63" s="137"/>
      <c r="AL63" s="163"/>
      <c r="AM63" s="164"/>
      <c r="AN63" s="57"/>
      <c r="AO63" s="28"/>
      <c r="AP63" s="62"/>
      <c r="AQ63" s="62"/>
      <c r="AR63" s="62"/>
      <c r="AS63" s="62"/>
      <c r="AT63" s="6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122"/>
      <c r="BG63" s="122"/>
      <c r="BX63" s="121"/>
      <c r="CG63" s="123"/>
      <c r="CH63" s="123"/>
      <c r="CI63" s="123"/>
      <c r="CJ63" s="123"/>
      <c r="CK63" s="123"/>
      <c r="CL63" s="123"/>
      <c r="CM63" s="123"/>
      <c r="CN63" s="123"/>
      <c r="CO63" s="123"/>
    </row>
    <row r="64" spans="1:93" ht="16.149999999999999" customHeight="1" x14ac:dyDescent="0.2">
      <c r="A64" s="335"/>
      <c r="B64" s="167" t="s">
        <v>45</v>
      </c>
      <c r="C64" s="132">
        <f t="shared" si="0"/>
        <v>0</v>
      </c>
      <c r="D64" s="168">
        <f t="shared" si="3"/>
        <v>0</v>
      </c>
      <c r="E64" s="128">
        <f t="shared" si="2"/>
        <v>0</v>
      </c>
      <c r="F64" s="64"/>
      <c r="G64" s="65"/>
      <c r="H64" s="64"/>
      <c r="I64" s="65"/>
      <c r="J64" s="12"/>
      <c r="K64" s="14"/>
      <c r="L64" s="12"/>
      <c r="M64" s="14"/>
      <c r="N64" s="12"/>
      <c r="O64" s="14"/>
      <c r="P64" s="12"/>
      <c r="Q64" s="14"/>
      <c r="R64" s="12"/>
      <c r="S64" s="14"/>
      <c r="T64" s="12"/>
      <c r="U64" s="14"/>
      <c r="V64" s="12"/>
      <c r="W64" s="14"/>
      <c r="X64" s="12"/>
      <c r="Y64" s="14"/>
      <c r="Z64" s="12"/>
      <c r="AA64" s="14"/>
      <c r="AB64" s="12"/>
      <c r="AC64" s="14"/>
      <c r="AD64" s="12"/>
      <c r="AE64" s="14"/>
      <c r="AF64" s="12"/>
      <c r="AG64" s="14"/>
      <c r="AH64" s="12"/>
      <c r="AI64" s="14"/>
      <c r="AJ64" s="12"/>
      <c r="AK64" s="14"/>
      <c r="AL64" s="23"/>
      <c r="AM64" s="36"/>
      <c r="AN64" s="57"/>
      <c r="AO64" s="13"/>
      <c r="AP64" s="24"/>
      <c r="AQ64" s="24"/>
      <c r="AR64" s="24"/>
      <c r="AS64" s="24"/>
      <c r="AT64" s="6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122"/>
      <c r="BG64" s="122"/>
      <c r="BX64" s="121"/>
      <c r="CG64" s="123"/>
      <c r="CH64" s="123"/>
      <c r="CI64" s="123"/>
      <c r="CJ64" s="123"/>
      <c r="CK64" s="123"/>
      <c r="CL64" s="123"/>
      <c r="CM64" s="123"/>
      <c r="CN64" s="123"/>
      <c r="CO64" s="123"/>
    </row>
    <row r="65" spans="1:93" ht="16.149999999999999" customHeight="1" x14ac:dyDescent="0.2">
      <c r="A65" s="334" t="s">
        <v>52</v>
      </c>
      <c r="B65" s="152" t="s">
        <v>37</v>
      </c>
      <c r="C65" s="49">
        <f t="shared" ref="C65:C95" si="6">SUM(D65+E65)</f>
        <v>0</v>
      </c>
      <c r="D65" s="50">
        <f t="shared" ref="D65:D95" si="7">SUM(F65+H65+J65+L65+N65+P65+R65+T65+V65+X65+Z65+AB65+AD65+AF65+AH65+AJ65+AL65)</f>
        <v>0</v>
      </c>
      <c r="E65" s="153">
        <f t="shared" ref="E65:E95" si="8">SUM(G65+I65+K65+M65+O65+Q65+S65+U65+W65+Y65+AA65+AC65+AE65+AG65+AI65+AK65+AM65)</f>
        <v>0</v>
      </c>
      <c r="F65" s="84"/>
      <c r="G65" s="170"/>
      <c r="H65" s="84"/>
      <c r="I65" s="170"/>
      <c r="J65" s="78"/>
      <c r="K65" s="79"/>
      <c r="L65" s="78"/>
      <c r="M65" s="79"/>
      <c r="N65" s="78"/>
      <c r="O65" s="79"/>
      <c r="P65" s="78"/>
      <c r="Q65" s="79"/>
      <c r="R65" s="78"/>
      <c r="S65" s="79"/>
      <c r="T65" s="78"/>
      <c r="U65" s="79"/>
      <c r="V65" s="78"/>
      <c r="W65" s="79"/>
      <c r="X65" s="78"/>
      <c r="Y65" s="79"/>
      <c r="Z65" s="78"/>
      <c r="AA65" s="79"/>
      <c r="AB65" s="7"/>
      <c r="AC65" s="8"/>
      <c r="AD65" s="176"/>
      <c r="AE65" s="177"/>
      <c r="AF65" s="67"/>
      <c r="AG65" s="72"/>
      <c r="AH65" s="67"/>
      <c r="AI65" s="72"/>
      <c r="AJ65" s="67"/>
      <c r="AK65" s="72"/>
      <c r="AL65" s="178"/>
      <c r="AM65" s="179"/>
      <c r="AN65" s="57"/>
      <c r="AO65" s="2"/>
      <c r="AP65" s="26"/>
      <c r="AQ65" s="26"/>
      <c r="AR65" s="26"/>
      <c r="AS65" s="26"/>
      <c r="AT65" s="6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122"/>
      <c r="BG65" s="122"/>
      <c r="BX65" s="121"/>
      <c r="CG65" s="123"/>
      <c r="CH65" s="123"/>
      <c r="CI65" s="123"/>
      <c r="CJ65" s="123"/>
      <c r="CK65" s="123"/>
      <c r="CL65" s="123"/>
      <c r="CM65" s="123"/>
      <c r="CN65" s="123"/>
      <c r="CO65" s="123"/>
    </row>
    <row r="66" spans="1:93" ht="16.149999999999999" customHeight="1" x14ac:dyDescent="0.2">
      <c r="A66" s="335"/>
      <c r="B66" s="39" t="s">
        <v>39</v>
      </c>
      <c r="C66" s="52">
        <f t="shared" si="6"/>
        <v>0</v>
      </c>
      <c r="D66" s="53">
        <f t="shared" si="7"/>
        <v>0</v>
      </c>
      <c r="E66" s="158">
        <f t="shared" si="8"/>
        <v>0</v>
      </c>
      <c r="F66" s="41"/>
      <c r="G66" s="42"/>
      <c r="H66" s="41"/>
      <c r="I66" s="42"/>
      <c r="J66" s="7"/>
      <c r="K66" s="8"/>
      <c r="L66" s="7"/>
      <c r="M66" s="8"/>
      <c r="N66" s="7"/>
      <c r="O66" s="8"/>
      <c r="P66" s="7"/>
      <c r="Q66" s="8"/>
      <c r="R66" s="7"/>
      <c r="S66" s="8"/>
      <c r="T66" s="7"/>
      <c r="U66" s="8"/>
      <c r="V66" s="7"/>
      <c r="W66" s="8"/>
      <c r="X66" s="7"/>
      <c r="Y66" s="8"/>
      <c r="Z66" s="7"/>
      <c r="AA66" s="8"/>
      <c r="AB66" s="7"/>
      <c r="AC66" s="8"/>
      <c r="AD66" s="176"/>
      <c r="AE66" s="177"/>
      <c r="AF66" s="40"/>
      <c r="AG66" s="75"/>
      <c r="AH66" s="40"/>
      <c r="AI66" s="75"/>
      <c r="AJ66" s="40"/>
      <c r="AK66" s="75"/>
      <c r="AL66" s="74"/>
      <c r="AM66" s="96"/>
      <c r="AN66" s="57"/>
      <c r="AO66" s="20"/>
      <c r="AP66" s="22"/>
      <c r="AQ66" s="22"/>
      <c r="AR66" s="22"/>
      <c r="AS66" s="22"/>
      <c r="AT66" s="6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122"/>
      <c r="BG66" s="122"/>
      <c r="BX66" s="121"/>
      <c r="CG66" s="123"/>
      <c r="CH66" s="123"/>
      <c r="CI66" s="123"/>
      <c r="CJ66" s="123"/>
      <c r="CK66" s="123"/>
      <c r="CL66" s="123"/>
      <c r="CM66" s="123"/>
      <c r="CN66" s="123"/>
      <c r="CO66" s="123"/>
    </row>
    <row r="67" spans="1:93" ht="16.149999999999999" customHeight="1" x14ac:dyDescent="0.2">
      <c r="A67" s="335"/>
      <c r="B67" s="112" t="s">
        <v>46</v>
      </c>
      <c r="C67" s="165">
        <f t="shared" si="6"/>
        <v>0</v>
      </c>
      <c r="D67" s="171">
        <f t="shared" si="7"/>
        <v>0</v>
      </c>
      <c r="E67" s="166">
        <f t="shared" si="8"/>
        <v>0</v>
      </c>
      <c r="F67" s="41"/>
      <c r="G67" s="42"/>
      <c r="H67" s="41"/>
      <c r="I67" s="42"/>
      <c r="J67" s="27"/>
      <c r="K67" s="137"/>
      <c r="L67" s="27"/>
      <c r="M67" s="137"/>
      <c r="N67" s="27"/>
      <c r="O67" s="137"/>
      <c r="P67" s="27"/>
      <c r="Q67" s="137"/>
      <c r="R67" s="27"/>
      <c r="S67" s="137"/>
      <c r="T67" s="27"/>
      <c r="U67" s="137"/>
      <c r="V67" s="27"/>
      <c r="W67" s="137"/>
      <c r="X67" s="27"/>
      <c r="Y67" s="137"/>
      <c r="Z67" s="27"/>
      <c r="AA67" s="137"/>
      <c r="AB67" s="7"/>
      <c r="AC67" s="8"/>
      <c r="AD67" s="176"/>
      <c r="AE67" s="177"/>
      <c r="AF67" s="41"/>
      <c r="AG67" s="99"/>
      <c r="AH67" s="41"/>
      <c r="AI67" s="99"/>
      <c r="AJ67" s="41"/>
      <c r="AK67" s="99"/>
      <c r="AL67" s="180"/>
      <c r="AM67" s="181"/>
      <c r="AN67" s="57"/>
      <c r="AO67" s="28"/>
      <c r="AP67" s="62"/>
      <c r="AQ67" s="62"/>
      <c r="AR67" s="62"/>
      <c r="AS67" s="62"/>
      <c r="AT67" s="6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122"/>
      <c r="BG67" s="122"/>
      <c r="BX67" s="121"/>
      <c r="CG67" s="123"/>
      <c r="CH67" s="123"/>
      <c r="CI67" s="123"/>
      <c r="CJ67" s="123"/>
      <c r="CK67" s="123"/>
      <c r="CL67" s="123"/>
      <c r="CM67" s="123"/>
      <c r="CN67" s="123"/>
      <c r="CO67" s="123"/>
    </row>
    <row r="68" spans="1:93" ht="16.149999999999999" customHeight="1" x14ac:dyDescent="0.2">
      <c r="A68" s="336"/>
      <c r="B68" s="167" t="s">
        <v>45</v>
      </c>
      <c r="C68" s="132">
        <f t="shared" si="6"/>
        <v>0</v>
      </c>
      <c r="D68" s="168">
        <f t="shared" si="7"/>
        <v>0</v>
      </c>
      <c r="E68" s="128">
        <f t="shared" si="8"/>
        <v>0</v>
      </c>
      <c r="F68" s="64"/>
      <c r="G68" s="65"/>
      <c r="H68" s="64"/>
      <c r="I68" s="65"/>
      <c r="J68" s="12"/>
      <c r="K68" s="14"/>
      <c r="L68" s="12"/>
      <c r="M68" s="14"/>
      <c r="N68" s="12"/>
      <c r="O68" s="14"/>
      <c r="P68" s="12"/>
      <c r="Q68" s="14"/>
      <c r="R68" s="12"/>
      <c r="S68" s="14"/>
      <c r="T68" s="12"/>
      <c r="U68" s="14"/>
      <c r="V68" s="12"/>
      <c r="W68" s="14"/>
      <c r="X68" s="12"/>
      <c r="Y68" s="14"/>
      <c r="Z68" s="12"/>
      <c r="AA68" s="14"/>
      <c r="AB68" s="7"/>
      <c r="AC68" s="8"/>
      <c r="AD68" s="176"/>
      <c r="AE68" s="177"/>
      <c r="AF68" s="64"/>
      <c r="AG68" s="73"/>
      <c r="AH68" s="64"/>
      <c r="AI68" s="73"/>
      <c r="AJ68" s="64"/>
      <c r="AK68" s="73"/>
      <c r="AL68" s="182"/>
      <c r="AM68" s="76"/>
      <c r="AN68" s="57"/>
      <c r="AO68" s="13"/>
      <c r="AP68" s="24"/>
      <c r="AQ68" s="24"/>
      <c r="AR68" s="24"/>
      <c r="AS68" s="24"/>
      <c r="AT68" s="6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122"/>
      <c r="BG68" s="122"/>
      <c r="BX68" s="121"/>
      <c r="CD68" s="147" t="str">
        <f t="shared" ref="CD68:CD73" si="9">IF((J68 + K68 + L68 + M68) &lt;  AS68,"* La columna 14-18 AÑOS no puede ser mayor al total por grupo edad de 10 a 19 años. ","")</f>
        <v/>
      </c>
      <c r="CG68" s="123">
        <v>0</v>
      </c>
      <c r="CH68" s="123">
        <v>0</v>
      </c>
      <c r="CI68" s="123">
        <v>0</v>
      </c>
      <c r="CJ68" s="123">
        <f t="shared" ref="CJ68:CJ73" si="10">IF((J68 + K68 + L68 + M68) &lt;  AS68,1,0)</f>
        <v>0</v>
      </c>
      <c r="CK68" s="123"/>
      <c r="CL68" s="123"/>
      <c r="CM68" s="123"/>
      <c r="CN68" s="123"/>
      <c r="CO68" s="123"/>
    </row>
    <row r="69" spans="1:93" ht="16.149999999999999" customHeight="1" x14ac:dyDescent="0.2">
      <c r="A69" s="334" t="s">
        <v>53</v>
      </c>
      <c r="B69" s="152" t="s">
        <v>37</v>
      </c>
      <c r="C69" s="49">
        <f t="shared" si="6"/>
        <v>28</v>
      </c>
      <c r="D69" s="50">
        <f t="shared" si="7"/>
        <v>20</v>
      </c>
      <c r="E69" s="153">
        <f t="shared" si="8"/>
        <v>8</v>
      </c>
      <c r="F69" s="84"/>
      <c r="G69" s="170"/>
      <c r="H69" s="84"/>
      <c r="I69" s="170"/>
      <c r="J69" s="78"/>
      <c r="K69" s="79"/>
      <c r="L69" s="78"/>
      <c r="M69" s="79"/>
      <c r="N69" s="78">
        <v>2</v>
      </c>
      <c r="O69" s="79">
        <v>1</v>
      </c>
      <c r="P69" s="78">
        <v>6</v>
      </c>
      <c r="Q69" s="79">
        <v>4</v>
      </c>
      <c r="R69" s="78"/>
      <c r="S69" s="79">
        <v>1</v>
      </c>
      <c r="T69" s="78">
        <v>2</v>
      </c>
      <c r="U69" s="79">
        <v>1</v>
      </c>
      <c r="V69" s="78">
        <v>2</v>
      </c>
      <c r="W69" s="79"/>
      <c r="X69" s="78">
        <v>1</v>
      </c>
      <c r="Y69" s="79"/>
      <c r="Z69" s="78">
        <v>3</v>
      </c>
      <c r="AA69" s="79">
        <v>1</v>
      </c>
      <c r="AB69" s="78">
        <v>2</v>
      </c>
      <c r="AC69" s="79"/>
      <c r="AD69" s="78">
        <v>1</v>
      </c>
      <c r="AE69" s="79"/>
      <c r="AF69" s="78"/>
      <c r="AG69" s="79"/>
      <c r="AH69" s="78">
        <v>1</v>
      </c>
      <c r="AI69" s="79"/>
      <c r="AJ69" s="78"/>
      <c r="AK69" s="79"/>
      <c r="AL69" s="155"/>
      <c r="AM69" s="156"/>
      <c r="AN69" s="57"/>
      <c r="AO69" s="154">
        <v>1</v>
      </c>
      <c r="AP69" s="26">
        <v>0</v>
      </c>
      <c r="AQ69" s="26">
        <v>1</v>
      </c>
      <c r="AR69" s="26">
        <v>1</v>
      </c>
      <c r="AS69" s="26"/>
      <c r="AT69" s="6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122"/>
      <c r="BG69" s="122"/>
      <c r="BX69" s="121"/>
      <c r="CD69" s="147" t="str">
        <f t="shared" si="9"/>
        <v/>
      </c>
      <c r="CG69" s="123">
        <v>0</v>
      </c>
      <c r="CH69" s="123">
        <v>0</v>
      </c>
      <c r="CI69" s="123">
        <v>0</v>
      </c>
      <c r="CJ69" s="123">
        <f t="shared" si="10"/>
        <v>0</v>
      </c>
      <c r="CK69" s="123"/>
      <c r="CL69" s="123"/>
      <c r="CM69" s="123"/>
      <c r="CN69" s="123"/>
      <c r="CO69" s="123"/>
    </row>
    <row r="70" spans="1:93" ht="16.149999999999999" customHeight="1" x14ac:dyDescent="0.2">
      <c r="A70" s="335"/>
      <c r="B70" s="39" t="s">
        <v>38</v>
      </c>
      <c r="C70" s="52">
        <f t="shared" si="6"/>
        <v>0</v>
      </c>
      <c r="D70" s="53">
        <f t="shared" si="7"/>
        <v>0</v>
      </c>
      <c r="E70" s="158">
        <f t="shared" si="8"/>
        <v>0</v>
      </c>
      <c r="F70" s="41"/>
      <c r="G70" s="42"/>
      <c r="H70" s="41"/>
      <c r="I70" s="42"/>
      <c r="J70" s="7"/>
      <c r="K70" s="8"/>
      <c r="L70" s="7"/>
      <c r="M70" s="8"/>
      <c r="N70" s="7"/>
      <c r="O70" s="8"/>
      <c r="P70" s="7"/>
      <c r="Q70" s="8"/>
      <c r="R70" s="7"/>
      <c r="S70" s="8"/>
      <c r="T70" s="7"/>
      <c r="U70" s="8"/>
      <c r="V70" s="7"/>
      <c r="W70" s="8"/>
      <c r="X70" s="7"/>
      <c r="Y70" s="8"/>
      <c r="Z70" s="7"/>
      <c r="AA70" s="8"/>
      <c r="AB70" s="7"/>
      <c r="AC70" s="8"/>
      <c r="AD70" s="7"/>
      <c r="AE70" s="8"/>
      <c r="AF70" s="7"/>
      <c r="AG70" s="8"/>
      <c r="AH70" s="7"/>
      <c r="AI70" s="8"/>
      <c r="AJ70" s="7"/>
      <c r="AK70" s="8"/>
      <c r="AL70" s="21"/>
      <c r="AM70" s="35"/>
      <c r="AN70" s="57"/>
      <c r="AO70" s="66"/>
      <c r="AP70" s="183"/>
      <c r="AQ70" s="183"/>
      <c r="AR70" s="183"/>
      <c r="AS70" s="183"/>
      <c r="AT70" s="6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122"/>
      <c r="BG70" s="122"/>
      <c r="BX70" s="121"/>
      <c r="CD70" s="147" t="str">
        <f t="shared" si="9"/>
        <v/>
      </c>
      <c r="CG70" s="123">
        <v>0</v>
      </c>
      <c r="CH70" s="123">
        <v>0</v>
      </c>
      <c r="CI70" s="123">
        <v>0</v>
      </c>
      <c r="CJ70" s="123">
        <f t="shared" si="10"/>
        <v>0</v>
      </c>
      <c r="CK70" s="123"/>
      <c r="CL70" s="123"/>
      <c r="CM70" s="123"/>
      <c r="CN70" s="123"/>
      <c r="CO70" s="123"/>
    </row>
    <row r="71" spans="1:93" ht="16.149999999999999" customHeight="1" x14ac:dyDescent="0.2">
      <c r="A71" s="335"/>
      <c r="B71" s="39" t="s">
        <v>39</v>
      </c>
      <c r="C71" s="52">
        <f t="shared" si="6"/>
        <v>52</v>
      </c>
      <c r="D71" s="53">
        <f t="shared" si="7"/>
        <v>25</v>
      </c>
      <c r="E71" s="158">
        <f t="shared" si="8"/>
        <v>27</v>
      </c>
      <c r="F71" s="41"/>
      <c r="G71" s="42"/>
      <c r="H71" s="41"/>
      <c r="I71" s="42"/>
      <c r="J71" s="7"/>
      <c r="K71" s="8"/>
      <c r="L71" s="7">
        <v>1</v>
      </c>
      <c r="M71" s="8"/>
      <c r="N71" s="7">
        <v>3</v>
      </c>
      <c r="O71" s="8">
        <v>4</v>
      </c>
      <c r="P71" s="7">
        <v>3</v>
      </c>
      <c r="Q71" s="8">
        <v>6</v>
      </c>
      <c r="R71" s="7">
        <v>4</v>
      </c>
      <c r="S71" s="8">
        <v>5</v>
      </c>
      <c r="T71" s="7">
        <v>2</v>
      </c>
      <c r="U71" s="8">
        <v>3</v>
      </c>
      <c r="V71" s="7">
        <v>3</v>
      </c>
      <c r="W71" s="8">
        <v>4</v>
      </c>
      <c r="X71" s="7">
        <v>3</v>
      </c>
      <c r="Y71" s="8">
        <v>2</v>
      </c>
      <c r="Z71" s="7">
        <v>3</v>
      </c>
      <c r="AA71" s="8">
        <v>2</v>
      </c>
      <c r="AB71" s="7"/>
      <c r="AC71" s="8">
        <v>1</v>
      </c>
      <c r="AD71" s="7">
        <v>1</v>
      </c>
      <c r="AE71" s="8"/>
      <c r="AF71" s="7"/>
      <c r="AG71" s="8"/>
      <c r="AH71" s="7">
        <v>2</v>
      </c>
      <c r="AI71" s="8"/>
      <c r="AJ71" s="7"/>
      <c r="AK71" s="8"/>
      <c r="AL71" s="21"/>
      <c r="AM71" s="35"/>
      <c r="AN71" s="57"/>
      <c r="AO71" s="20">
        <v>0</v>
      </c>
      <c r="AP71" s="22">
        <v>0</v>
      </c>
      <c r="AQ71" s="22">
        <v>1</v>
      </c>
      <c r="AR71" s="22">
        <v>1</v>
      </c>
      <c r="AS71" s="22"/>
      <c r="AT71" s="6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122"/>
      <c r="BG71" s="122"/>
      <c r="BX71" s="121"/>
      <c r="CD71" s="147" t="str">
        <f t="shared" si="9"/>
        <v/>
      </c>
      <c r="CG71" s="123">
        <v>0</v>
      </c>
      <c r="CH71" s="123">
        <v>0</v>
      </c>
      <c r="CI71" s="123">
        <v>0</v>
      </c>
      <c r="CJ71" s="123">
        <f t="shared" si="10"/>
        <v>0</v>
      </c>
      <c r="CK71" s="123"/>
      <c r="CL71" s="123"/>
      <c r="CM71" s="123"/>
      <c r="CN71" s="123"/>
      <c r="CO71" s="123"/>
    </row>
    <row r="72" spans="1:93" ht="16.149999999999999" customHeight="1" x14ac:dyDescent="0.2">
      <c r="A72" s="335"/>
      <c r="B72" s="39" t="s">
        <v>41</v>
      </c>
      <c r="C72" s="52">
        <f t="shared" si="6"/>
        <v>0</v>
      </c>
      <c r="D72" s="53">
        <f t="shared" si="7"/>
        <v>0</v>
      </c>
      <c r="E72" s="158">
        <f t="shared" si="8"/>
        <v>0</v>
      </c>
      <c r="F72" s="41"/>
      <c r="G72" s="42"/>
      <c r="H72" s="41"/>
      <c r="I72" s="42"/>
      <c r="J72" s="7"/>
      <c r="K72" s="8"/>
      <c r="L72" s="7"/>
      <c r="M72" s="8"/>
      <c r="N72" s="7"/>
      <c r="O72" s="8"/>
      <c r="P72" s="7"/>
      <c r="Q72" s="8"/>
      <c r="R72" s="7"/>
      <c r="S72" s="8"/>
      <c r="T72" s="7"/>
      <c r="U72" s="8"/>
      <c r="V72" s="7"/>
      <c r="W72" s="8"/>
      <c r="X72" s="7"/>
      <c r="Y72" s="8"/>
      <c r="Z72" s="7"/>
      <c r="AA72" s="8"/>
      <c r="AB72" s="7"/>
      <c r="AC72" s="8"/>
      <c r="AD72" s="7"/>
      <c r="AE72" s="8"/>
      <c r="AF72" s="7"/>
      <c r="AG72" s="8"/>
      <c r="AH72" s="7"/>
      <c r="AI72" s="8"/>
      <c r="AJ72" s="7"/>
      <c r="AK72" s="8"/>
      <c r="AL72" s="21"/>
      <c r="AM72" s="35"/>
      <c r="AN72" s="57"/>
      <c r="AO72" s="20"/>
      <c r="AP72" s="22"/>
      <c r="AQ72" s="22"/>
      <c r="AR72" s="22"/>
      <c r="AS72" s="22"/>
      <c r="AT72" s="6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122"/>
      <c r="BG72" s="122"/>
      <c r="BX72" s="121"/>
      <c r="CD72" s="147" t="str">
        <f t="shared" si="9"/>
        <v/>
      </c>
      <c r="CG72" s="123">
        <v>0</v>
      </c>
      <c r="CH72" s="123">
        <v>0</v>
      </c>
      <c r="CI72" s="123">
        <v>0</v>
      </c>
      <c r="CJ72" s="123">
        <f t="shared" si="10"/>
        <v>0</v>
      </c>
      <c r="CK72" s="123"/>
      <c r="CL72" s="123"/>
      <c r="CM72" s="123"/>
      <c r="CN72" s="123"/>
      <c r="CO72" s="123"/>
    </row>
    <row r="73" spans="1:93" ht="16.149999999999999" customHeight="1" x14ac:dyDescent="0.2">
      <c r="A73" s="335"/>
      <c r="B73" s="39" t="s">
        <v>42</v>
      </c>
      <c r="C73" s="52">
        <f t="shared" si="6"/>
        <v>0</v>
      </c>
      <c r="D73" s="53">
        <f t="shared" si="7"/>
        <v>0</v>
      </c>
      <c r="E73" s="158">
        <f t="shared" si="8"/>
        <v>0</v>
      </c>
      <c r="F73" s="41"/>
      <c r="G73" s="42"/>
      <c r="H73" s="41"/>
      <c r="I73" s="42"/>
      <c r="J73" s="7"/>
      <c r="K73" s="8"/>
      <c r="L73" s="7"/>
      <c r="M73" s="8"/>
      <c r="N73" s="7"/>
      <c r="O73" s="8"/>
      <c r="P73" s="7"/>
      <c r="Q73" s="8"/>
      <c r="R73" s="7"/>
      <c r="S73" s="8"/>
      <c r="T73" s="7"/>
      <c r="U73" s="8"/>
      <c r="V73" s="7"/>
      <c r="W73" s="8"/>
      <c r="X73" s="7"/>
      <c r="Y73" s="8"/>
      <c r="Z73" s="7"/>
      <c r="AA73" s="8"/>
      <c r="AB73" s="7"/>
      <c r="AC73" s="8"/>
      <c r="AD73" s="7"/>
      <c r="AE73" s="8"/>
      <c r="AF73" s="7"/>
      <c r="AG73" s="8"/>
      <c r="AH73" s="7"/>
      <c r="AI73" s="8"/>
      <c r="AJ73" s="7"/>
      <c r="AK73" s="8"/>
      <c r="AL73" s="21"/>
      <c r="AM73" s="35"/>
      <c r="AN73" s="57"/>
      <c r="AO73" s="20"/>
      <c r="AP73" s="22"/>
      <c r="AQ73" s="22"/>
      <c r="AR73" s="22"/>
      <c r="AS73" s="22"/>
      <c r="AT73" s="6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122"/>
      <c r="BG73" s="122"/>
      <c r="BX73" s="121"/>
      <c r="CD73" s="147" t="str">
        <f t="shared" si="9"/>
        <v/>
      </c>
      <c r="CG73" s="123">
        <v>0</v>
      </c>
      <c r="CH73" s="123">
        <v>0</v>
      </c>
      <c r="CI73" s="123">
        <v>0</v>
      </c>
      <c r="CJ73" s="123">
        <f t="shared" si="10"/>
        <v>0</v>
      </c>
      <c r="CK73" s="123"/>
      <c r="CL73" s="123"/>
      <c r="CM73" s="123"/>
      <c r="CN73" s="123"/>
      <c r="CO73" s="123"/>
    </row>
    <row r="74" spans="1:93" ht="16.149999999999999" customHeight="1" x14ac:dyDescent="0.2">
      <c r="A74" s="335"/>
      <c r="B74" s="175" t="s">
        <v>46</v>
      </c>
      <c r="C74" s="87">
        <f t="shared" si="6"/>
        <v>0</v>
      </c>
      <c r="D74" s="171">
        <f t="shared" si="7"/>
        <v>0</v>
      </c>
      <c r="E74" s="166">
        <f t="shared" si="8"/>
        <v>0</v>
      </c>
      <c r="F74" s="41"/>
      <c r="G74" s="42"/>
      <c r="H74" s="41"/>
      <c r="I74" s="42"/>
      <c r="J74" s="27"/>
      <c r="K74" s="137"/>
      <c r="L74" s="27"/>
      <c r="M74" s="137"/>
      <c r="N74" s="27"/>
      <c r="O74" s="137"/>
      <c r="P74" s="27"/>
      <c r="Q74" s="137"/>
      <c r="R74" s="27"/>
      <c r="S74" s="137"/>
      <c r="T74" s="27"/>
      <c r="U74" s="137"/>
      <c r="V74" s="27"/>
      <c r="W74" s="137"/>
      <c r="X74" s="27"/>
      <c r="Y74" s="137"/>
      <c r="Z74" s="27"/>
      <c r="AA74" s="137"/>
      <c r="AB74" s="27"/>
      <c r="AC74" s="137"/>
      <c r="AD74" s="27"/>
      <c r="AE74" s="137"/>
      <c r="AF74" s="27"/>
      <c r="AG74" s="137"/>
      <c r="AH74" s="27"/>
      <c r="AI74" s="137"/>
      <c r="AJ74" s="27"/>
      <c r="AK74" s="137"/>
      <c r="AL74" s="163"/>
      <c r="AM74" s="164"/>
      <c r="AN74" s="57"/>
      <c r="AO74" s="28"/>
      <c r="AP74" s="62"/>
      <c r="AQ74" s="62"/>
      <c r="AR74" s="62"/>
      <c r="AS74" s="62"/>
      <c r="AT74" s="6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122"/>
      <c r="BG74" s="122"/>
      <c r="BX74" s="121"/>
      <c r="CG74" s="123"/>
      <c r="CH74" s="123"/>
      <c r="CI74" s="123"/>
      <c r="CJ74" s="123"/>
      <c r="CK74" s="123"/>
      <c r="CL74" s="123"/>
      <c r="CM74" s="123"/>
      <c r="CN74" s="123"/>
      <c r="CO74" s="123"/>
    </row>
    <row r="75" spans="1:93" ht="16.149999999999999" customHeight="1" x14ac:dyDescent="0.2">
      <c r="A75" s="336"/>
      <c r="B75" s="167" t="s">
        <v>45</v>
      </c>
      <c r="C75" s="132">
        <f t="shared" si="6"/>
        <v>0</v>
      </c>
      <c r="D75" s="168">
        <f t="shared" si="7"/>
        <v>0</v>
      </c>
      <c r="E75" s="128">
        <f t="shared" si="8"/>
        <v>0</v>
      </c>
      <c r="F75" s="64"/>
      <c r="G75" s="65"/>
      <c r="H75" s="64"/>
      <c r="I75" s="65"/>
      <c r="J75" s="12"/>
      <c r="K75" s="14"/>
      <c r="L75" s="12"/>
      <c r="M75" s="14"/>
      <c r="N75" s="12"/>
      <c r="O75" s="14"/>
      <c r="P75" s="12"/>
      <c r="Q75" s="14"/>
      <c r="R75" s="12"/>
      <c r="S75" s="14"/>
      <c r="T75" s="12"/>
      <c r="U75" s="14"/>
      <c r="V75" s="12"/>
      <c r="W75" s="14"/>
      <c r="X75" s="12"/>
      <c r="Y75" s="14"/>
      <c r="Z75" s="12"/>
      <c r="AA75" s="14"/>
      <c r="AB75" s="12"/>
      <c r="AC75" s="14"/>
      <c r="AD75" s="12"/>
      <c r="AE75" s="14"/>
      <c r="AF75" s="12"/>
      <c r="AG75" s="14"/>
      <c r="AH75" s="12"/>
      <c r="AI75" s="14"/>
      <c r="AJ75" s="12"/>
      <c r="AK75" s="14"/>
      <c r="AL75" s="23"/>
      <c r="AM75" s="36"/>
      <c r="AN75" s="57"/>
      <c r="AO75" s="13"/>
      <c r="AP75" s="24"/>
      <c r="AQ75" s="24"/>
      <c r="AR75" s="24"/>
      <c r="AS75" s="24"/>
      <c r="AT75" s="6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122"/>
      <c r="BG75" s="122"/>
      <c r="BX75" s="121"/>
      <c r="CG75" s="123"/>
      <c r="CH75" s="123"/>
      <c r="CI75" s="123"/>
      <c r="CJ75" s="123"/>
      <c r="CK75" s="123"/>
      <c r="CL75" s="123"/>
      <c r="CM75" s="123"/>
      <c r="CN75" s="123"/>
      <c r="CO75" s="123"/>
    </row>
    <row r="76" spans="1:93" ht="16.149999999999999" customHeight="1" x14ac:dyDescent="0.2">
      <c r="A76" s="334" t="s">
        <v>54</v>
      </c>
      <c r="B76" s="152" t="s">
        <v>55</v>
      </c>
      <c r="C76" s="49">
        <f t="shared" si="6"/>
        <v>0</v>
      </c>
      <c r="D76" s="50">
        <f t="shared" si="7"/>
        <v>0</v>
      </c>
      <c r="E76" s="153">
        <f t="shared" si="8"/>
        <v>0</v>
      </c>
      <c r="F76" s="84"/>
      <c r="G76" s="170"/>
      <c r="H76" s="84"/>
      <c r="I76" s="170"/>
      <c r="J76" s="78"/>
      <c r="K76" s="79"/>
      <c r="L76" s="78"/>
      <c r="M76" s="79"/>
      <c r="N76" s="78"/>
      <c r="O76" s="79"/>
      <c r="P76" s="78"/>
      <c r="Q76" s="79"/>
      <c r="R76" s="78"/>
      <c r="S76" s="79"/>
      <c r="T76" s="78"/>
      <c r="U76" s="79"/>
      <c r="V76" s="78"/>
      <c r="W76" s="79"/>
      <c r="X76" s="78"/>
      <c r="Y76" s="79"/>
      <c r="Z76" s="78"/>
      <c r="AA76" s="79"/>
      <c r="AB76" s="27"/>
      <c r="AC76" s="137"/>
      <c r="AD76" s="184"/>
      <c r="AE76" s="185"/>
      <c r="AF76" s="67"/>
      <c r="AG76" s="72"/>
      <c r="AH76" s="67"/>
      <c r="AI76" s="72"/>
      <c r="AJ76" s="67"/>
      <c r="AK76" s="72"/>
      <c r="AL76" s="178"/>
      <c r="AM76" s="179"/>
      <c r="AN76" s="57"/>
      <c r="AO76" s="2"/>
      <c r="AP76" s="26"/>
      <c r="AQ76" s="26"/>
      <c r="AR76" s="26"/>
      <c r="AS76" s="26"/>
      <c r="AT76" s="6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122"/>
      <c r="BG76" s="122"/>
      <c r="BX76" s="121"/>
      <c r="CG76" s="123"/>
      <c r="CH76" s="123"/>
      <c r="CI76" s="123"/>
      <c r="CJ76" s="123"/>
      <c r="CK76" s="123"/>
      <c r="CL76" s="123"/>
      <c r="CM76" s="123"/>
      <c r="CN76" s="123"/>
      <c r="CO76" s="123"/>
    </row>
    <row r="77" spans="1:93" ht="16.149999999999999" customHeight="1" x14ac:dyDescent="0.2">
      <c r="A77" s="335"/>
      <c r="B77" s="186" t="s">
        <v>56</v>
      </c>
      <c r="C77" s="59">
        <f t="shared" si="6"/>
        <v>3</v>
      </c>
      <c r="D77" s="60">
        <f t="shared" si="7"/>
        <v>0</v>
      </c>
      <c r="E77" s="166">
        <f t="shared" si="8"/>
        <v>3</v>
      </c>
      <c r="F77" s="41"/>
      <c r="G77" s="42"/>
      <c r="H77" s="41"/>
      <c r="I77" s="42"/>
      <c r="J77" s="7"/>
      <c r="K77" s="8"/>
      <c r="L77" s="7"/>
      <c r="M77" s="8">
        <v>1</v>
      </c>
      <c r="N77" s="7"/>
      <c r="O77" s="8">
        <v>1</v>
      </c>
      <c r="P77" s="7"/>
      <c r="Q77" s="8">
        <v>1</v>
      </c>
      <c r="R77" s="7"/>
      <c r="S77" s="8"/>
      <c r="T77" s="7"/>
      <c r="U77" s="8"/>
      <c r="V77" s="7"/>
      <c r="W77" s="8"/>
      <c r="X77" s="7"/>
      <c r="Y77" s="8"/>
      <c r="Z77" s="7"/>
      <c r="AA77" s="8"/>
      <c r="AB77" s="27"/>
      <c r="AC77" s="137"/>
      <c r="AD77" s="184"/>
      <c r="AE77" s="185"/>
      <c r="AF77" s="40"/>
      <c r="AG77" s="75"/>
      <c r="AH77" s="40"/>
      <c r="AI77" s="75"/>
      <c r="AJ77" s="40"/>
      <c r="AK77" s="75"/>
      <c r="AL77" s="74"/>
      <c r="AM77" s="96"/>
      <c r="AN77" s="57"/>
      <c r="AO77" s="20">
        <v>0</v>
      </c>
      <c r="AP77" s="22">
        <v>0</v>
      </c>
      <c r="AQ77" s="22">
        <v>0</v>
      </c>
      <c r="AR77" s="22">
        <v>0</v>
      </c>
      <c r="AS77" s="22"/>
      <c r="AT77" s="6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122"/>
      <c r="BG77" s="122"/>
      <c r="BX77" s="121"/>
      <c r="CD77" s="147" t="str">
        <f>IF((J77 + K77 + L77 + M77) &lt;  AS77,"* La columna 14-18 AÑOS no puede ser mayor al total por grupo edad de 10 a 19 años. ","")</f>
        <v/>
      </c>
      <c r="CG77" s="123">
        <v>0</v>
      </c>
      <c r="CH77" s="123">
        <v>0</v>
      </c>
      <c r="CI77" s="123">
        <v>0</v>
      </c>
      <c r="CJ77" s="123">
        <f>IF((J77 + K77 + L77 + M77) &lt;  AS77,1,0)</f>
        <v>0</v>
      </c>
      <c r="CK77" s="123"/>
      <c r="CL77" s="123"/>
      <c r="CM77" s="123"/>
      <c r="CN77" s="123"/>
      <c r="CO77" s="123"/>
    </row>
    <row r="78" spans="1:93" ht="16.149999999999999" customHeight="1" x14ac:dyDescent="0.2">
      <c r="A78" s="335"/>
      <c r="B78" s="186" t="s">
        <v>57</v>
      </c>
      <c r="C78" s="59">
        <f t="shared" si="6"/>
        <v>0</v>
      </c>
      <c r="D78" s="60">
        <f t="shared" si="7"/>
        <v>0</v>
      </c>
      <c r="E78" s="166">
        <f t="shared" si="8"/>
        <v>0</v>
      </c>
      <c r="F78" s="40"/>
      <c r="G78" s="43"/>
      <c r="H78" s="40"/>
      <c r="I78" s="43"/>
      <c r="J78" s="7"/>
      <c r="K78" s="8"/>
      <c r="L78" s="7"/>
      <c r="M78" s="8"/>
      <c r="N78" s="7"/>
      <c r="O78" s="8"/>
      <c r="P78" s="7"/>
      <c r="Q78" s="8"/>
      <c r="R78" s="7"/>
      <c r="S78" s="8"/>
      <c r="T78" s="7"/>
      <c r="U78" s="8"/>
      <c r="V78" s="7"/>
      <c r="W78" s="8"/>
      <c r="X78" s="7"/>
      <c r="Y78" s="8"/>
      <c r="Z78" s="7"/>
      <c r="AA78" s="8"/>
      <c r="AB78" s="27"/>
      <c r="AC78" s="137"/>
      <c r="AD78" s="184"/>
      <c r="AE78" s="185"/>
      <c r="AF78" s="40"/>
      <c r="AG78" s="75"/>
      <c r="AH78" s="40"/>
      <c r="AI78" s="75"/>
      <c r="AJ78" s="40"/>
      <c r="AK78" s="75"/>
      <c r="AL78" s="74"/>
      <c r="AM78" s="96"/>
      <c r="AN78" s="57"/>
      <c r="AO78" s="28"/>
      <c r="AP78" s="62"/>
      <c r="AQ78" s="62"/>
      <c r="AR78" s="62"/>
      <c r="AS78" s="62"/>
      <c r="AT78" s="6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122"/>
      <c r="BG78" s="122"/>
      <c r="BX78" s="121"/>
      <c r="CD78" s="147" t="str">
        <f>IF((J78 + K78 + L78 + M78) &lt;  AS78,"* La columna 14-18 AÑOS no puede ser mayor al total por grupo edad de 10 a 19 años. ","")</f>
        <v/>
      </c>
      <c r="CG78" s="123">
        <v>0</v>
      </c>
      <c r="CH78" s="123">
        <v>0</v>
      </c>
      <c r="CI78" s="123">
        <v>0</v>
      </c>
      <c r="CJ78" s="123">
        <f>IF((J78 + K78 + L78 + M78) &lt;  AS78,1,0)</f>
        <v>0</v>
      </c>
      <c r="CK78" s="123"/>
      <c r="CL78" s="123"/>
      <c r="CM78" s="123"/>
      <c r="CN78" s="123"/>
      <c r="CO78" s="123"/>
    </row>
    <row r="79" spans="1:93" ht="16.149999999999999" customHeight="1" x14ac:dyDescent="0.2">
      <c r="A79" s="335"/>
      <c r="B79" s="186" t="s">
        <v>58</v>
      </c>
      <c r="C79" s="52">
        <f t="shared" si="6"/>
        <v>3</v>
      </c>
      <c r="D79" s="53">
        <f t="shared" si="7"/>
        <v>0</v>
      </c>
      <c r="E79" s="166">
        <f t="shared" si="8"/>
        <v>3</v>
      </c>
      <c r="F79" s="41"/>
      <c r="G79" s="42"/>
      <c r="H79" s="41"/>
      <c r="I79" s="42"/>
      <c r="J79" s="27"/>
      <c r="K79" s="137"/>
      <c r="L79" s="27"/>
      <c r="M79" s="137">
        <v>1</v>
      </c>
      <c r="N79" s="27"/>
      <c r="O79" s="137">
        <v>1</v>
      </c>
      <c r="P79" s="27"/>
      <c r="Q79" s="137">
        <v>1</v>
      </c>
      <c r="R79" s="27"/>
      <c r="S79" s="137"/>
      <c r="T79" s="27"/>
      <c r="U79" s="137"/>
      <c r="V79" s="27"/>
      <c r="W79" s="137"/>
      <c r="X79" s="27"/>
      <c r="Y79" s="137"/>
      <c r="Z79" s="27"/>
      <c r="AA79" s="137"/>
      <c r="AB79" s="27"/>
      <c r="AC79" s="137"/>
      <c r="AD79" s="184"/>
      <c r="AE79" s="185"/>
      <c r="AF79" s="40"/>
      <c r="AG79" s="75"/>
      <c r="AH79" s="40"/>
      <c r="AI79" s="75"/>
      <c r="AJ79" s="40"/>
      <c r="AK79" s="75"/>
      <c r="AL79" s="74"/>
      <c r="AM79" s="96"/>
      <c r="AN79" s="57"/>
      <c r="AO79" s="28">
        <v>0</v>
      </c>
      <c r="AP79" s="62">
        <v>0</v>
      </c>
      <c r="AQ79" s="62">
        <v>0</v>
      </c>
      <c r="AR79" s="62">
        <v>0</v>
      </c>
      <c r="AS79" s="62"/>
      <c r="AT79" s="6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122"/>
      <c r="BG79" s="122"/>
      <c r="BX79" s="121"/>
      <c r="CD79" s="147" t="str">
        <f>IF((J79 + K79 + L79 + M79) &lt;  AS79,"* La columna 14-18 AÑOS no puede ser mayor al total por grupo edad de 10 a 19 años. ","")</f>
        <v/>
      </c>
      <c r="CG79" s="123">
        <v>0</v>
      </c>
      <c r="CH79" s="123">
        <v>0</v>
      </c>
      <c r="CI79" s="123">
        <v>0</v>
      </c>
      <c r="CJ79" s="123">
        <f>IF((J79 + K79 + L79 + M79) &lt;  AS79,1,0)</f>
        <v>0</v>
      </c>
      <c r="CK79" s="123"/>
      <c r="CL79" s="123"/>
      <c r="CM79" s="123"/>
      <c r="CN79" s="123"/>
      <c r="CO79" s="123"/>
    </row>
    <row r="80" spans="1:93" ht="16.149999999999999" customHeight="1" x14ac:dyDescent="0.2">
      <c r="A80" s="335"/>
      <c r="B80" s="112" t="s">
        <v>46</v>
      </c>
      <c r="C80" s="90">
        <f t="shared" si="6"/>
        <v>0</v>
      </c>
      <c r="D80" s="91">
        <f t="shared" si="7"/>
        <v>0</v>
      </c>
      <c r="E80" s="128">
        <f t="shared" si="8"/>
        <v>0</v>
      </c>
      <c r="F80" s="64"/>
      <c r="G80" s="65"/>
      <c r="H80" s="64"/>
      <c r="I80" s="65"/>
      <c r="J80" s="12"/>
      <c r="K80" s="14"/>
      <c r="L80" s="12"/>
      <c r="M80" s="14"/>
      <c r="N80" s="12"/>
      <c r="O80" s="14"/>
      <c r="P80" s="12"/>
      <c r="Q80" s="14"/>
      <c r="R80" s="12"/>
      <c r="S80" s="14"/>
      <c r="T80" s="12"/>
      <c r="U80" s="14"/>
      <c r="V80" s="12"/>
      <c r="W80" s="14"/>
      <c r="X80" s="12"/>
      <c r="Y80" s="14"/>
      <c r="Z80" s="12"/>
      <c r="AA80" s="14"/>
      <c r="AB80" s="27"/>
      <c r="AC80" s="137"/>
      <c r="AD80" s="184"/>
      <c r="AE80" s="185"/>
      <c r="AF80" s="64"/>
      <c r="AG80" s="73"/>
      <c r="AH80" s="64"/>
      <c r="AI80" s="73"/>
      <c r="AJ80" s="64"/>
      <c r="AK80" s="73"/>
      <c r="AL80" s="182"/>
      <c r="AM80" s="76"/>
      <c r="AN80" s="57"/>
      <c r="AO80" s="13"/>
      <c r="AP80" s="24"/>
      <c r="AQ80" s="24"/>
      <c r="AR80" s="24"/>
      <c r="AS80" s="24"/>
      <c r="AT80" s="6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122"/>
      <c r="BG80" s="122"/>
      <c r="BX80" s="121"/>
      <c r="CG80" s="123"/>
      <c r="CH80" s="123"/>
      <c r="CI80" s="123"/>
      <c r="CJ80" s="123"/>
      <c r="CK80" s="123"/>
      <c r="CL80" s="123"/>
      <c r="CM80" s="123"/>
      <c r="CN80" s="123"/>
      <c r="CO80" s="123"/>
    </row>
    <row r="81" spans="1:93" ht="16.149999999999999" customHeight="1" x14ac:dyDescent="0.2">
      <c r="A81" s="337" t="s">
        <v>59</v>
      </c>
      <c r="B81" s="152" t="s">
        <v>37</v>
      </c>
      <c r="C81" s="49">
        <f t="shared" si="6"/>
        <v>0</v>
      </c>
      <c r="D81" s="50">
        <f t="shared" si="7"/>
        <v>0</v>
      </c>
      <c r="E81" s="153">
        <f t="shared" si="8"/>
        <v>0</v>
      </c>
      <c r="F81" s="84"/>
      <c r="G81" s="170"/>
      <c r="H81" s="84"/>
      <c r="I81" s="170"/>
      <c r="J81" s="78"/>
      <c r="K81" s="79"/>
      <c r="L81" s="78"/>
      <c r="M81" s="79"/>
      <c r="N81" s="78"/>
      <c r="O81" s="79"/>
      <c r="P81" s="187"/>
      <c r="Q81" s="188"/>
      <c r="R81" s="187"/>
      <c r="S81" s="188"/>
      <c r="T81" s="187"/>
      <c r="U81" s="188"/>
      <c r="V81" s="187"/>
      <c r="W81" s="188"/>
      <c r="X81" s="187"/>
      <c r="Y81" s="188"/>
      <c r="Z81" s="187"/>
      <c r="AA81" s="188"/>
      <c r="AB81" s="187"/>
      <c r="AC81" s="188"/>
      <c r="AD81" s="187"/>
      <c r="AE81" s="188"/>
      <c r="AF81" s="187"/>
      <c r="AG81" s="188"/>
      <c r="AH81" s="187"/>
      <c r="AI81" s="188"/>
      <c r="AJ81" s="187"/>
      <c r="AK81" s="188"/>
      <c r="AL81" s="187"/>
      <c r="AM81" s="189"/>
      <c r="AN81" s="94"/>
      <c r="AO81" s="18"/>
      <c r="AP81" s="48"/>
      <c r="AQ81" s="48"/>
      <c r="AR81" s="48"/>
      <c r="AS81" s="48"/>
      <c r="AT81" s="6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122"/>
      <c r="BG81" s="122"/>
      <c r="BX81" s="121"/>
      <c r="CG81" s="123"/>
      <c r="CH81" s="123"/>
      <c r="CI81" s="123"/>
      <c r="CJ81" s="123"/>
      <c r="CK81" s="123"/>
      <c r="CL81" s="123"/>
      <c r="CM81" s="123"/>
      <c r="CN81" s="123"/>
      <c r="CO81" s="123"/>
    </row>
    <row r="82" spans="1:93" ht="16.149999999999999" customHeight="1" x14ac:dyDescent="0.2">
      <c r="A82" s="338"/>
      <c r="B82" s="39" t="s">
        <v>38</v>
      </c>
      <c r="C82" s="52">
        <f t="shared" si="6"/>
        <v>0</v>
      </c>
      <c r="D82" s="53">
        <f t="shared" si="7"/>
        <v>0</v>
      </c>
      <c r="E82" s="158">
        <f t="shared" si="8"/>
        <v>0</v>
      </c>
      <c r="F82" s="41"/>
      <c r="G82" s="42"/>
      <c r="H82" s="41"/>
      <c r="I82" s="42"/>
      <c r="J82" s="7"/>
      <c r="K82" s="8"/>
      <c r="L82" s="7"/>
      <c r="M82" s="8"/>
      <c r="N82" s="7"/>
      <c r="O82" s="8"/>
      <c r="P82" s="176"/>
      <c r="Q82" s="177"/>
      <c r="R82" s="176"/>
      <c r="S82" s="177"/>
      <c r="T82" s="176"/>
      <c r="U82" s="177"/>
      <c r="V82" s="176"/>
      <c r="W82" s="177"/>
      <c r="X82" s="176"/>
      <c r="Y82" s="177"/>
      <c r="Z82" s="176"/>
      <c r="AA82" s="177"/>
      <c r="AB82" s="176"/>
      <c r="AC82" s="177"/>
      <c r="AD82" s="176"/>
      <c r="AE82" s="177"/>
      <c r="AF82" s="176"/>
      <c r="AG82" s="177"/>
      <c r="AH82" s="176"/>
      <c r="AI82" s="177"/>
      <c r="AJ82" s="176"/>
      <c r="AK82" s="177"/>
      <c r="AL82" s="176"/>
      <c r="AM82" s="190"/>
      <c r="AN82" s="57"/>
      <c r="AO82" s="20"/>
      <c r="AP82" s="22"/>
      <c r="AQ82" s="22"/>
      <c r="AR82" s="22"/>
      <c r="AS82" s="22"/>
      <c r="AT82" s="6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122"/>
      <c r="BG82" s="122"/>
      <c r="BX82" s="121"/>
      <c r="CG82" s="123"/>
      <c r="CH82" s="123"/>
      <c r="CI82" s="123"/>
      <c r="CJ82" s="123"/>
      <c r="CK82" s="123"/>
      <c r="CL82" s="123"/>
      <c r="CM82" s="123"/>
      <c r="CN82" s="123"/>
      <c r="CO82" s="123"/>
    </row>
    <row r="83" spans="1:93" ht="16.149999999999999" customHeight="1" x14ac:dyDescent="0.2">
      <c r="A83" s="338"/>
      <c r="B83" s="39" t="s">
        <v>39</v>
      </c>
      <c r="C83" s="52">
        <f t="shared" si="6"/>
        <v>0</v>
      </c>
      <c r="D83" s="53">
        <f t="shared" si="7"/>
        <v>0</v>
      </c>
      <c r="E83" s="158">
        <f t="shared" si="8"/>
        <v>0</v>
      </c>
      <c r="F83" s="41"/>
      <c r="G83" s="42"/>
      <c r="H83" s="41"/>
      <c r="I83" s="42"/>
      <c r="J83" s="7"/>
      <c r="K83" s="8"/>
      <c r="L83" s="7"/>
      <c r="M83" s="8"/>
      <c r="N83" s="7"/>
      <c r="O83" s="8"/>
      <c r="P83" s="176"/>
      <c r="Q83" s="177"/>
      <c r="R83" s="176"/>
      <c r="S83" s="177"/>
      <c r="T83" s="176"/>
      <c r="U83" s="177"/>
      <c r="V83" s="176"/>
      <c r="W83" s="177"/>
      <c r="X83" s="176"/>
      <c r="Y83" s="177"/>
      <c r="Z83" s="176"/>
      <c r="AA83" s="177"/>
      <c r="AB83" s="176"/>
      <c r="AC83" s="177"/>
      <c r="AD83" s="176"/>
      <c r="AE83" s="177"/>
      <c r="AF83" s="176"/>
      <c r="AG83" s="177"/>
      <c r="AH83" s="176"/>
      <c r="AI83" s="177"/>
      <c r="AJ83" s="176"/>
      <c r="AK83" s="177"/>
      <c r="AL83" s="176"/>
      <c r="AM83" s="190"/>
      <c r="AN83" s="57"/>
      <c r="AO83" s="20"/>
      <c r="AP83" s="22"/>
      <c r="AQ83" s="22"/>
      <c r="AR83" s="22"/>
      <c r="AS83" s="22"/>
      <c r="AT83" s="6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122"/>
      <c r="BG83" s="122"/>
      <c r="BX83" s="121"/>
      <c r="CG83" s="123"/>
      <c r="CH83" s="123"/>
      <c r="CI83" s="123"/>
      <c r="CJ83" s="123"/>
      <c r="CK83" s="123"/>
      <c r="CL83" s="123"/>
      <c r="CM83" s="123"/>
      <c r="CN83" s="123"/>
      <c r="CO83" s="123"/>
    </row>
    <row r="84" spans="1:93" ht="16.149999999999999" customHeight="1" x14ac:dyDescent="0.2">
      <c r="A84" s="338"/>
      <c r="B84" s="39" t="s">
        <v>41</v>
      </c>
      <c r="C84" s="52">
        <f t="shared" si="6"/>
        <v>0</v>
      </c>
      <c r="D84" s="53">
        <f t="shared" si="7"/>
        <v>0</v>
      </c>
      <c r="E84" s="158">
        <f t="shared" si="8"/>
        <v>0</v>
      </c>
      <c r="F84" s="41"/>
      <c r="G84" s="42"/>
      <c r="H84" s="41"/>
      <c r="I84" s="42"/>
      <c r="J84" s="7"/>
      <c r="K84" s="8"/>
      <c r="L84" s="7"/>
      <c r="M84" s="8"/>
      <c r="N84" s="7"/>
      <c r="O84" s="8"/>
      <c r="P84" s="176"/>
      <c r="Q84" s="177"/>
      <c r="R84" s="176"/>
      <c r="S84" s="177"/>
      <c r="T84" s="176"/>
      <c r="U84" s="177"/>
      <c r="V84" s="176"/>
      <c r="W84" s="177"/>
      <c r="X84" s="176"/>
      <c r="Y84" s="177"/>
      <c r="Z84" s="176"/>
      <c r="AA84" s="177"/>
      <c r="AB84" s="176"/>
      <c r="AC84" s="177"/>
      <c r="AD84" s="176"/>
      <c r="AE84" s="177"/>
      <c r="AF84" s="176"/>
      <c r="AG84" s="177"/>
      <c r="AH84" s="176"/>
      <c r="AI84" s="177"/>
      <c r="AJ84" s="176"/>
      <c r="AK84" s="177"/>
      <c r="AL84" s="176"/>
      <c r="AM84" s="190"/>
      <c r="AN84" s="57"/>
      <c r="AO84" s="20"/>
      <c r="AP84" s="22"/>
      <c r="AQ84" s="22"/>
      <c r="AR84" s="22"/>
      <c r="AS84" s="22"/>
      <c r="AT84" s="6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122"/>
      <c r="BG84" s="122"/>
      <c r="BX84" s="121"/>
      <c r="CG84" s="123"/>
      <c r="CH84" s="123"/>
      <c r="CI84" s="123"/>
      <c r="CJ84" s="123"/>
      <c r="CK84" s="123"/>
      <c r="CL84" s="123"/>
      <c r="CM84" s="123"/>
      <c r="CN84" s="123"/>
      <c r="CO84" s="123"/>
    </row>
    <row r="85" spans="1:93" ht="16.149999999999999" customHeight="1" x14ac:dyDescent="0.2">
      <c r="A85" s="338"/>
      <c r="B85" s="39" t="s">
        <v>42</v>
      </c>
      <c r="C85" s="52">
        <f t="shared" si="6"/>
        <v>0</v>
      </c>
      <c r="D85" s="53">
        <f t="shared" si="7"/>
        <v>0</v>
      </c>
      <c r="E85" s="158">
        <f t="shared" si="8"/>
        <v>0</v>
      </c>
      <c r="F85" s="41"/>
      <c r="G85" s="42"/>
      <c r="H85" s="41"/>
      <c r="I85" s="42"/>
      <c r="J85" s="7"/>
      <c r="K85" s="8"/>
      <c r="L85" s="7"/>
      <c r="M85" s="8"/>
      <c r="N85" s="7"/>
      <c r="O85" s="8"/>
      <c r="P85" s="176"/>
      <c r="Q85" s="177"/>
      <c r="R85" s="176"/>
      <c r="S85" s="177"/>
      <c r="T85" s="176"/>
      <c r="U85" s="177"/>
      <c r="V85" s="176"/>
      <c r="W85" s="177"/>
      <c r="X85" s="176"/>
      <c r="Y85" s="177"/>
      <c r="Z85" s="176"/>
      <c r="AA85" s="177"/>
      <c r="AB85" s="176"/>
      <c r="AC85" s="177"/>
      <c r="AD85" s="176"/>
      <c r="AE85" s="177"/>
      <c r="AF85" s="176"/>
      <c r="AG85" s="177"/>
      <c r="AH85" s="176"/>
      <c r="AI85" s="177"/>
      <c r="AJ85" s="176"/>
      <c r="AK85" s="177"/>
      <c r="AL85" s="176"/>
      <c r="AM85" s="190"/>
      <c r="AN85" s="57"/>
      <c r="AO85" s="20"/>
      <c r="AP85" s="22"/>
      <c r="AQ85" s="22"/>
      <c r="AR85" s="22"/>
      <c r="AS85" s="22"/>
      <c r="AT85" s="6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122"/>
      <c r="BG85" s="122"/>
      <c r="BX85" s="121"/>
      <c r="CG85" s="123"/>
      <c r="CH85" s="123"/>
      <c r="CI85" s="123"/>
      <c r="CJ85" s="123"/>
      <c r="CK85" s="123"/>
      <c r="CL85" s="123"/>
      <c r="CM85" s="123"/>
      <c r="CN85" s="123"/>
      <c r="CO85" s="123"/>
    </row>
    <row r="86" spans="1:93" ht="16.149999999999999" customHeight="1" x14ac:dyDescent="0.2">
      <c r="A86" s="338"/>
      <c r="B86" s="175" t="s">
        <v>46</v>
      </c>
      <c r="C86" s="165">
        <f t="shared" si="6"/>
        <v>0</v>
      </c>
      <c r="D86" s="88">
        <f t="shared" si="7"/>
        <v>0</v>
      </c>
      <c r="E86" s="166">
        <f t="shared" si="8"/>
        <v>0</v>
      </c>
      <c r="F86" s="41"/>
      <c r="G86" s="42"/>
      <c r="H86" s="41"/>
      <c r="I86" s="42"/>
      <c r="J86" s="27"/>
      <c r="K86" s="137"/>
      <c r="L86" s="27"/>
      <c r="M86" s="137"/>
      <c r="N86" s="27"/>
      <c r="O86" s="137"/>
      <c r="P86" s="184"/>
      <c r="Q86" s="185"/>
      <c r="R86" s="184"/>
      <c r="S86" s="185"/>
      <c r="T86" s="184"/>
      <c r="U86" s="185"/>
      <c r="V86" s="184"/>
      <c r="W86" s="185"/>
      <c r="X86" s="184"/>
      <c r="Y86" s="185"/>
      <c r="Z86" s="184"/>
      <c r="AA86" s="185"/>
      <c r="AB86" s="184"/>
      <c r="AC86" s="185"/>
      <c r="AD86" s="184"/>
      <c r="AE86" s="185"/>
      <c r="AF86" s="184"/>
      <c r="AG86" s="185"/>
      <c r="AH86" s="184"/>
      <c r="AI86" s="185"/>
      <c r="AJ86" s="184"/>
      <c r="AK86" s="185"/>
      <c r="AL86" s="184"/>
      <c r="AM86" s="191"/>
      <c r="AN86" s="57"/>
      <c r="AO86" s="20"/>
      <c r="AP86" s="22"/>
      <c r="AQ86" s="22"/>
      <c r="AR86" s="22"/>
      <c r="AS86" s="22"/>
      <c r="AT86" s="6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122"/>
      <c r="BG86" s="122"/>
      <c r="BX86" s="121"/>
      <c r="CG86" s="123"/>
      <c r="CH86" s="123"/>
      <c r="CI86" s="123"/>
      <c r="CJ86" s="123"/>
      <c r="CK86" s="123"/>
      <c r="CL86" s="123"/>
      <c r="CM86" s="123"/>
      <c r="CN86" s="123"/>
      <c r="CO86" s="123"/>
    </row>
    <row r="87" spans="1:93" ht="16.149999999999999" customHeight="1" x14ac:dyDescent="0.2">
      <c r="A87" s="339"/>
      <c r="B87" s="167" t="s">
        <v>45</v>
      </c>
      <c r="C87" s="132">
        <f t="shared" si="6"/>
        <v>0</v>
      </c>
      <c r="D87" s="168">
        <f t="shared" si="7"/>
        <v>0</v>
      </c>
      <c r="E87" s="128">
        <f t="shared" si="8"/>
        <v>0</v>
      </c>
      <c r="F87" s="64"/>
      <c r="G87" s="65"/>
      <c r="H87" s="64"/>
      <c r="I87" s="65"/>
      <c r="J87" s="12"/>
      <c r="K87" s="14"/>
      <c r="L87" s="12"/>
      <c r="M87" s="14"/>
      <c r="N87" s="12"/>
      <c r="O87" s="14"/>
      <c r="P87" s="192"/>
      <c r="Q87" s="193"/>
      <c r="R87" s="192"/>
      <c r="S87" s="193"/>
      <c r="T87" s="192"/>
      <c r="U87" s="193"/>
      <c r="V87" s="192"/>
      <c r="W87" s="193"/>
      <c r="X87" s="192"/>
      <c r="Y87" s="193"/>
      <c r="Z87" s="192"/>
      <c r="AA87" s="193"/>
      <c r="AB87" s="192"/>
      <c r="AC87" s="193"/>
      <c r="AD87" s="192"/>
      <c r="AE87" s="193"/>
      <c r="AF87" s="192"/>
      <c r="AG87" s="193"/>
      <c r="AH87" s="192"/>
      <c r="AI87" s="193"/>
      <c r="AJ87" s="192"/>
      <c r="AK87" s="193"/>
      <c r="AL87" s="192"/>
      <c r="AM87" s="194"/>
      <c r="AN87" s="58"/>
      <c r="AO87" s="13"/>
      <c r="AP87" s="24"/>
      <c r="AQ87" s="24"/>
      <c r="AR87" s="24"/>
      <c r="AS87" s="24"/>
      <c r="AT87" s="6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122"/>
      <c r="BG87" s="122"/>
      <c r="BX87" s="121"/>
      <c r="CG87" s="123"/>
      <c r="CH87" s="123"/>
      <c r="CI87" s="123"/>
      <c r="CJ87" s="123"/>
      <c r="CK87" s="123"/>
      <c r="CL87" s="123"/>
      <c r="CM87" s="123"/>
      <c r="CN87" s="123"/>
      <c r="CO87" s="123"/>
    </row>
    <row r="88" spans="1:93" ht="16.149999999999999" customHeight="1" x14ac:dyDescent="0.2">
      <c r="A88" s="334" t="s">
        <v>60</v>
      </c>
      <c r="B88" s="152" t="s">
        <v>37</v>
      </c>
      <c r="C88" s="49">
        <f t="shared" si="6"/>
        <v>0</v>
      </c>
      <c r="D88" s="50">
        <f t="shared" si="7"/>
        <v>0</v>
      </c>
      <c r="E88" s="153">
        <f t="shared" si="8"/>
        <v>0</v>
      </c>
      <c r="F88" s="7"/>
      <c r="G88" s="20"/>
      <c r="H88" s="7"/>
      <c r="I88" s="20"/>
      <c r="J88" s="7"/>
      <c r="K88" s="8"/>
      <c r="L88" s="7"/>
      <c r="M88" s="8"/>
      <c r="N88" s="7"/>
      <c r="O88" s="8"/>
      <c r="P88" s="7"/>
      <c r="Q88" s="8"/>
      <c r="R88" s="7"/>
      <c r="S88" s="8"/>
      <c r="T88" s="7"/>
      <c r="U88" s="8"/>
      <c r="V88" s="7"/>
      <c r="W88" s="8"/>
      <c r="X88" s="7"/>
      <c r="Y88" s="8"/>
      <c r="Z88" s="7"/>
      <c r="AA88" s="8"/>
      <c r="AB88" s="7"/>
      <c r="AC88" s="8"/>
      <c r="AD88" s="7"/>
      <c r="AE88" s="8"/>
      <c r="AF88" s="7"/>
      <c r="AG88" s="8"/>
      <c r="AH88" s="7"/>
      <c r="AI88" s="8"/>
      <c r="AJ88" s="7"/>
      <c r="AK88" s="8"/>
      <c r="AL88" s="21"/>
      <c r="AM88" s="35"/>
      <c r="AN88" s="195"/>
      <c r="AO88" s="18"/>
      <c r="AP88" s="48"/>
      <c r="AQ88" s="48"/>
      <c r="AR88" s="48"/>
      <c r="AS88" s="196"/>
      <c r="AT88" s="6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122"/>
      <c r="BG88" s="122"/>
      <c r="BX88" s="121"/>
      <c r="CG88" s="123"/>
      <c r="CH88" s="123"/>
      <c r="CI88" s="123"/>
      <c r="CJ88" s="123"/>
      <c r="CK88" s="123"/>
      <c r="CL88" s="123"/>
      <c r="CM88" s="123"/>
      <c r="CN88" s="123"/>
      <c r="CO88" s="123"/>
    </row>
    <row r="89" spans="1:93" ht="16.149999999999999" customHeight="1" x14ac:dyDescent="0.2">
      <c r="A89" s="335"/>
      <c r="B89" s="39" t="s">
        <v>38</v>
      </c>
      <c r="C89" s="52">
        <f t="shared" si="6"/>
        <v>0</v>
      </c>
      <c r="D89" s="53">
        <f t="shared" si="7"/>
        <v>0</v>
      </c>
      <c r="E89" s="158">
        <f t="shared" si="8"/>
        <v>0</v>
      </c>
      <c r="F89" s="7"/>
      <c r="G89" s="20"/>
      <c r="H89" s="7"/>
      <c r="I89" s="20"/>
      <c r="J89" s="7"/>
      <c r="K89" s="8"/>
      <c r="L89" s="7"/>
      <c r="M89" s="8"/>
      <c r="N89" s="7"/>
      <c r="O89" s="8"/>
      <c r="P89" s="7"/>
      <c r="Q89" s="8"/>
      <c r="R89" s="7"/>
      <c r="S89" s="8"/>
      <c r="T89" s="7"/>
      <c r="U89" s="8"/>
      <c r="V89" s="7"/>
      <c r="W89" s="8"/>
      <c r="X89" s="7"/>
      <c r="Y89" s="8"/>
      <c r="Z89" s="7"/>
      <c r="AA89" s="8"/>
      <c r="AB89" s="7"/>
      <c r="AC89" s="8"/>
      <c r="AD89" s="7"/>
      <c r="AE89" s="8"/>
      <c r="AF89" s="7"/>
      <c r="AG89" s="8"/>
      <c r="AH89" s="7"/>
      <c r="AI89" s="8"/>
      <c r="AJ89" s="7"/>
      <c r="AK89" s="8"/>
      <c r="AL89" s="21"/>
      <c r="AM89" s="35"/>
      <c r="AN89" s="197"/>
      <c r="AO89" s="20"/>
      <c r="AP89" s="22"/>
      <c r="AQ89" s="22"/>
      <c r="AR89" s="22"/>
      <c r="AS89" s="198"/>
      <c r="AT89" s="6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122"/>
      <c r="BG89" s="122"/>
      <c r="BX89" s="121"/>
      <c r="CG89" s="123"/>
      <c r="CH89" s="123"/>
      <c r="CI89" s="123"/>
      <c r="CJ89" s="123"/>
      <c r="CK89" s="123"/>
      <c r="CL89" s="123"/>
      <c r="CM89" s="123"/>
      <c r="CN89" s="123"/>
      <c r="CO89" s="123"/>
    </row>
    <row r="90" spans="1:93" ht="16.149999999999999" customHeight="1" x14ac:dyDescent="0.2">
      <c r="A90" s="335"/>
      <c r="B90" s="39" t="s">
        <v>39</v>
      </c>
      <c r="C90" s="52">
        <f t="shared" si="6"/>
        <v>0</v>
      </c>
      <c r="D90" s="53">
        <f t="shared" si="7"/>
        <v>0</v>
      </c>
      <c r="E90" s="158">
        <f t="shared" si="8"/>
        <v>0</v>
      </c>
      <c r="F90" s="7"/>
      <c r="G90" s="20"/>
      <c r="H90" s="7"/>
      <c r="I90" s="20"/>
      <c r="J90" s="7"/>
      <c r="K90" s="8"/>
      <c r="L90" s="7"/>
      <c r="M90" s="8"/>
      <c r="N90" s="7"/>
      <c r="O90" s="8"/>
      <c r="P90" s="7"/>
      <c r="Q90" s="8"/>
      <c r="R90" s="7"/>
      <c r="S90" s="8"/>
      <c r="T90" s="7"/>
      <c r="U90" s="8"/>
      <c r="V90" s="7"/>
      <c r="W90" s="8"/>
      <c r="X90" s="7"/>
      <c r="Y90" s="8"/>
      <c r="Z90" s="7"/>
      <c r="AA90" s="8"/>
      <c r="AB90" s="7"/>
      <c r="AC90" s="8"/>
      <c r="AD90" s="7"/>
      <c r="AE90" s="8"/>
      <c r="AF90" s="7"/>
      <c r="AG90" s="8"/>
      <c r="AH90" s="7"/>
      <c r="AI90" s="8"/>
      <c r="AJ90" s="7"/>
      <c r="AK90" s="8"/>
      <c r="AL90" s="21"/>
      <c r="AM90" s="35"/>
      <c r="AN90" s="197"/>
      <c r="AO90" s="20"/>
      <c r="AP90" s="22"/>
      <c r="AQ90" s="22"/>
      <c r="AR90" s="22"/>
      <c r="AS90" s="198"/>
      <c r="AT90" s="6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122"/>
      <c r="BG90" s="122"/>
      <c r="BX90" s="121"/>
      <c r="CG90" s="123"/>
      <c r="CH90" s="123"/>
      <c r="CI90" s="123"/>
      <c r="CJ90" s="123"/>
      <c r="CK90" s="123"/>
      <c r="CL90" s="123"/>
      <c r="CM90" s="123"/>
      <c r="CN90" s="123"/>
      <c r="CO90" s="123"/>
    </row>
    <row r="91" spans="1:93" ht="16.149999999999999" customHeight="1" x14ac:dyDescent="0.2">
      <c r="A91" s="335"/>
      <c r="B91" s="39" t="s">
        <v>41</v>
      </c>
      <c r="C91" s="52">
        <f t="shared" si="6"/>
        <v>0</v>
      </c>
      <c r="D91" s="53">
        <f t="shared" si="7"/>
        <v>0</v>
      </c>
      <c r="E91" s="158">
        <f t="shared" si="8"/>
        <v>0</v>
      </c>
      <c r="F91" s="7"/>
      <c r="G91" s="20"/>
      <c r="H91" s="7"/>
      <c r="I91" s="20"/>
      <c r="J91" s="7"/>
      <c r="K91" s="8"/>
      <c r="L91" s="7"/>
      <c r="M91" s="8"/>
      <c r="N91" s="7"/>
      <c r="O91" s="8"/>
      <c r="P91" s="7"/>
      <c r="Q91" s="8"/>
      <c r="R91" s="7"/>
      <c r="S91" s="8"/>
      <c r="T91" s="7"/>
      <c r="U91" s="8"/>
      <c r="V91" s="7"/>
      <c r="W91" s="8"/>
      <c r="X91" s="7"/>
      <c r="Y91" s="8"/>
      <c r="Z91" s="7"/>
      <c r="AA91" s="8"/>
      <c r="AB91" s="7"/>
      <c r="AC91" s="8"/>
      <c r="AD91" s="7"/>
      <c r="AE91" s="8"/>
      <c r="AF91" s="7"/>
      <c r="AG91" s="8"/>
      <c r="AH91" s="7"/>
      <c r="AI91" s="8"/>
      <c r="AJ91" s="7"/>
      <c r="AK91" s="8"/>
      <c r="AL91" s="21"/>
      <c r="AM91" s="35"/>
      <c r="AN91" s="197"/>
      <c r="AO91" s="20"/>
      <c r="AP91" s="22"/>
      <c r="AQ91" s="22"/>
      <c r="AR91" s="22"/>
      <c r="AS91" s="198"/>
      <c r="AT91" s="6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122"/>
      <c r="BG91" s="122"/>
      <c r="BX91" s="121"/>
      <c r="CG91" s="123"/>
      <c r="CH91" s="123"/>
      <c r="CI91" s="123"/>
      <c r="CJ91" s="123"/>
      <c r="CK91" s="123"/>
      <c r="CL91" s="123"/>
      <c r="CM91" s="123"/>
      <c r="CN91" s="123"/>
      <c r="CO91" s="123"/>
    </row>
    <row r="92" spans="1:93" ht="16.149999999999999" customHeight="1" x14ac:dyDescent="0.2">
      <c r="A92" s="335"/>
      <c r="B92" s="39" t="s">
        <v>42</v>
      </c>
      <c r="C92" s="52">
        <f t="shared" si="6"/>
        <v>0</v>
      </c>
      <c r="D92" s="53">
        <f t="shared" si="7"/>
        <v>0</v>
      </c>
      <c r="E92" s="158">
        <f t="shared" si="8"/>
        <v>0</v>
      </c>
      <c r="F92" s="7"/>
      <c r="G92" s="20"/>
      <c r="H92" s="7"/>
      <c r="I92" s="20"/>
      <c r="J92" s="7"/>
      <c r="K92" s="8"/>
      <c r="L92" s="7"/>
      <c r="M92" s="8"/>
      <c r="N92" s="7"/>
      <c r="O92" s="8"/>
      <c r="P92" s="7"/>
      <c r="Q92" s="8"/>
      <c r="R92" s="7"/>
      <c r="S92" s="8"/>
      <c r="T92" s="7"/>
      <c r="U92" s="8"/>
      <c r="V92" s="7"/>
      <c r="W92" s="8"/>
      <c r="X92" s="7"/>
      <c r="Y92" s="8"/>
      <c r="Z92" s="7"/>
      <c r="AA92" s="8"/>
      <c r="AB92" s="7"/>
      <c r="AC92" s="8"/>
      <c r="AD92" s="7"/>
      <c r="AE92" s="8"/>
      <c r="AF92" s="7"/>
      <c r="AG92" s="8"/>
      <c r="AH92" s="7"/>
      <c r="AI92" s="8"/>
      <c r="AJ92" s="7"/>
      <c r="AK92" s="8"/>
      <c r="AL92" s="21"/>
      <c r="AM92" s="35"/>
      <c r="AN92" s="197"/>
      <c r="AO92" s="20"/>
      <c r="AP92" s="22"/>
      <c r="AQ92" s="22"/>
      <c r="AR92" s="22"/>
      <c r="AS92" s="198"/>
      <c r="AT92" s="6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122"/>
      <c r="BG92" s="122"/>
      <c r="BX92" s="121"/>
      <c r="CG92" s="123"/>
      <c r="CH92" s="123"/>
      <c r="CI92" s="123"/>
      <c r="CJ92" s="123"/>
      <c r="CK92" s="123"/>
      <c r="CL92" s="123"/>
      <c r="CM92" s="123"/>
      <c r="CN92" s="123"/>
      <c r="CO92" s="123"/>
    </row>
    <row r="93" spans="1:93" ht="16.149999999999999" customHeight="1" x14ac:dyDescent="0.2">
      <c r="A93" s="335"/>
      <c r="B93" s="39" t="s">
        <v>44</v>
      </c>
      <c r="C93" s="52">
        <f t="shared" si="6"/>
        <v>0</v>
      </c>
      <c r="D93" s="53">
        <f t="shared" si="7"/>
        <v>0</v>
      </c>
      <c r="E93" s="158">
        <f t="shared" si="8"/>
        <v>0</v>
      </c>
      <c r="F93" s="7"/>
      <c r="G93" s="20"/>
      <c r="H93" s="7"/>
      <c r="I93" s="20"/>
      <c r="J93" s="7"/>
      <c r="K93" s="8"/>
      <c r="L93" s="7"/>
      <c r="M93" s="8"/>
      <c r="N93" s="7"/>
      <c r="O93" s="8"/>
      <c r="P93" s="7"/>
      <c r="Q93" s="8"/>
      <c r="R93" s="7"/>
      <c r="S93" s="8"/>
      <c r="T93" s="7"/>
      <c r="U93" s="8"/>
      <c r="V93" s="7"/>
      <c r="W93" s="8"/>
      <c r="X93" s="7"/>
      <c r="Y93" s="8"/>
      <c r="Z93" s="7"/>
      <c r="AA93" s="8"/>
      <c r="AB93" s="7"/>
      <c r="AC93" s="8"/>
      <c r="AD93" s="7"/>
      <c r="AE93" s="8"/>
      <c r="AF93" s="7"/>
      <c r="AG93" s="8"/>
      <c r="AH93" s="7"/>
      <c r="AI93" s="8"/>
      <c r="AJ93" s="7"/>
      <c r="AK93" s="8"/>
      <c r="AL93" s="21"/>
      <c r="AM93" s="35"/>
      <c r="AN93" s="197"/>
      <c r="AO93" s="20"/>
      <c r="AP93" s="22"/>
      <c r="AQ93" s="22"/>
      <c r="AR93" s="22"/>
      <c r="AS93" s="198"/>
      <c r="AT93" s="6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122"/>
      <c r="BG93" s="122"/>
      <c r="BX93" s="121"/>
      <c r="CG93" s="123"/>
      <c r="CH93" s="123"/>
      <c r="CI93" s="123"/>
      <c r="CJ93" s="123"/>
      <c r="CK93" s="123"/>
      <c r="CL93" s="123"/>
      <c r="CM93" s="123"/>
      <c r="CN93" s="123"/>
      <c r="CO93" s="123"/>
    </row>
    <row r="94" spans="1:93" ht="16.149999999999999" customHeight="1" x14ac:dyDescent="0.2">
      <c r="A94" s="335"/>
      <c r="B94" s="112" t="s">
        <v>46</v>
      </c>
      <c r="C94" s="165">
        <f t="shared" si="6"/>
        <v>0</v>
      </c>
      <c r="D94" s="171">
        <f t="shared" si="7"/>
        <v>0</v>
      </c>
      <c r="E94" s="166">
        <f t="shared" si="8"/>
        <v>0</v>
      </c>
      <c r="F94" s="7"/>
      <c r="G94" s="20"/>
      <c r="H94" s="7"/>
      <c r="I94" s="20"/>
      <c r="J94" s="7"/>
      <c r="K94" s="8"/>
      <c r="L94" s="7"/>
      <c r="M94" s="8"/>
      <c r="N94" s="7"/>
      <c r="O94" s="8"/>
      <c r="P94" s="7"/>
      <c r="Q94" s="8"/>
      <c r="R94" s="7"/>
      <c r="S94" s="8"/>
      <c r="T94" s="7"/>
      <c r="U94" s="8"/>
      <c r="V94" s="7"/>
      <c r="W94" s="8"/>
      <c r="X94" s="7"/>
      <c r="Y94" s="8"/>
      <c r="Z94" s="7"/>
      <c r="AA94" s="8"/>
      <c r="AB94" s="7"/>
      <c r="AC94" s="8"/>
      <c r="AD94" s="7"/>
      <c r="AE94" s="8"/>
      <c r="AF94" s="7"/>
      <c r="AG94" s="8"/>
      <c r="AH94" s="7"/>
      <c r="AI94" s="8"/>
      <c r="AJ94" s="7"/>
      <c r="AK94" s="8"/>
      <c r="AL94" s="21"/>
      <c r="AM94" s="35"/>
      <c r="AN94" s="197"/>
      <c r="AO94" s="20"/>
      <c r="AP94" s="22"/>
      <c r="AQ94" s="22"/>
      <c r="AR94" s="22"/>
      <c r="AS94" s="198"/>
      <c r="AT94" s="6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122"/>
      <c r="BG94" s="122"/>
      <c r="BX94" s="121"/>
      <c r="CG94" s="123"/>
      <c r="CH94" s="123"/>
      <c r="CI94" s="123"/>
      <c r="CJ94" s="123"/>
      <c r="CK94" s="123"/>
      <c r="CL94" s="123"/>
      <c r="CM94" s="123"/>
      <c r="CN94" s="123"/>
      <c r="CO94" s="123"/>
    </row>
    <row r="95" spans="1:93" ht="16.149999999999999" customHeight="1" x14ac:dyDescent="0.2">
      <c r="A95" s="336"/>
      <c r="B95" s="167" t="s">
        <v>45</v>
      </c>
      <c r="C95" s="132">
        <f t="shared" si="6"/>
        <v>0</v>
      </c>
      <c r="D95" s="168">
        <f t="shared" si="7"/>
        <v>0</v>
      </c>
      <c r="E95" s="128">
        <f t="shared" si="8"/>
        <v>0</v>
      </c>
      <c r="F95" s="12"/>
      <c r="G95" s="13"/>
      <c r="H95" s="12"/>
      <c r="I95" s="13"/>
      <c r="J95" s="12"/>
      <c r="K95" s="14"/>
      <c r="L95" s="12"/>
      <c r="M95" s="14"/>
      <c r="N95" s="12"/>
      <c r="O95" s="14"/>
      <c r="P95" s="12"/>
      <c r="Q95" s="14"/>
      <c r="R95" s="12"/>
      <c r="S95" s="14"/>
      <c r="T95" s="12"/>
      <c r="U95" s="14"/>
      <c r="V95" s="12"/>
      <c r="W95" s="14"/>
      <c r="X95" s="12"/>
      <c r="Y95" s="14"/>
      <c r="Z95" s="12"/>
      <c r="AA95" s="14"/>
      <c r="AB95" s="12"/>
      <c r="AC95" s="14"/>
      <c r="AD95" s="12"/>
      <c r="AE95" s="14"/>
      <c r="AF95" s="12"/>
      <c r="AG95" s="14"/>
      <c r="AH95" s="12"/>
      <c r="AI95" s="14"/>
      <c r="AJ95" s="12"/>
      <c r="AK95" s="14"/>
      <c r="AL95" s="23"/>
      <c r="AM95" s="36"/>
      <c r="AN95" s="199"/>
      <c r="AO95" s="13"/>
      <c r="AP95" s="24"/>
      <c r="AQ95" s="24"/>
      <c r="AR95" s="24"/>
      <c r="AS95" s="200"/>
      <c r="AT95" s="6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122"/>
      <c r="BG95" s="122"/>
      <c r="BX95" s="121"/>
      <c r="CG95" s="123">
        <v>0</v>
      </c>
      <c r="CH95" s="123">
        <v>0</v>
      </c>
      <c r="CI95" s="123">
        <v>0</v>
      </c>
      <c r="CJ95" s="123"/>
      <c r="CK95" s="123"/>
      <c r="CL95" s="123"/>
      <c r="CM95" s="123"/>
      <c r="CN95" s="123"/>
      <c r="CO95" s="123"/>
    </row>
    <row r="96" spans="1:93" ht="31.9" customHeight="1" x14ac:dyDescent="0.2">
      <c r="A96" s="201" t="s">
        <v>61</v>
      </c>
      <c r="B96" s="201"/>
      <c r="C96" s="201"/>
      <c r="D96" s="201"/>
      <c r="E96" s="201"/>
      <c r="F96" s="201"/>
      <c r="G96" s="201"/>
      <c r="H96" s="201"/>
      <c r="I96" s="201"/>
      <c r="J96" s="201"/>
      <c r="K96" s="151"/>
      <c r="L96" s="151"/>
      <c r="M96" s="133"/>
      <c r="N96" s="202"/>
      <c r="O96" s="133"/>
      <c r="P96" s="133"/>
      <c r="Q96" s="203"/>
      <c r="R96" s="203"/>
      <c r="S96" s="203"/>
      <c r="T96" s="203"/>
      <c r="U96" s="204"/>
      <c r="V96" s="204"/>
      <c r="W96" s="205"/>
      <c r="X96" s="205"/>
      <c r="Y96" s="205"/>
      <c r="Z96" s="206"/>
      <c r="AA96" s="204"/>
      <c r="AB96" s="204"/>
      <c r="AC96" s="204"/>
      <c r="AD96" s="203"/>
      <c r="AE96" s="203"/>
      <c r="AF96" s="203"/>
      <c r="AG96" s="203"/>
      <c r="AH96" s="203"/>
      <c r="AI96" s="203"/>
      <c r="AJ96" s="203"/>
      <c r="AK96" s="203"/>
      <c r="AL96" s="203"/>
      <c r="AM96" s="203"/>
      <c r="AN96" s="203"/>
      <c r="AO96" s="203"/>
      <c r="AP96" s="203"/>
      <c r="CG96" s="123"/>
      <c r="CH96" s="123"/>
      <c r="CI96" s="123"/>
      <c r="CJ96" s="123"/>
      <c r="CK96" s="123"/>
      <c r="CL96" s="123"/>
      <c r="CM96" s="123"/>
      <c r="CN96" s="123"/>
      <c r="CO96" s="123"/>
    </row>
    <row r="97" spans="1:93" ht="16.149999999999999" customHeight="1" x14ac:dyDescent="0.2">
      <c r="A97" s="334" t="s">
        <v>62</v>
      </c>
      <c r="B97" s="340" t="s">
        <v>63</v>
      </c>
      <c r="C97" s="343" t="s">
        <v>14</v>
      </c>
      <c r="D97" s="344"/>
      <c r="E97" s="337"/>
      <c r="F97" s="348" t="s">
        <v>15</v>
      </c>
      <c r="G97" s="357"/>
      <c r="H97" s="357"/>
      <c r="I97" s="357"/>
      <c r="J97" s="357"/>
      <c r="K97" s="357"/>
      <c r="L97" s="357"/>
      <c r="M97" s="357"/>
      <c r="N97" s="357"/>
      <c r="O97" s="357"/>
      <c r="P97" s="357"/>
      <c r="Q97" s="357"/>
      <c r="R97" s="357"/>
      <c r="S97" s="357"/>
      <c r="T97" s="357"/>
      <c r="U97" s="357"/>
      <c r="V97" s="357"/>
      <c r="W97" s="357"/>
      <c r="X97" s="357"/>
      <c r="Y97" s="357"/>
      <c r="Z97" s="357"/>
      <c r="AA97" s="357"/>
      <c r="AB97" s="357"/>
      <c r="AC97" s="357"/>
      <c r="AD97" s="357"/>
      <c r="AE97" s="357"/>
      <c r="AF97" s="357"/>
      <c r="AG97" s="357"/>
      <c r="AH97" s="357"/>
      <c r="AI97" s="357"/>
      <c r="AJ97" s="357"/>
      <c r="AK97" s="357"/>
      <c r="AL97" s="357"/>
      <c r="AM97" s="349"/>
      <c r="AN97" s="344" t="s">
        <v>1</v>
      </c>
      <c r="AO97" s="337"/>
      <c r="AP97" s="334" t="s">
        <v>2</v>
      </c>
      <c r="AQ97" s="334" t="s">
        <v>3</v>
      </c>
      <c r="BX97" s="121"/>
      <c r="CG97" s="123"/>
      <c r="CH97" s="123"/>
      <c r="CI97" s="123"/>
      <c r="CJ97" s="123"/>
      <c r="CK97" s="123"/>
      <c r="CL97" s="123"/>
      <c r="CM97" s="123"/>
      <c r="CN97" s="123"/>
      <c r="CO97" s="123"/>
    </row>
    <row r="98" spans="1:93" ht="16.149999999999999" customHeight="1" x14ac:dyDescent="0.2">
      <c r="A98" s="335"/>
      <c r="B98" s="341"/>
      <c r="C98" s="345"/>
      <c r="D98" s="346"/>
      <c r="E98" s="339"/>
      <c r="F98" s="328" t="s">
        <v>17</v>
      </c>
      <c r="G98" s="347"/>
      <c r="H98" s="328" t="s">
        <v>18</v>
      </c>
      <c r="I98" s="347"/>
      <c r="J98" s="348" t="s">
        <v>64</v>
      </c>
      <c r="K98" s="356"/>
      <c r="L98" s="348" t="s">
        <v>65</v>
      </c>
      <c r="M98" s="356"/>
      <c r="N98" s="348" t="s">
        <v>66</v>
      </c>
      <c r="O98" s="356"/>
      <c r="P98" s="348" t="s">
        <v>67</v>
      </c>
      <c r="Q98" s="356"/>
      <c r="R98" s="348" t="s">
        <v>68</v>
      </c>
      <c r="S98" s="356"/>
      <c r="T98" s="348" t="s">
        <v>69</v>
      </c>
      <c r="U98" s="356"/>
      <c r="V98" s="348" t="s">
        <v>70</v>
      </c>
      <c r="W98" s="356"/>
      <c r="X98" s="348" t="s">
        <v>71</v>
      </c>
      <c r="Y98" s="356"/>
      <c r="Z98" s="348" t="s">
        <v>72</v>
      </c>
      <c r="AA98" s="356"/>
      <c r="AB98" s="348" t="s">
        <v>73</v>
      </c>
      <c r="AC98" s="356"/>
      <c r="AD98" s="348" t="s">
        <v>74</v>
      </c>
      <c r="AE98" s="357"/>
      <c r="AF98" s="348" t="s">
        <v>75</v>
      </c>
      <c r="AG98" s="356"/>
      <c r="AH98" s="357" t="s">
        <v>76</v>
      </c>
      <c r="AI98" s="357"/>
      <c r="AJ98" s="348" t="s">
        <v>77</v>
      </c>
      <c r="AK98" s="356"/>
      <c r="AL98" s="357" t="s">
        <v>32</v>
      </c>
      <c r="AM98" s="349"/>
      <c r="AN98" s="346"/>
      <c r="AO98" s="339"/>
      <c r="AP98" s="335"/>
      <c r="AQ98" s="335"/>
      <c r="AR98" s="122"/>
      <c r="AS98" s="122"/>
      <c r="AT98" s="122"/>
      <c r="AU98" s="122"/>
      <c r="AV98" s="122"/>
      <c r="AW98" s="122"/>
      <c r="AX98" s="122"/>
      <c r="AY98" s="122"/>
      <c r="AZ98" s="122"/>
      <c r="BA98" s="122"/>
      <c r="BB98" s="122"/>
      <c r="BC98" s="122"/>
      <c r="BD98" s="122"/>
      <c r="BE98" s="122"/>
      <c r="BX98" s="121"/>
      <c r="CG98" s="123"/>
      <c r="CH98" s="123"/>
      <c r="CI98" s="123"/>
      <c r="CJ98" s="123"/>
      <c r="CK98" s="123"/>
      <c r="CL98" s="123"/>
      <c r="CM98" s="123"/>
      <c r="CN98" s="123"/>
      <c r="CO98" s="123"/>
    </row>
    <row r="99" spans="1:93" ht="16.149999999999999" customHeight="1" x14ac:dyDescent="0.2">
      <c r="A99" s="336"/>
      <c r="B99" s="342"/>
      <c r="C99" s="37" t="s">
        <v>33</v>
      </c>
      <c r="D99" s="38" t="s">
        <v>34</v>
      </c>
      <c r="E99" s="105" t="s">
        <v>35</v>
      </c>
      <c r="F99" s="77" t="s">
        <v>34</v>
      </c>
      <c r="G99" s="103" t="s">
        <v>35</v>
      </c>
      <c r="H99" s="77" t="s">
        <v>34</v>
      </c>
      <c r="I99" s="103" t="s">
        <v>35</v>
      </c>
      <c r="J99" s="77" t="s">
        <v>34</v>
      </c>
      <c r="K99" s="103" t="s">
        <v>35</v>
      </c>
      <c r="L99" s="77" t="s">
        <v>34</v>
      </c>
      <c r="M99" s="103" t="s">
        <v>35</v>
      </c>
      <c r="N99" s="77" t="s">
        <v>34</v>
      </c>
      <c r="O99" s="145" t="s">
        <v>35</v>
      </c>
      <c r="P99" s="77" t="s">
        <v>34</v>
      </c>
      <c r="Q99" s="103" t="s">
        <v>35</v>
      </c>
      <c r="R99" s="125" t="s">
        <v>34</v>
      </c>
      <c r="S99" s="145" t="s">
        <v>35</v>
      </c>
      <c r="T99" s="77" t="s">
        <v>34</v>
      </c>
      <c r="U99" s="103" t="s">
        <v>35</v>
      </c>
      <c r="V99" s="125" t="s">
        <v>34</v>
      </c>
      <c r="W99" s="145" t="s">
        <v>35</v>
      </c>
      <c r="X99" s="77" t="s">
        <v>34</v>
      </c>
      <c r="Y99" s="103" t="s">
        <v>35</v>
      </c>
      <c r="Z99" s="125" t="s">
        <v>34</v>
      </c>
      <c r="AA99" s="145" t="s">
        <v>35</v>
      </c>
      <c r="AB99" s="77" t="s">
        <v>34</v>
      </c>
      <c r="AC99" s="103" t="s">
        <v>35</v>
      </c>
      <c r="AD99" s="77" t="s">
        <v>34</v>
      </c>
      <c r="AE99" s="145" t="s">
        <v>35</v>
      </c>
      <c r="AF99" s="77" t="s">
        <v>34</v>
      </c>
      <c r="AG99" s="103" t="s">
        <v>35</v>
      </c>
      <c r="AH99" s="125" t="s">
        <v>34</v>
      </c>
      <c r="AI99" s="145" t="s">
        <v>35</v>
      </c>
      <c r="AJ99" s="77" t="s">
        <v>34</v>
      </c>
      <c r="AK99" s="103" t="s">
        <v>35</v>
      </c>
      <c r="AL99" s="125" t="s">
        <v>34</v>
      </c>
      <c r="AM99" s="92" t="s">
        <v>35</v>
      </c>
      <c r="AN99" s="106" t="s">
        <v>5</v>
      </c>
      <c r="AO99" s="105" t="s">
        <v>6</v>
      </c>
      <c r="AP99" s="336"/>
      <c r="AQ99" s="336"/>
      <c r="AR99" s="122"/>
      <c r="AS99" s="122"/>
      <c r="AT99" s="122"/>
      <c r="AU99" s="122"/>
      <c r="AV99" s="122"/>
      <c r="AW99" s="122"/>
      <c r="AX99" s="122"/>
      <c r="AY99" s="122"/>
      <c r="AZ99" s="122"/>
      <c r="BA99" s="122"/>
      <c r="BB99" s="122"/>
      <c r="BC99" s="122"/>
      <c r="BD99" s="122"/>
      <c r="BE99" s="122"/>
      <c r="BX99" s="121"/>
      <c r="CG99" s="123"/>
      <c r="CH99" s="123"/>
      <c r="CI99" s="123"/>
      <c r="CJ99" s="123"/>
      <c r="CK99" s="123"/>
      <c r="CL99" s="123"/>
      <c r="CM99" s="123"/>
      <c r="CN99" s="123"/>
      <c r="CO99" s="123"/>
    </row>
    <row r="100" spans="1:93" ht="16.149999999999999" customHeight="1" x14ac:dyDescent="0.2">
      <c r="A100" s="334" t="s">
        <v>78</v>
      </c>
      <c r="B100" s="152" t="s">
        <v>79</v>
      </c>
      <c r="C100" s="49">
        <f t="shared" ref="C100:C111" si="11">SUM(D100+E100)</f>
        <v>198</v>
      </c>
      <c r="D100" s="50">
        <f t="shared" ref="D100:D111" si="12">SUM(F100+H100+J100+L100+N100+P100+R100+T100+V100+X100+Z100+AB100+AD100+AF100+AH100+AJ100+AL100)</f>
        <v>110</v>
      </c>
      <c r="E100" s="51">
        <f t="shared" ref="E100:E111" si="13">SUM(G100+I100+K100+M100+O100+Q100+S100+U100+W100+Y100+AA100+AC100+AE100+AG100+AI100+AK100+AM100)</f>
        <v>88</v>
      </c>
      <c r="F100" s="184"/>
      <c r="G100" s="207"/>
      <c r="H100" s="184"/>
      <c r="I100" s="208"/>
      <c r="J100" s="184"/>
      <c r="K100" s="207"/>
      <c r="L100" s="1">
        <v>2</v>
      </c>
      <c r="M100" s="3">
        <v>3</v>
      </c>
      <c r="N100" s="4">
        <v>11</v>
      </c>
      <c r="O100" s="209">
        <v>14</v>
      </c>
      <c r="P100" s="25">
        <v>14</v>
      </c>
      <c r="Q100" s="3">
        <v>16</v>
      </c>
      <c r="R100" s="63">
        <v>18</v>
      </c>
      <c r="S100" s="209">
        <v>15</v>
      </c>
      <c r="T100" s="1">
        <v>16</v>
      </c>
      <c r="U100" s="2">
        <v>14</v>
      </c>
      <c r="V100" s="4">
        <v>18</v>
      </c>
      <c r="W100" s="63">
        <v>10</v>
      </c>
      <c r="X100" s="1">
        <v>9</v>
      </c>
      <c r="Y100" s="2">
        <v>4</v>
      </c>
      <c r="Z100" s="4">
        <v>14</v>
      </c>
      <c r="AA100" s="63">
        <v>7</v>
      </c>
      <c r="AB100" s="1">
        <v>5</v>
      </c>
      <c r="AC100" s="2">
        <v>4</v>
      </c>
      <c r="AD100" s="1">
        <v>3</v>
      </c>
      <c r="AE100" s="3">
        <v>1</v>
      </c>
      <c r="AF100" s="210"/>
      <c r="AG100" s="211"/>
      <c r="AH100" s="210"/>
      <c r="AI100" s="211"/>
      <c r="AJ100" s="210"/>
      <c r="AK100" s="211"/>
      <c r="AL100" s="212"/>
      <c r="AM100" s="213"/>
      <c r="AN100" s="9">
        <v>0</v>
      </c>
      <c r="AO100" s="9">
        <v>0</v>
      </c>
      <c r="AP100" s="9">
        <v>0</v>
      </c>
      <c r="AQ100" s="3">
        <v>0</v>
      </c>
      <c r="AR100" s="6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122"/>
      <c r="BE100" s="122"/>
      <c r="BX100" s="121"/>
      <c r="CG100" s="123">
        <v>0</v>
      </c>
      <c r="CH100" s="123">
        <v>0</v>
      </c>
      <c r="CI100" s="123"/>
      <c r="CJ100" s="123"/>
      <c r="CK100" s="123"/>
      <c r="CL100" s="123"/>
      <c r="CM100" s="123"/>
      <c r="CN100" s="123"/>
      <c r="CO100" s="123"/>
    </row>
    <row r="101" spans="1:93" ht="16.149999999999999" customHeight="1" x14ac:dyDescent="0.2">
      <c r="A101" s="335"/>
      <c r="B101" s="39" t="s">
        <v>80</v>
      </c>
      <c r="C101" s="52">
        <f t="shared" si="11"/>
        <v>14</v>
      </c>
      <c r="D101" s="53">
        <f t="shared" si="12"/>
        <v>8</v>
      </c>
      <c r="E101" s="54">
        <f t="shared" si="13"/>
        <v>6</v>
      </c>
      <c r="F101" s="7"/>
      <c r="G101" s="10"/>
      <c r="H101" s="7"/>
      <c r="I101" s="20"/>
      <c r="J101" s="9"/>
      <c r="K101" s="173"/>
      <c r="L101" s="7"/>
      <c r="M101" s="8"/>
      <c r="N101" s="9"/>
      <c r="O101" s="173"/>
      <c r="P101" s="21">
        <v>1</v>
      </c>
      <c r="Q101" s="8"/>
      <c r="R101" s="10"/>
      <c r="S101" s="173"/>
      <c r="T101" s="7"/>
      <c r="U101" s="20">
        <v>1</v>
      </c>
      <c r="V101" s="9">
        <v>1</v>
      </c>
      <c r="W101" s="10"/>
      <c r="X101" s="7"/>
      <c r="Y101" s="20"/>
      <c r="Z101" s="9"/>
      <c r="AA101" s="10">
        <v>1</v>
      </c>
      <c r="AB101" s="7"/>
      <c r="AC101" s="20"/>
      <c r="AD101" s="7"/>
      <c r="AE101" s="8">
        <v>2</v>
      </c>
      <c r="AF101" s="7">
        <v>1</v>
      </c>
      <c r="AG101" s="20">
        <v>2</v>
      </c>
      <c r="AH101" s="7">
        <v>4</v>
      </c>
      <c r="AI101" s="20"/>
      <c r="AJ101" s="7">
        <v>1</v>
      </c>
      <c r="AK101" s="20"/>
      <c r="AL101" s="9"/>
      <c r="AM101" s="57"/>
      <c r="AN101" s="9">
        <v>0</v>
      </c>
      <c r="AO101" s="9">
        <v>0</v>
      </c>
      <c r="AP101" s="9">
        <v>0</v>
      </c>
      <c r="AQ101" s="8">
        <v>1</v>
      </c>
      <c r="AR101" s="6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122"/>
      <c r="BE101" s="122"/>
      <c r="BX101" s="121"/>
      <c r="CG101" s="123">
        <v>0</v>
      </c>
      <c r="CH101" s="123">
        <v>0</v>
      </c>
      <c r="CI101" s="123"/>
      <c r="CJ101" s="123"/>
      <c r="CK101" s="123"/>
      <c r="CL101" s="123"/>
      <c r="CM101" s="123"/>
      <c r="CN101" s="123"/>
      <c r="CO101" s="123"/>
    </row>
    <row r="102" spans="1:93" ht="16.149999999999999" customHeight="1" x14ac:dyDescent="0.2">
      <c r="A102" s="335"/>
      <c r="B102" s="39" t="s">
        <v>81</v>
      </c>
      <c r="C102" s="52">
        <f t="shared" si="11"/>
        <v>15</v>
      </c>
      <c r="D102" s="53">
        <f t="shared" si="12"/>
        <v>10</v>
      </c>
      <c r="E102" s="54">
        <f t="shared" si="13"/>
        <v>5</v>
      </c>
      <c r="F102" s="7"/>
      <c r="G102" s="10"/>
      <c r="H102" s="7"/>
      <c r="I102" s="20"/>
      <c r="J102" s="9"/>
      <c r="K102" s="173"/>
      <c r="L102" s="7"/>
      <c r="M102" s="8"/>
      <c r="N102" s="9"/>
      <c r="O102" s="173"/>
      <c r="P102" s="21">
        <v>1</v>
      </c>
      <c r="Q102" s="8"/>
      <c r="R102" s="10"/>
      <c r="S102" s="173">
        <v>1</v>
      </c>
      <c r="T102" s="7">
        <v>1</v>
      </c>
      <c r="U102" s="20">
        <v>1</v>
      </c>
      <c r="V102" s="9"/>
      <c r="W102" s="10">
        <v>1</v>
      </c>
      <c r="X102" s="7">
        <v>1</v>
      </c>
      <c r="Y102" s="20"/>
      <c r="Z102" s="9">
        <v>2</v>
      </c>
      <c r="AA102" s="10"/>
      <c r="AB102" s="7">
        <v>1</v>
      </c>
      <c r="AC102" s="20"/>
      <c r="AD102" s="7">
        <v>2</v>
      </c>
      <c r="AE102" s="8"/>
      <c r="AF102" s="7">
        <v>1</v>
      </c>
      <c r="AG102" s="20">
        <v>2</v>
      </c>
      <c r="AH102" s="7"/>
      <c r="AI102" s="20"/>
      <c r="AJ102" s="7"/>
      <c r="AK102" s="20"/>
      <c r="AL102" s="9">
        <v>1</v>
      </c>
      <c r="AM102" s="57"/>
      <c r="AN102" s="9">
        <v>0</v>
      </c>
      <c r="AO102" s="9">
        <v>0</v>
      </c>
      <c r="AP102" s="9">
        <v>0</v>
      </c>
      <c r="AQ102" s="8">
        <v>1</v>
      </c>
      <c r="AR102" s="6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122"/>
      <c r="BE102" s="122"/>
      <c r="BX102" s="121"/>
      <c r="CG102" s="123">
        <v>0</v>
      </c>
      <c r="CH102" s="123">
        <v>0</v>
      </c>
      <c r="CI102" s="123"/>
      <c r="CJ102" s="123"/>
      <c r="CK102" s="123"/>
      <c r="CL102" s="123"/>
      <c r="CM102" s="123"/>
      <c r="CN102" s="123"/>
      <c r="CO102" s="123"/>
    </row>
    <row r="103" spans="1:93" ht="16.149999999999999" customHeight="1" x14ac:dyDescent="0.2">
      <c r="A103" s="335"/>
      <c r="B103" s="39" t="s">
        <v>82</v>
      </c>
      <c r="C103" s="52">
        <f t="shared" si="11"/>
        <v>0</v>
      </c>
      <c r="D103" s="53">
        <f t="shared" si="12"/>
        <v>0</v>
      </c>
      <c r="E103" s="54">
        <f t="shared" si="13"/>
        <v>0</v>
      </c>
      <c r="F103" s="7"/>
      <c r="G103" s="10"/>
      <c r="H103" s="7"/>
      <c r="I103" s="20"/>
      <c r="J103" s="9"/>
      <c r="K103" s="173"/>
      <c r="L103" s="7"/>
      <c r="M103" s="8"/>
      <c r="N103" s="9"/>
      <c r="O103" s="173"/>
      <c r="P103" s="21"/>
      <c r="Q103" s="8"/>
      <c r="R103" s="10"/>
      <c r="S103" s="173"/>
      <c r="T103" s="7"/>
      <c r="U103" s="20"/>
      <c r="V103" s="9"/>
      <c r="W103" s="10"/>
      <c r="X103" s="7"/>
      <c r="Y103" s="20"/>
      <c r="Z103" s="9"/>
      <c r="AA103" s="10"/>
      <c r="AB103" s="7"/>
      <c r="AC103" s="20"/>
      <c r="AD103" s="7"/>
      <c r="AE103" s="8"/>
      <c r="AF103" s="7"/>
      <c r="AG103" s="20"/>
      <c r="AH103" s="7"/>
      <c r="AI103" s="20"/>
      <c r="AJ103" s="7"/>
      <c r="AK103" s="20"/>
      <c r="AL103" s="9"/>
      <c r="AM103" s="57"/>
      <c r="AN103" s="9"/>
      <c r="AO103" s="9"/>
      <c r="AP103" s="9"/>
      <c r="AQ103" s="8"/>
      <c r="AR103" s="6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122"/>
      <c r="BE103" s="122"/>
      <c r="BX103" s="121"/>
      <c r="CG103" s="123"/>
      <c r="CH103" s="123"/>
      <c r="CI103" s="123"/>
      <c r="CJ103" s="123"/>
      <c r="CK103" s="123"/>
      <c r="CL103" s="123"/>
      <c r="CM103" s="123"/>
      <c r="CN103" s="123"/>
      <c r="CO103" s="123"/>
    </row>
    <row r="104" spans="1:93" ht="16.149999999999999" customHeight="1" x14ac:dyDescent="0.2">
      <c r="A104" s="335"/>
      <c r="B104" s="186" t="s">
        <v>83</v>
      </c>
      <c r="C104" s="59">
        <f t="shared" si="11"/>
        <v>0</v>
      </c>
      <c r="D104" s="60">
        <f t="shared" si="12"/>
        <v>0</v>
      </c>
      <c r="E104" s="61">
        <f t="shared" si="13"/>
        <v>0</v>
      </c>
      <c r="F104" s="41"/>
      <c r="G104" s="214"/>
      <c r="H104" s="41"/>
      <c r="I104" s="42"/>
      <c r="J104" s="9"/>
      <c r="K104" s="173"/>
      <c r="L104" s="27"/>
      <c r="M104" s="137"/>
      <c r="N104" s="69"/>
      <c r="O104" s="140"/>
      <c r="P104" s="180"/>
      <c r="Q104" s="99"/>
      <c r="R104" s="214"/>
      <c r="S104" s="215"/>
      <c r="T104" s="41"/>
      <c r="U104" s="42"/>
      <c r="V104" s="93"/>
      <c r="W104" s="214"/>
      <c r="X104" s="41"/>
      <c r="Y104" s="42"/>
      <c r="Z104" s="93"/>
      <c r="AA104" s="214"/>
      <c r="AB104" s="41"/>
      <c r="AC104" s="42"/>
      <c r="AD104" s="41"/>
      <c r="AE104" s="99"/>
      <c r="AF104" s="41"/>
      <c r="AG104" s="42"/>
      <c r="AH104" s="41"/>
      <c r="AI104" s="42"/>
      <c r="AJ104" s="41"/>
      <c r="AK104" s="42"/>
      <c r="AL104" s="214"/>
      <c r="AM104" s="181"/>
      <c r="AN104" s="9"/>
      <c r="AO104" s="9"/>
      <c r="AP104" s="9"/>
      <c r="AQ104" s="137"/>
      <c r="AR104" s="6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122"/>
      <c r="BE104" s="122"/>
      <c r="BX104" s="121"/>
      <c r="CG104" s="123"/>
      <c r="CH104" s="123"/>
      <c r="CI104" s="123"/>
      <c r="CJ104" s="123"/>
      <c r="CK104" s="123"/>
      <c r="CL104" s="123"/>
      <c r="CM104" s="123"/>
      <c r="CN104" s="123"/>
      <c r="CO104" s="123"/>
    </row>
    <row r="105" spans="1:93" ht="16.149999999999999" customHeight="1" x14ac:dyDescent="0.2">
      <c r="A105" s="336"/>
      <c r="B105" s="167" t="s">
        <v>84</v>
      </c>
      <c r="C105" s="132">
        <f t="shared" si="11"/>
        <v>0</v>
      </c>
      <c r="D105" s="168">
        <f t="shared" si="12"/>
        <v>0</v>
      </c>
      <c r="E105" s="131">
        <f t="shared" si="13"/>
        <v>0</v>
      </c>
      <c r="F105" s="12"/>
      <c r="G105" s="16"/>
      <c r="H105" s="12"/>
      <c r="I105" s="13"/>
      <c r="J105" s="15"/>
      <c r="K105" s="141"/>
      <c r="L105" s="12"/>
      <c r="M105" s="14"/>
      <c r="N105" s="15"/>
      <c r="O105" s="141"/>
      <c r="P105" s="23"/>
      <c r="Q105" s="14"/>
      <c r="R105" s="16"/>
      <c r="S105" s="141"/>
      <c r="T105" s="12"/>
      <c r="U105" s="13"/>
      <c r="V105" s="15"/>
      <c r="W105" s="16"/>
      <c r="X105" s="12"/>
      <c r="Y105" s="13"/>
      <c r="Z105" s="15"/>
      <c r="AA105" s="16"/>
      <c r="AB105" s="12"/>
      <c r="AC105" s="13"/>
      <c r="AD105" s="12"/>
      <c r="AE105" s="14"/>
      <c r="AF105" s="12"/>
      <c r="AG105" s="13"/>
      <c r="AH105" s="12"/>
      <c r="AI105" s="13"/>
      <c r="AJ105" s="12"/>
      <c r="AK105" s="13"/>
      <c r="AL105" s="12"/>
      <c r="AM105" s="13"/>
      <c r="AN105" s="9"/>
      <c r="AO105" s="9"/>
      <c r="AP105" s="9"/>
      <c r="AQ105" s="8"/>
      <c r="AR105" s="6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122"/>
      <c r="BE105" s="122"/>
      <c r="BX105" s="121"/>
      <c r="CG105" s="123"/>
      <c r="CH105" s="123"/>
      <c r="CI105" s="123"/>
      <c r="CJ105" s="123"/>
      <c r="CK105" s="123"/>
      <c r="CL105" s="123"/>
      <c r="CM105" s="123"/>
      <c r="CN105" s="123"/>
      <c r="CO105" s="123"/>
    </row>
    <row r="106" spans="1:93" ht="16.149999999999999" customHeight="1" x14ac:dyDescent="0.2">
      <c r="A106" s="334" t="s">
        <v>85</v>
      </c>
      <c r="B106" s="152" t="s">
        <v>79</v>
      </c>
      <c r="C106" s="49">
        <f t="shared" si="11"/>
        <v>0</v>
      </c>
      <c r="D106" s="50">
        <f t="shared" si="12"/>
        <v>0</v>
      </c>
      <c r="E106" s="51">
        <f t="shared" si="13"/>
        <v>0</v>
      </c>
      <c r="F106" s="184"/>
      <c r="G106" s="207"/>
      <c r="H106" s="184"/>
      <c r="I106" s="208"/>
      <c r="J106" s="184"/>
      <c r="K106" s="207"/>
      <c r="L106" s="1"/>
      <c r="M106" s="3"/>
      <c r="N106" s="4"/>
      <c r="O106" s="209"/>
      <c r="P106" s="25"/>
      <c r="Q106" s="3"/>
      <c r="R106" s="63"/>
      <c r="S106" s="209"/>
      <c r="T106" s="1"/>
      <c r="U106" s="2"/>
      <c r="V106" s="4"/>
      <c r="W106" s="63"/>
      <c r="X106" s="1"/>
      <c r="Y106" s="2"/>
      <c r="Z106" s="4"/>
      <c r="AA106" s="63"/>
      <c r="AB106" s="1"/>
      <c r="AC106" s="2"/>
      <c r="AD106" s="1"/>
      <c r="AE106" s="3"/>
      <c r="AF106" s="176"/>
      <c r="AG106" s="216"/>
      <c r="AH106" s="176"/>
      <c r="AI106" s="216"/>
      <c r="AJ106" s="176"/>
      <c r="AK106" s="216"/>
      <c r="AL106" s="126"/>
      <c r="AM106" s="197"/>
      <c r="AN106" s="9"/>
      <c r="AO106" s="9"/>
      <c r="AP106" s="9"/>
      <c r="AQ106" s="19"/>
      <c r="AR106" s="6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122"/>
      <c r="BE106" s="122"/>
      <c r="BX106" s="121"/>
      <c r="CG106" s="123">
        <v>0</v>
      </c>
      <c r="CH106" s="123">
        <v>0</v>
      </c>
      <c r="CI106" s="123"/>
      <c r="CJ106" s="123"/>
      <c r="CK106" s="123"/>
      <c r="CL106" s="123"/>
      <c r="CM106" s="123"/>
      <c r="CN106" s="123"/>
      <c r="CO106" s="123"/>
    </row>
    <row r="107" spans="1:93" ht="16.149999999999999" customHeight="1" x14ac:dyDescent="0.2">
      <c r="A107" s="335"/>
      <c r="B107" s="39" t="s">
        <v>80</v>
      </c>
      <c r="C107" s="52">
        <f t="shared" si="11"/>
        <v>13</v>
      </c>
      <c r="D107" s="53">
        <f t="shared" si="12"/>
        <v>7</v>
      </c>
      <c r="E107" s="54">
        <f t="shared" si="13"/>
        <v>6</v>
      </c>
      <c r="F107" s="7"/>
      <c r="G107" s="46"/>
      <c r="H107" s="7"/>
      <c r="I107" s="18"/>
      <c r="J107" s="7"/>
      <c r="K107" s="46"/>
      <c r="L107" s="7"/>
      <c r="M107" s="18"/>
      <c r="N107" s="9"/>
      <c r="O107" s="46"/>
      <c r="P107" s="7">
        <v>1</v>
      </c>
      <c r="Q107" s="18"/>
      <c r="R107" s="9"/>
      <c r="S107" s="46"/>
      <c r="T107" s="7"/>
      <c r="U107" s="18">
        <v>1</v>
      </c>
      <c r="V107" s="9">
        <v>1</v>
      </c>
      <c r="W107" s="46"/>
      <c r="X107" s="7"/>
      <c r="Y107" s="18"/>
      <c r="Z107" s="9"/>
      <c r="AA107" s="46">
        <v>1</v>
      </c>
      <c r="AB107" s="7"/>
      <c r="AC107" s="18"/>
      <c r="AD107" s="7"/>
      <c r="AE107" s="19">
        <v>2</v>
      </c>
      <c r="AF107" s="7">
        <v>1</v>
      </c>
      <c r="AG107" s="20">
        <v>2</v>
      </c>
      <c r="AH107" s="7">
        <v>4</v>
      </c>
      <c r="AI107" s="20"/>
      <c r="AJ107" s="7"/>
      <c r="AK107" s="20"/>
      <c r="AL107" s="9"/>
      <c r="AM107" s="57"/>
      <c r="AN107" s="9">
        <v>0</v>
      </c>
      <c r="AO107" s="9">
        <v>0</v>
      </c>
      <c r="AP107" s="9">
        <v>0</v>
      </c>
      <c r="AQ107" s="19">
        <v>1</v>
      </c>
      <c r="AR107" s="6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122"/>
      <c r="BE107" s="122"/>
      <c r="BX107" s="121"/>
      <c r="CG107" s="123">
        <v>0</v>
      </c>
      <c r="CH107" s="123">
        <v>0</v>
      </c>
      <c r="CI107" s="123"/>
      <c r="CJ107" s="123"/>
      <c r="CK107" s="123"/>
      <c r="CL107" s="123"/>
      <c r="CM107" s="123"/>
      <c r="CN107" s="123"/>
      <c r="CO107" s="123"/>
    </row>
    <row r="108" spans="1:93" ht="16.149999999999999" customHeight="1" x14ac:dyDescent="0.2">
      <c r="A108" s="335"/>
      <c r="B108" s="39" t="s">
        <v>81</v>
      </c>
      <c r="C108" s="52">
        <f t="shared" si="11"/>
        <v>13</v>
      </c>
      <c r="D108" s="53">
        <f t="shared" si="12"/>
        <v>8</v>
      </c>
      <c r="E108" s="54">
        <f t="shared" si="13"/>
        <v>5</v>
      </c>
      <c r="F108" s="7"/>
      <c r="G108" s="10"/>
      <c r="H108" s="7"/>
      <c r="I108" s="20"/>
      <c r="J108" s="7"/>
      <c r="K108" s="10"/>
      <c r="L108" s="7"/>
      <c r="M108" s="20"/>
      <c r="N108" s="9"/>
      <c r="O108" s="10"/>
      <c r="P108" s="7"/>
      <c r="Q108" s="20"/>
      <c r="R108" s="9"/>
      <c r="S108" s="10">
        <v>1</v>
      </c>
      <c r="T108" s="7"/>
      <c r="U108" s="20">
        <v>1</v>
      </c>
      <c r="V108" s="9"/>
      <c r="W108" s="10">
        <v>1</v>
      </c>
      <c r="X108" s="7">
        <v>1</v>
      </c>
      <c r="Y108" s="20"/>
      <c r="Z108" s="9">
        <v>2</v>
      </c>
      <c r="AA108" s="10"/>
      <c r="AB108" s="7">
        <v>1</v>
      </c>
      <c r="AC108" s="20"/>
      <c r="AD108" s="7">
        <v>2</v>
      </c>
      <c r="AE108" s="8"/>
      <c r="AF108" s="7">
        <v>1</v>
      </c>
      <c r="AG108" s="20">
        <v>2</v>
      </c>
      <c r="AH108" s="7"/>
      <c r="AI108" s="20"/>
      <c r="AJ108" s="7"/>
      <c r="AK108" s="20"/>
      <c r="AL108" s="9">
        <v>1</v>
      </c>
      <c r="AM108" s="57"/>
      <c r="AN108" s="9">
        <v>0</v>
      </c>
      <c r="AO108" s="9">
        <v>0</v>
      </c>
      <c r="AP108" s="9">
        <v>0</v>
      </c>
      <c r="AQ108" s="8">
        <v>0</v>
      </c>
      <c r="AR108" s="6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122"/>
      <c r="BE108" s="122"/>
      <c r="BX108" s="121"/>
      <c r="CG108" s="123">
        <v>0</v>
      </c>
      <c r="CH108" s="123">
        <v>0</v>
      </c>
      <c r="CI108" s="123"/>
      <c r="CJ108" s="123"/>
      <c r="CK108" s="123"/>
      <c r="CL108" s="123"/>
      <c r="CM108" s="123"/>
      <c r="CN108" s="123"/>
      <c r="CO108" s="123"/>
    </row>
    <row r="109" spans="1:93" ht="16.149999999999999" customHeight="1" x14ac:dyDescent="0.2">
      <c r="A109" s="335"/>
      <c r="B109" s="39" t="s">
        <v>82</v>
      </c>
      <c r="C109" s="52">
        <f t="shared" si="11"/>
        <v>0</v>
      </c>
      <c r="D109" s="53">
        <f t="shared" si="12"/>
        <v>0</v>
      </c>
      <c r="E109" s="54">
        <f t="shared" si="13"/>
        <v>0</v>
      </c>
      <c r="F109" s="7"/>
      <c r="G109" s="10"/>
      <c r="H109" s="7"/>
      <c r="I109" s="20"/>
      <c r="J109" s="7"/>
      <c r="K109" s="10"/>
      <c r="L109" s="7"/>
      <c r="M109" s="20"/>
      <c r="N109" s="9"/>
      <c r="O109" s="10"/>
      <c r="P109" s="7"/>
      <c r="Q109" s="20"/>
      <c r="R109" s="9"/>
      <c r="S109" s="10"/>
      <c r="T109" s="7"/>
      <c r="U109" s="20"/>
      <c r="V109" s="9"/>
      <c r="W109" s="10"/>
      <c r="X109" s="7"/>
      <c r="Y109" s="20"/>
      <c r="Z109" s="9"/>
      <c r="AA109" s="10"/>
      <c r="AB109" s="7"/>
      <c r="AC109" s="20"/>
      <c r="AD109" s="7"/>
      <c r="AE109" s="8"/>
      <c r="AF109" s="7"/>
      <c r="AG109" s="20"/>
      <c r="AH109" s="7"/>
      <c r="AI109" s="20"/>
      <c r="AJ109" s="7"/>
      <c r="AK109" s="20"/>
      <c r="AL109" s="9"/>
      <c r="AM109" s="57"/>
      <c r="AN109" s="9"/>
      <c r="AO109" s="9"/>
      <c r="AP109" s="9"/>
      <c r="AQ109" s="8"/>
      <c r="AR109" s="6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122"/>
      <c r="BE109" s="122"/>
      <c r="BX109" s="121"/>
      <c r="CG109" s="123"/>
      <c r="CH109" s="123"/>
      <c r="CI109" s="123"/>
      <c r="CJ109" s="123"/>
      <c r="CK109" s="123"/>
      <c r="CL109" s="123"/>
      <c r="CM109" s="123"/>
      <c r="CN109" s="123"/>
      <c r="CO109" s="123"/>
    </row>
    <row r="110" spans="1:93" ht="16.149999999999999" customHeight="1" x14ac:dyDescent="0.2">
      <c r="A110" s="335"/>
      <c r="B110" s="186" t="s">
        <v>83</v>
      </c>
      <c r="C110" s="59">
        <f t="shared" si="11"/>
        <v>0</v>
      </c>
      <c r="D110" s="60">
        <f t="shared" si="12"/>
        <v>0</v>
      </c>
      <c r="E110" s="61">
        <f t="shared" si="13"/>
        <v>0</v>
      </c>
      <c r="F110" s="41"/>
      <c r="G110" s="214"/>
      <c r="H110" s="184"/>
      <c r="I110" s="208"/>
      <c r="J110" s="7"/>
      <c r="K110" s="10"/>
      <c r="L110" s="7"/>
      <c r="M110" s="20"/>
      <c r="N110" s="9"/>
      <c r="O110" s="10"/>
      <c r="P110" s="217"/>
      <c r="Q110" s="185"/>
      <c r="R110" s="207"/>
      <c r="S110" s="218"/>
      <c r="T110" s="184"/>
      <c r="U110" s="208"/>
      <c r="V110" s="219"/>
      <c r="W110" s="207"/>
      <c r="X110" s="184"/>
      <c r="Y110" s="208"/>
      <c r="Z110" s="219"/>
      <c r="AA110" s="207"/>
      <c r="AB110" s="184"/>
      <c r="AC110" s="208"/>
      <c r="AD110" s="184"/>
      <c r="AE110" s="185"/>
      <c r="AF110" s="184"/>
      <c r="AG110" s="208"/>
      <c r="AH110" s="184"/>
      <c r="AI110" s="208"/>
      <c r="AJ110" s="184"/>
      <c r="AK110" s="208"/>
      <c r="AL110" s="207"/>
      <c r="AM110" s="191"/>
      <c r="AN110" s="9"/>
      <c r="AO110" s="9"/>
      <c r="AP110" s="9"/>
      <c r="AQ110" s="8"/>
      <c r="AR110" s="6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122"/>
      <c r="BE110" s="122"/>
      <c r="BX110" s="121"/>
      <c r="CG110" s="123"/>
      <c r="CH110" s="123"/>
      <c r="CI110" s="123"/>
      <c r="CJ110" s="123"/>
      <c r="CK110" s="123"/>
      <c r="CL110" s="123"/>
      <c r="CM110" s="123"/>
      <c r="CN110" s="123"/>
      <c r="CO110" s="123"/>
    </row>
    <row r="111" spans="1:93" ht="16.149999999999999" customHeight="1" x14ac:dyDescent="0.2">
      <c r="A111" s="336"/>
      <c r="B111" s="167" t="s">
        <v>84</v>
      </c>
      <c r="C111" s="132">
        <f t="shared" si="11"/>
        <v>0</v>
      </c>
      <c r="D111" s="168">
        <f t="shared" si="12"/>
        <v>0</v>
      </c>
      <c r="E111" s="131">
        <f t="shared" si="13"/>
        <v>0</v>
      </c>
      <c r="F111" s="12"/>
      <c r="G111" s="16"/>
      <c r="H111" s="12"/>
      <c r="I111" s="13"/>
      <c r="J111" s="15"/>
      <c r="K111" s="141"/>
      <c r="L111" s="12"/>
      <c r="M111" s="14"/>
      <c r="N111" s="15"/>
      <c r="O111" s="141"/>
      <c r="P111" s="23"/>
      <c r="Q111" s="14"/>
      <c r="R111" s="16"/>
      <c r="S111" s="141"/>
      <c r="T111" s="12"/>
      <c r="U111" s="13"/>
      <c r="V111" s="15"/>
      <c r="W111" s="16"/>
      <c r="X111" s="12"/>
      <c r="Y111" s="13"/>
      <c r="Z111" s="15"/>
      <c r="AA111" s="16"/>
      <c r="AB111" s="12"/>
      <c r="AC111" s="13"/>
      <c r="AD111" s="12"/>
      <c r="AE111" s="14"/>
      <c r="AF111" s="12"/>
      <c r="AG111" s="13"/>
      <c r="AH111" s="12"/>
      <c r="AI111" s="13"/>
      <c r="AJ111" s="12"/>
      <c r="AK111" s="13"/>
      <c r="AL111" s="16"/>
      <c r="AM111" s="36"/>
      <c r="AN111" s="15"/>
      <c r="AO111" s="15"/>
      <c r="AP111" s="15"/>
      <c r="AQ111" s="13"/>
      <c r="AR111" s="6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122"/>
      <c r="BE111" s="122"/>
      <c r="BX111" s="121"/>
      <c r="CG111" s="123"/>
      <c r="CH111" s="123"/>
      <c r="CI111" s="123"/>
      <c r="CJ111" s="123"/>
      <c r="CK111" s="123"/>
      <c r="CL111" s="123"/>
      <c r="CM111" s="123"/>
      <c r="CN111" s="123"/>
      <c r="CO111" s="123"/>
    </row>
    <row r="112" spans="1:93" ht="31.9" customHeight="1" x14ac:dyDescent="0.2">
      <c r="A112" s="86" t="s">
        <v>86</v>
      </c>
      <c r="B112" s="151"/>
      <c r="C112" s="151"/>
      <c r="D112" s="151"/>
      <c r="E112" s="220"/>
      <c r="F112" s="220"/>
      <c r="G112" s="220"/>
      <c r="H112" s="220"/>
      <c r="I112" s="220"/>
      <c r="J112" s="220"/>
      <c r="K112" s="220"/>
      <c r="L112" s="221"/>
      <c r="M112" s="122"/>
      <c r="N112" s="122"/>
      <c r="O112" s="122"/>
      <c r="P112" s="122"/>
      <c r="Q112" s="122"/>
      <c r="R112" s="122"/>
      <c r="S112" s="122"/>
      <c r="AR112" s="122"/>
      <c r="AS112" s="122"/>
      <c r="AT112" s="122"/>
      <c r="AU112" s="122"/>
      <c r="AV112" s="122"/>
      <c r="AW112" s="122"/>
      <c r="AX112" s="122"/>
      <c r="AY112" s="122"/>
      <c r="AZ112" s="122"/>
      <c r="BA112" s="122"/>
      <c r="BB112" s="122"/>
      <c r="BC112" s="122"/>
      <c r="BD112" s="122"/>
      <c r="BE112" s="122"/>
      <c r="CG112" s="123"/>
      <c r="CH112" s="123"/>
      <c r="CI112" s="123"/>
      <c r="CJ112" s="123"/>
      <c r="CK112" s="123"/>
      <c r="CL112" s="123"/>
      <c r="CM112" s="123"/>
      <c r="CN112" s="123"/>
      <c r="CO112" s="123"/>
    </row>
    <row r="113" spans="1:93" ht="25.15" customHeight="1" x14ac:dyDescent="0.2">
      <c r="A113" s="334" t="s">
        <v>87</v>
      </c>
      <c r="B113" s="83" t="s">
        <v>88</v>
      </c>
      <c r="C113" s="107" t="s">
        <v>89</v>
      </c>
      <c r="D113" s="107" t="s">
        <v>90</v>
      </c>
      <c r="E113" s="220"/>
      <c r="F113" s="220"/>
      <c r="G113" s="220"/>
      <c r="H113" s="220"/>
      <c r="I113" s="220"/>
      <c r="J113" s="220"/>
      <c r="K113" s="220"/>
      <c r="L113" s="221"/>
      <c r="M113" s="122"/>
      <c r="N113" s="122"/>
      <c r="O113" s="122"/>
      <c r="P113" s="122"/>
      <c r="Q113" s="122"/>
      <c r="R113" s="122"/>
      <c r="S113" s="122"/>
      <c r="AR113" s="122"/>
      <c r="AS113" s="122"/>
      <c r="AT113" s="122"/>
      <c r="AU113" s="122"/>
      <c r="AV113" s="122"/>
      <c r="AW113" s="122"/>
      <c r="AX113" s="122"/>
      <c r="AY113" s="122"/>
      <c r="AZ113" s="122"/>
      <c r="BA113" s="122"/>
      <c r="BB113" s="122"/>
      <c r="BC113" s="122"/>
      <c r="BD113" s="122"/>
      <c r="BE113" s="122"/>
      <c r="CG113" s="123"/>
      <c r="CH113" s="123"/>
      <c r="CI113" s="123"/>
      <c r="CJ113" s="123"/>
      <c r="CK113" s="123"/>
      <c r="CL113" s="123"/>
      <c r="CM113" s="123"/>
      <c r="CN113" s="123"/>
      <c r="CO113" s="123"/>
    </row>
    <row r="114" spans="1:93" ht="16.149999999999999" customHeight="1" x14ac:dyDescent="0.2">
      <c r="A114" s="335"/>
      <c r="B114" s="101" t="s">
        <v>91</v>
      </c>
      <c r="C114" s="26"/>
      <c r="D114" s="26"/>
      <c r="E114" s="6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122"/>
      <c r="R114" s="122"/>
      <c r="S114" s="122"/>
      <c r="CG114" s="123"/>
      <c r="CH114" s="123"/>
      <c r="CI114" s="123"/>
      <c r="CJ114" s="123"/>
      <c r="CK114" s="123"/>
      <c r="CL114" s="123"/>
      <c r="CM114" s="123"/>
      <c r="CN114" s="123"/>
      <c r="CO114" s="123"/>
    </row>
    <row r="115" spans="1:93" ht="16.149999999999999" customHeight="1" x14ac:dyDescent="0.2">
      <c r="A115" s="335"/>
      <c r="B115" s="102" t="s">
        <v>92</v>
      </c>
      <c r="C115" s="22"/>
      <c r="D115" s="22"/>
      <c r="E115" s="6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122"/>
      <c r="R115" s="122"/>
      <c r="S115" s="122"/>
      <c r="CG115" s="123"/>
      <c r="CH115" s="123"/>
      <c r="CI115" s="123"/>
      <c r="CJ115" s="123"/>
      <c r="CK115" s="123"/>
      <c r="CL115" s="123"/>
      <c r="CM115" s="123"/>
      <c r="CN115" s="123"/>
      <c r="CO115" s="123"/>
    </row>
    <row r="116" spans="1:93" ht="25.15" customHeight="1" x14ac:dyDescent="0.2">
      <c r="A116" s="335"/>
      <c r="B116" s="102" t="s">
        <v>93</v>
      </c>
      <c r="C116" s="22"/>
      <c r="D116" s="22"/>
      <c r="E116" s="6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122"/>
      <c r="R116" s="122"/>
      <c r="S116" s="122"/>
      <c r="CG116" s="123"/>
      <c r="CH116" s="123"/>
      <c r="CI116" s="123"/>
      <c r="CJ116" s="123"/>
      <c r="CK116" s="123"/>
      <c r="CL116" s="123"/>
      <c r="CM116" s="123"/>
      <c r="CN116" s="123"/>
      <c r="CO116" s="123"/>
    </row>
    <row r="117" spans="1:93" ht="16.149999999999999" customHeight="1" x14ac:dyDescent="0.2">
      <c r="A117" s="335"/>
      <c r="B117" s="102" t="s">
        <v>94</v>
      </c>
      <c r="C117" s="22"/>
      <c r="D117" s="70"/>
      <c r="E117" s="6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122"/>
      <c r="R117" s="122"/>
      <c r="S117" s="122"/>
      <c r="CG117" s="123"/>
      <c r="CH117" s="123"/>
      <c r="CI117" s="123"/>
      <c r="CJ117" s="123"/>
      <c r="CK117" s="123"/>
      <c r="CL117" s="123"/>
      <c r="CM117" s="123"/>
      <c r="CN117" s="123"/>
      <c r="CO117" s="123"/>
    </row>
    <row r="118" spans="1:93" ht="16.149999999999999" customHeight="1" x14ac:dyDescent="0.2">
      <c r="A118" s="335"/>
      <c r="B118" s="102" t="s">
        <v>95</v>
      </c>
      <c r="C118" s="22"/>
      <c r="D118" s="70"/>
      <c r="E118" s="6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122"/>
      <c r="R118" s="122"/>
      <c r="S118" s="122"/>
      <c r="CG118" s="123"/>
      <c r="CH118" s="123"/>
      <c r="CI118" s="123"/>
      <c r="CJ118" s="123"/>
      <c r="CK118" s="123"/>
      <c r="CL118" s="123"/>
      <c r="CM118" s="123"/>
      <c r="CN118" s="123"/>
      <c r="CO118" s="123"/>
    </row>
    <row r="119" spans="1:93" ht="16.149999999999999" customHeight="1" x14ac:dyDescent="0.2">
      <c r="A119" s="335"/>
      <c r="B119" s="102" t="s">
        <v>96</v>
      </c>
      <c r="C119" s="22"/>
      <c r="D119" s="22"/>
      <c r="E119" s="6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122"/>
      <c r="R119" s="122"/>
      <c r="S119" s="122"/>
      <c r="CG119" s="123"/>
      <c r="CH119" s="123"/>
      <c r="CI119" s="123"/>
      <c r="CJ119" s="123"/>
      <c r="CK119" s="123"/>
      <c r="CL119" s="123"/>
      <c r="CM119" s="123"/>
      <c r="CN119" s="123"/>
      <c r="CO119" s="123"/>
    </row>
    <row r="120" spans="1:93" ht="16.149999999999999" customHeight="1" x14ac:dyDescent="0.2">
      <c r="A120" s="335"/>
      <c r="B120" s="102" t="s">
        <v>97</v>
      </c>
      <c r="C120" s="22"/>
      <c r="D120" s="22"/>
      <c r="E120" s="6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122"/>
      <c r="R120" s="122"/>
      <c r="S120" s="122"/>
      <c r="CG120" s="123"/>
      <c r="CH120" s="123"/>
      <c r="CI120" s="123"/>
      <c r="CJ120" s="123"/>
      <c r="CK120" s="123"/>
      <c r="CL120" s="123"/>
      <c r="CM120" s="123"/>
      <c r="CN120" s="123"/>
      <c r="CO120" s="123"/>
    </row>
    <row r="121" spans="1:93" ht="16.149999999999999" customHeight="1" x14ac:dyDescent="0.2">
      <c r="A121" s="336"/>
      <c r="B121" s="110" t="s">
        <v>98</v>
      </c>
      <c r="C121" s="24"/>
      <c r="D121" s="24"/>
      <c r="E121" s="6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122"/>
      <c r="R121" s="122"/>
      <c r="S121" s="122"/>
      <c r="CG121" s="123"/>
      <c r="CH121" s="123"/>
      <c r="CI121" s="123"/>
      <c r="CJ121" s="123"/>
      <c r="CK121" s="123"/>
      <c r="CL121" s="123"/>
      <c r="CM121" s="123"/>
      <c r="CN121" s="123"/>
      <c r="CO121" s="123"/>
    </row>
    <row r="122" spans="1:93" ht="31.9" customHeight="1" x14ac:dyDescent="0.2">
      <c r="A122" s="222" t="s">
        <v>99</v>
      </c>
      <c r="B122" s="223"/>
      <c r="C122" s="224"/>
      <c r="D122" s="136"/>
      <c r="E122" s="221"/>
      <c r="F122" s="221"/>
      <c r="G122" s="221"/>
      <c r="H122" s="221"/>
      <c r="I122" s="221"/>
      <c r="J122" s="221"/>
      <c r="K122" s="221"/>
      <c r="L122" s="221"/>
      <c r="M122" s="122"/>
      <c r="N122" s="122"/>
      <c r="O122" s="122"/>
      <c r="P122" s="122"/>
      <c r="Q122" s="122"/>
      <c r="R122" s="122"/>
      <c r="S122" s="122"/>
      <c r="CG122" s="123"/>
      <c r="CH122" s="123"/>
      <c r="CI122" s="123"/>
      <c r="CJ122" s="123"/>
      <c r="CK122" s="123"/>
      <c r="CL122" s="123"/>
      <c r="CM122" s="123"/>
      <c r="CN122" s="123"/>
      <c r="CO122" s="123"/>
    </row>
    <row r="123" spans="1:93" ht="31.9" customHeight="1" x14ac:dyDescent="0.2">
      <c r="A123" s="225" t="s">
        <v>100</v>
      </c>
      <c r="B123" s="226"/>
      <c r="C123" s="226"/>
      <c r="D123" s="226"/>
      <c r="E123" s="226"/>
      <c r="F123" s="226"/>
      <c r="G123" s="226"/>
      <c r="H123" s="226"/>
      <c r="I123" s="226"/>
      <c r="J123" s="226"/>
      <c r="K123" s="226"/>
      <c r="L123" s="226"/>
      <c r="CG123" s="123"/>
      <c r="CH123" s="123"/>
      <c r="CI123" s="123"/>
      <c r="CJ123" s="123"/>
      <c r="CK123" s="123"/>
      <c r="CL123" s="123"/>
      <c r="CM123" s="123"/>
      <c r="CN123" s="123"/>
      <c r="CO123" s="123"/>
    </row>
    <row r="124" spans="1:93" ht="25.15" customHeight="1" x14ac:dyDescent="0.2">
      <c r="A124" s="333" t="s">
        <v>101</v>
      </c>
      <c r="B124" s="333" t="s">
        <v>102</v>
      </c>
      <c r="C124" s="333" t="s">
        <v>89</v>
      </c>
      <c r="D124" s="328" t="s">
        <v>103</v>
      </c>
      <c r="E124" s="329"/>
      <c r="F124" s="329"/>
      <c r="G124" s="329"/>
      <c r="H124" s="329"/>
      <c r="I124" s="329"/>
      <c r="J124" s="330"/>
      <c r="K124" s="331" t="s">
        <v>104</v>
      </c>
      <c r="L124" s="331" t="s">
        <v>105</v>
      </c>
      <c r="CG124" s="123"/>
      <c r="CH124" s="123"/>
      <c r="CI124" s="123"/>
      <c r="CJ124" s="123"/>
      <c r="CK124" s="123"/>
      <c r="CL124" s="123"/>
      <c r="CM124" s="123"/>
      <c r="CN124" s="123"/>
      <c r="CO124" s="123"/>
    </row>
    <row r="125" spans="1:93" ht="37.15" customHeight="1" x14ac:dyDescent="0.2">
      <c r="A125" s="333"/>
      <c r="B125" s="333"/>
      <c r="C125" s="333"/>
      <c r="D125" s="77" t="s">
        <v>106</v>
      </c>
      <c r="E125" s="111" t="s">
        <v>107</v>
      </c>
      <c r="F125" s="111" t="s">
        <v>108</v>
      </c>
      <c r="G125" s="111" t="s">
        <v>109</v>
      </c>
      <c r="H125" s="111" t="s">
        <v>110</v>
      </c>
      <c r="I125" s="227" t="s">
        <v>111</v>
      </c>
      <c r="J125" s="144" t="s">
        <v>112</v>
      </c>
      <c r="K125" s="332"/>
      <c r="L125" s="332"/>
      <c r="CG125" s="123"/>
      <c r="CH125" s="123"/>
      <c r="CI125" s="123"/>
      <c r="CJ125" s="123"/>
      <c r="CK125" s="123"/>
      <c r="CL125" s="123"/>
      <c r="CM125" s="123"/>
      <c r="CN125" s="123"/>
      <c r="CO125" s="123"/>
    </row>
    <row r="126" spans="1:93" ht="16.149999999999999" customHeight="1" x14ac:dyDescent="0.2">
      <c r="A126" s="333" t="s">
        <v>113</v>
      </c>
      <c r="B126" s="109" t="s">
        <v>114</v>
      </c>
      <c r="C126" s="228">
        <f>SUM(D126:J126)</f>
        <v>0</v>
      </c>
      <c r="D126" s="78"/>
      <c r="E126" s="134"/>
      <c r="F126" s="134"/>
      <c r="G126" s="134"/>
      <c r="H126" s="134"/>
      <c r="I126" s="229"/>
      <c r="J126" s="156"/>
      <c r="K126" s="230"/>
      <c r="L126" s="174"/>
      <c r="M126" s="124"/>
      <c r="CG126" s="123"/>
      <c r="CH126" s="123"/>
      <c r="CI126" s="123"/>
      <c r="CJ126" s="123"/>
      <c r="CK126" s="123"/>
      <c r="CL126" s="123"/>
      <c r="CM126" s="123"/>
      <c r="CN126" s="123"/>
      <c r="CO126" s="123"/>
    </row>
    <row r="127" spans="1:93" ht="16.149999999999999" customHeight="1" x14ac:dyDescent="0.2">
      <c r="A127" s="333"/>
      <c r="B127" s="108" t="s">
        <v>115</v>
      </c>
      <c r="C127" s="130">
        <f t="shared" ref="C127:C141" si="14">SUM(D127:J127)</f>
        <v>0</v>
      </c>
      <c r="D127" s="7"/>
      <c r="E127" s="11"/>
      <c r="F127" s="11"/>
      <c r="G127" s="11"/>
      <c r="H127" s="11"/>
      <c r="I127" s="173"/>
      <c r="J127" s="35"/>
      <c r="K127" s="9"/>
      <c r="L127" s="22"/>
      <c r="M127" s="124"/>
      <c r="CG127" s="123"/>
      <c r="CH127" s="123"/>
      <c r="CI127" s="123"/>
      <c r="CJ127" s="123"/>
      <c r="CK127" s="123"/>
      <c r="CL127" s="123"/>
      <c r="CM127" s="123"/>
      <c r="CN127" s="123"/>
      <c r="CO127" s="123"/>
    </row>
    <row r="128" spans="1:93" ht="16.149999999999999" customHeight="1" x14ac:dyDescent="0.2">
      <c r="A128" s="327"/>
      <c r="B128" s="108" t="s">
        <v>116</v>
      </c>
      <c r="C128" s="130">
        <f t="shared" si="14"/>
        <v>0</v>
      </c>
      <c r="D128" s="7"/>
      <c r="E128" s="11"/>
      <c r="F128" s="11"/>
      <c r="G128" s="11"/>
      <c r="H128" s="11"/>
      <c r="I128" s="173"/>
      <c r="J128" s="35"/>
      <c r="K128" s="9"/>
      <c r="L128" s="22"/>
      <c r="M128" s="124"/>
      <c r="CG128" s="123"/>
      <c r="CH128" s="123"/>
      <c r="CI128" s="123"/>
      <c r="CJ128" s="123"/>
      <c r="CK128" s="123"/>
      <c r="CL128" s="123"/>
      <c r="CM128" s="123"/>
      <c r="CN128" s="123"/>
      <c r="CO128" s="123"/>
    </row>
    <row r="129" spans="1:93" ht="16.149999999999999" customHeight="1" x14ac:dyDescent="0.2">
      <c r="A129" s="327"/>
      <c r="B129" s="231" t="s">
        <v>117</v>
      </c>
      <c r="C129" s="30">
        <f t="shared" si="14"/>
        <v>0</v>
      </c>
      <c r="D129" s="32"/>
      <c r="E129" s="135"/>
      <c r="F129" s="135"/>
      <c r="G129" s="135"/>
      <c r="H129" s="135"/>
      <c r="I129" s="232"/>
      <c r="J129" s="97"/>
      <c r="K129" s="233"/>
      <c r="L129" s="34"/>
      <c r="M129" s="124"/>
      <c r="CG129" s="123"/>
      <c r="CH129" s="123"/>
      <c r="CI129" s="123"/>
      <c r="CJ129" s="123"/>
      <c r="CK129" s="123"/>
      <c r="CL129" s="123"/>
      <c r="CM129" s="123"/>
      <c r="CN129" s="123"/>
      <c r="CO129" s="123"/>
    </row>
    <row r="130" spans="1:93" ht="16.149999999999999" customHeight="1" x14ac:dyDescent="0.2">
      <c r="A130" s="327" t="s">
        <v>118</v>
      </c>
      <c r="B130" s="109" t="s">
        <v>114</v>
      </c>
      <c r="C130" s="234">
        <f t="shared" si="14"/>
        <v>0</v>
      </c>
      <c r="D130" s="1"/>
      <c r="E130" s="5"/>
      <c r="F130" s="5"/>
      <c r="G130" s="5"/>
      <c r="H130" s="5"/>
      <c r="I130" s="209"/>
      <c r="J130" s="47"/>
      <c r="K130" s="4"/>
      <c r="L130" s="26"/>
      <c r="M130" s="124"/>
      <c r="CG130" s="123"/>
      <c r="CH130" s="123"/>
      <c r="CI130" s="123"/>
      <c r="CJ130" s="123"/>
      <c r="CK130" s="123"/>
      <c r="CL130" s="123"/>
      <c r="CM130" s="123"/>
      <c r="CN130" s="123"/>
      <c r="CO130" s="123"/>
    </row>
    <row r="131" spans="1:93" ht="16.149999999999999" customHeight="1" x14ac:dyDescent="0.2">
      <c r="A131" s="327"/>
      <c r="B131" s="108" t="s">
        <v>115</v>
      </c>
      <c r="C131" s="129">
        <f t="shared" si="14"/>
        <v>0</v>
      </c>
      <c r="D131" s="82"/>
      <c r="E131" s="138"/>
      <c r="F131" s="138"/>
      <c r="G131" s="138"/>
      <c r="H131" s="138"/>
      <c r="I131" s="139"/>
      <c r="J131" s="100"/>
      <c r="K131" s="235"/>
      <c r="L131" s="183"/>
      <c r="M131" s="124"/>
      <c r="CG131" s="123"/>
      <c r="CH131" s="123"/>
      <c r="CI131" s="123"/>
      <c r="CJ131" s="123"/>
      <c r="CK131" s="123"/>
      <c r="CL131" s="123"/>
      <c r="CM131" s="123"/>
      <c r="CN131" s="123"/>
      <c r="CO131" s="123"/>
    </row>
    <row r="132" spans="1:93" ht="16.149999999999999" customHeight="1" x14ac:dyDescent="0.2">
      <c r="A132" s="327"/>
      <c r="B132" s="108" t="s">
        <v>116</v>
      </c>
      <c r="C132" s="130">
        <f t="shared" si="14"/>
        <v>0</v>
      </c>
      <c r="D132" s="7"/>
      <c r="E132" s="11"/>
      <c r="F132" s="11"/>
      <c r="G132" s="11"/>
      <c r="H132" s="11"/>
      <c r="I132" s="173"/>
      <c r="J132" s="35"/>
      <c r="K132" s="9"/>
      <c r="L132" s="22"/>
      <c r="M132" s="124"/>
      <c r="CG132" s="123"/>
      <c r="CH132" s="123"/>
      <c r="CI132" s="123"/>
      <c r="CJ132" s="123"/>
      <c r="CK132" s="123"/>
      <c r="CL132" s="123"/>
      <c r="CM132" s="123"/>
      <c r="CN132" s="123"/>
      <c r="CO132" s="123"/>
    </row>
    <row r="133" spans="1:93" ht="16.149999999999999" customHeight="1" x14ac:dyDescent="0.2">
      <c r="A133" s="327"/>
      <c r="B133" s="231" t="s">
        <v>117</v>
      </c>
      <c r="C133" s="30">
        <f t="shared" si="14"/>
        <v>0</v>
      </c>
      <c r="D133" s="12"/>
      <c r="E133" s="31"/>
      <c r="F133" s="31"/>
      <c r="G133" s="31"/>
      <c r="H133" s="31"/>
      <c r="I133" s="141"/>
      <c r="J133" s="36"/>
      <c r="K133" s="15"/>
      <c r="L133" s="24"/>
      <c r="M133" s="124"/>
      <c r="CG133" s="123"/>
      <c r="CH133" s="123"/>
      <c r="CI133" s="123"/>
      <c r="CJ133" s="123"/>
      <c r="CK133" s="123"/>
      <c r="CL133" s="123"/>
      <c r="CM133" s="123"/>
      <c r="CN133" s="123"/>
      <c r="CO133" s="123"/>
    </row>
    <row r="134" spans="1:93" ht="16.149999999999999" customHeight="1" x14ac:dyDescent="0.2">
      <c r="A134" s="327" t="s">
        <v>119</v>
      </c>
      <c r="B134" s="109" t="s">
        <v>114</v>
      </c>
      <c r="C134" s="234">
        <f t="shared" si="14"/>
        <v>0</v>
      </c>
      <c r="D134" s="1"/>
      <c r="E134" s="5"/>
      <c r="F134" s="5"/>
      <c r="G134" s="5"/>
      <c r="H134" s="5"/>
      <c r="I134" s="209"/>
      <c r="J134" s="47"/>
      <c r="K134" s="4"/>
      <c r="L134" s="26"/>
      <c r="M134" s="124"/>
      <c r="CG134" s="123"/>
      <c r="CH134" s="123"/>
      <c r="CI134" s="123"/>
      <c r="CJ134" s="123"/>
      <c r="CK134" s="123"/>
      <c r="CL134" s="123"/>
      <c r="CM134" s="123"/>
      <c r="CN134" s="123"/>
      <c r="CO134" s="123"/>
    </row>
    <row r="135" spans="1:93" ht="16.149999999999999" customHeight="1" x14ac:dyDescent="0.2">
      <c r="A135" s="327"/>
      <c r="B135" s="108" t="s">
        <v>115</v>
      </c>
      <c r="C135" s="129">
        <f t="shared" si="14"/>
        <v>0</v>
      </c>
      <c r="D135" s="82"/>
      <c r="E135" s="138"/>
      <c r="F135" s="138"/>
      <c r="G135" s="138"/>
      <c r="H135" s="138"/>
      <c r="I135" s="139"/>
      <c r="J135" s="100"/>
      <c r="K135" s="235"/>
      <c r="L135" s="183"/>
      <c r="M135" s="124"/>
      <c r="CG135" s="123"/>
      <c r="CH135" s="123"/>
      <c r="CI135" s="123"/>
      <c r="CJ135" s="123"/>
      <c r="CK135" s="123"/>
      <c r="CL135" s="123"/>
      <c r="CM135" s="123"/>
      <c r="CN135" s="123"/>
      <c r="CO135" s="123"/>
    </row>
    <row r="136" spans="1:93" ht="16.149999999999999" customHeight="1" x14ac:dyDescent="0.2">
      <c r="A136" s="327"/>
      <c r="B136" s="108" t="s">
        <v>116</v>
      </c>
      <c r="C136" s="130">
        <f t="shared" si="14"/>
        <v>0</v>
      </c>
      <c r="D136" s="7"/>
      <c r="E136" s="11"/>
      <c r="F136" s="11"/>
      <c r="G136" s="11"/>
      <c r="H136" s="11"/>
      <c r="I136" s="173"/>
      <c r="J136" s="35"/>
      <c r="K136" s="9"/>
      <c r="L136" s="22"/>
      <c r="M136" s="124"/>
      <c r="CG136" s="123"/>
      <c r="CH136" s="123"/>
      <c r="CI136" s="123"/>
      <c r="CJ136" s="123"/>
      <c r="CK136" s="123"/>
      <c r="CL136" s="123"/>
      <c r="CM136" s="123"/>
      <c r="CN136" s="123"/>
      <c r="CO136" s="123"/>
    </row>
    <row r="137" spans="1:93" ht="16.149999999999999" customHeight="1" x14ac:dyDescent="0.2">
      <c r="A137" s="327"/>
      <c r="B137" s="231" t="s">
        <v>117</v>
      </c>
      <c r="C137" s="30">
        <f t="shared" si="14"/>
        <v>0</v>
      </c>
      <c r="D137" s="12"/>
      <c r="E137" s="31"/>
      <c r="F137" s="31"/>
      <c r="G137" s="31"/>
      <c r="H137" s="31"/>
      <c r="I137" s="141"/>
      <c r="J137" s="36"/>
      <c r="K137" s="15"/>
      <c r="L137" s="24"/>
      <c r="M137" s="124"/>
      <c r="CG137" s="123"/>
      <c r="CH137" s="123"/>
      <c r="CI137" s="123"/>
      <c r="CJ137" s="123"/>
      <c r="CK137" s="123"/>
      <c r="CL137" s="123"/>
      <c r="CM137" s="123"/>
      <c r="CN137" s="123"/>
      <c r="CO137" s="123"/>
    </row>
    <row r="138" spans="1:93" ht="16.149999999999999" customHeight="1" x14ac:dyDescent="0.2">
      <c r="A138" s="327" t="s">
        <v>120</v>
      </c>
      <c r="B138" s="109" t="s">
        <v>114</v>
      </c>
      <c r="C138" s="234">
        <f t="shared" si="14"/>
        <v>0</v>
      </c>
      <c r="D138" s="1"/>
      <c r="E138" s="5"/>
      <c r="F138" s="5"/>
      <c r="G138" s="5"/>
      <c r="H138" s="5"/>
      <c r="I138" s="209"/>
      <c r="J138" s="47"/>
      <c r="K138" s="4"/>
      <c r="L138" s="26"/>
      <c r="M138" s="124"/>
      <c r="CG138" s="123"/>
      <c r="CH138" s="123"/>
      <c r="CI138" s="123"/>
      <c r="CJ138" s="123"/>
      <c r="CK138" s="123"/>
      <c r="CL138" s="123"/>
      <c r="CM138" s="123"/>
      <c r="CN138" s="123"/>
      <c r="CO138" s="123"/>
    </row>
    <row r="139" spans="1:93" ht="16.149999999999999" customHeight="1" x14ac:dyDescent="0.2">
      <c r="A139" s="327"/>
      <c r="B139" s="108" t="s">
        <v>115</v>
      </c>
      <c r="C139" s="129">
        <f t="shared" si="14"/>
        <v>0</v>
      </c>
      <c r="D139" s="82"/>
      <c r="E139" s="138"/>
      <c r="F139" s="138"/>
      <c r="G139" s="138"/>
      <c r="H139" s="138"/>
      <c r="I139" s="139"/>
      <c r="J139" s="100"/>
      <c r="K139" s="235"/>
      <c r="L139" s="183"/>
      <c r="M139" s="124"/>
      <c r="CG139" s="123"/>
      <c r="CH139" s="123"/>
      <c r="CI139" s="123"/>
      <c r="CJ139" s="123"/>
      <c r="CK139" s="123"/>
      <c r="CL139" s="123"/>
      <c r="CM139" s="123"/>
      <c r="CN139" s="123"/>
      <c r="CO139" s="123"/>
    </row>
    <row r="140" spans="1:93" ht="16.149999999999999" customHeight="1" x14ac:dyDescent="0.2">
      <c r="A140" s="327"/>
      <c r="B140" s="108" t="s">
        <v>116</v>
      </c>
      <c r="C140" s="130">
        <f t="shared" si="14"/>
        <v>0</v>
      </c>
      <c r="D140" s="7"/>
      <c r="E140" s="11"/>
      <c r="F140" s="11"/>
      <c r="G140" s="11"/>
      <c r="H140" s="11"/>
      <c r="I140" s="173"/>
      <c r="J140" s="35"/>
      <c r="K140" s="9"/>
      <c r="L140" s="22"/>
      <c r="M140" s="124"/>
      <c r="CG140" s="123"/>
      <c r="CH140" s="123"/>
      <c r="CI140" s="123"/>
      <c r="CJ140" s="123"/>
      <c r="CK140" s="123"/>
      <c r="CL140" s="123"/>
      <c r="CM140" s="123"/>
      <c r="CN140" s="123"/>
      <c r="CO140" s="123"/>
    </row>
    <row r="141" spans="1:93" ht="16.149999999999999" customHeight="1" x14ac:dyDescent="0.2">
      <c r="A141" s="327"/>
      <c r="B141" s="231" t="s">
        <v>117</v>
      </c>
      <c r="C141" s="30">
        <f t="shared" si="14"/>
        <v>0</v>
      </c>
      <c r="D141" s="12"/>
      <c r="E141" s="31"/>
      <c r="F141" s="31"/>
      <c r="G141" s="31"/>
      <c r="H141" s="31"/>
      <c r="I141" s="141"/>
      <c r="J141" s="36"/>
      <c r="K141" s="15"/>
      <c r="L141" s="24"/>
      <c r="M141" s="124"/>
      <c r="CG141" s="123"/>
      <c r="CH141" s="123"/>
      <c r="CI141" s="123"/>
      <c r="CJ141" s="123"/>
      <c r="CK141" s="123"/>
      <c r="CL141" s="123"/>
      <c r="CM141" s="123"/>
      <c r="CN141" s="123"/>
      <c r="CO141" s="123"/>
    </row>
    <row r="142" spans="1:93" ht="31.9" customHeight="1" x14ac:dyDescent="0.2">
      <c r="A142" s="225" t="s">
        <v>121</v>
      </c>
      <c r="B142" s="226"/>
      <c r="C142" s="226"/>
      <c r="D142" s="226"/>
      <c r="E142" s="226"/>
      <c r="F142" s="226"/>
      <c r="G142" s="226"/>
      <c r="H142" s="226"/>
      <c r="I142" s="226"/>
      <c r="J142" s="226"/>
      <c r="K142" s="226"/>
      <c r="L142" s="226"/>
      <c r="CG142" s="123"/>
      <c r="CH142" s="123"/>
      <c r="CI142" s="123"/>
      <c r="CJ142" s="123"/>
      <c r="CK142" s="123"/>
      <c r="CL142" s="123"/>
      <c r="CM142" s="123"/>
      <c r="CN142" s="123"/>
      <c r="CO142" s="123"/>
    </row>
    <row r="143" spans="1:93" ht="37.15" customHeight="1" x14ac:dyDescent="0.2">
      <c r="A143" s="83" t="s">
        <v>122</v>
      </c>
      <c r="B143" s="236" t="s">
        <v>123</v>
      </c>
      <c r="C143" s="37" t="s">
        <v>124</v>
      </c>
      <c r="D143" s="38" t="s">
        <v>125</v>
      </c>
      <c r="E143" s="38" t="s">
        <v>126</v>
      </c>
      <c r="F143" s="38" t="s">
        <v>127</v>
      </c>
      <c r="G143" s="38" t="s">
        <v>128</v>
      </c>
      <c r="H143" s="29" t="s">
        <v>129</v>
      </c>
      <c r="I143" s="237"/>
      <c r="J143" s="238"/>
      <c r="K143" s="238"/>
      <c r="L143" s="238"/>
      <c r="CG143" s="123"/>
      <c r="CH143" s="123"/>
      <c r="CI143" s="123"/>
      <c r="CJ143" s="123"/>
      <c r="CK143" s="123"/>
      <c r="CL143" s="123"/>
      <c r="CM143" s="123"/>
      <c r="CN143" s="123"/>
      <c r="CO143" s="123"/>
    </row>
    <row r="144" spans="1:93" ht="16.149999999999999" customHeight="1" x14ac:dyDescent="0.2">
      <c r="A144" s="109" t="s">
        <v>130</v>
      </c>
      <c r="B144" s="234">
        <f>SUM(C144:H144)</f>
        <v>0</v>
      </c>
      <c r="C144" s="1"/>
      <c r="D144" s="239"/>
      <c r="E144" s="239"/>
      <c r="F144" s="239"/>
      <c r="G144" s="239"/>
      <c r="H144" s="240"/>
      <c r="I144" s="241"/>
      <c r="J144" s="226"/>
      <c r="K144" s="120"/>
      <c r="L144" s="120"/>
      <c r="CG144" s="123"/>
      <c r="CH144" s="123"/>
      <c r="CI144" s="123"/>
      <c r="CJ144" s="123"/>
      <c r="CK144" s="123"/>
      <c r="CL144" s="123"/>
      <c r="CM144" s="123"/>
      <c r="CN144" s="123"/>
      <c r="CO144" s="123"/>
    </row>
    <row r="145" spans="1:93" ht="16.149999999999999" customHeight="1" x14ac:dyDescent="0.2">
      <c r="A145" s="108" t="s">
        <v>115</v>
      </c>
      <c r="B145" s="129">
        <f>SUM(C145:H145)</f>
        <v>0</v>
      </c>
      <c r="C145" s="82"/>
      <c r="D145" s="138"/>
      <c r="E145" s="138"/>
      <c r="F145" s="138"/>
      <c r="G145" s="138"/>
      <c r="H145" s="81"/>
      <c r="I145" s="241"/>
      <c r="J145" s="226"/>
      <c r="K145" s="120"/>
      <c r="L145" s="120"/>
      <c r="CG145" s="123"/>
      <c r="CH145" s="123"/>
      <c r="CI145" s="123"/>
      <c r="CJ145" s="123"/>
      <c r="CK145" s="123"/>
      <c r="CL145" s="123"/>
      <c r="CM145" s="123"/>
      <c r="CN145" s="123"/>
      <c r="CO145" s="123"/>
    </row>
    <row r="146" spans="1:93" ht="16.149999999999999" customHeight="1" x14ac:dyDescent="0.2">
      <c r="A146" s="108" t="s">
        <v>116</v>
      </c>
      <c r="B146" s="130">
        <f>SUM(C146:H146)</f>
        <v>0</v>
      </c>
      <c r="C146" s="7"/>
      <c r="D146" s="11"/>
      <c r="E146" s="11"/>
      <c r="F146" s="11"/>
      <c r="G146" s="11"/>
      <c r="H146" s="8"/>
      <c r="I146" s="241"/>
      <c r="J146" s="226"/>
      <c r="K146" s="120"/>
      <c r="L146" s="120"/>
      <c r="CG146" s="123"/>
      <c r="CH146" s="123"/>
      <c r="CI146" s="123"/>
      <c r="CJ146" s="123"/>
      <c r="CK146" s="123"/>
      <c r="CL146" s="123"/>
      <c r="CM146" s="123"/>
      <c r="CN146" s="123"/>
      <c r="CO146" s="123"/>
    </row>
    <row r="147" spans="1:93" ht="16.149999999999999" customHeight="1" x14ac:dyDescent="0.2">
      <c r="A147" s="231" t="s">
        <v>131</v>
      </c>
      <c r="B147" s="30">
        <f>SUM(C147:H147)</f>
        <v>0</v>
      </c>
      <c r="C147" s="12"/>
      <c r="D147" s="31"/>
      <c r="E147" s="31"/>
      <c r="F147" s="31"/>
      <c r="G147" s="31"/>
      <c r="H147" s="14"/>
      <c r="I147" s="241"/>
      <c r="J147" s="226"/>
      <c r="K147" s="120"/>
      <c r="L147" s="120"/>
      <c r="CG147" s="123"/>
      <c r="CH147" s="123"/>
      <c r="CI147" s="123"/>
      <c r="CJ147" s="123"/>
      <c r="CK147" s="123"/>
      <c r="CL147" s="123"/>
      <c r="CM147" s="123"/>
      <c r="CN147" s="123"/>
      <c r="CO147" s="123"/>
    </row>
    <row r="148" spans="1:93" ht="31.9" customHeight="1" x14ac:dyDescent="0.2">
      <c r="A148" s="225" t="s">
        <v>132</v>
      </c>
      <c r="B148" s="226"/>
      <c r="C148" s="226"/>
      <c r="D148" s="226"/>
      <c r="E148" s="226"/>
      <c r="F148" s="226"/>
      <c r="G148" s="226"/>
      <c r="H148" s="226"/>
      <c r="I148" s="226"/>
      <c r="J148" s="226"/>
      <c r="K148" s="226"/>
      <c r="L148" s="226"/>
      <c r="CG148" s="123"/>
      <c r="CH148" s="123"/>
      <c r="CI148" s="123"/>
      <c r="CJ148" s="123"/>
      <c r="CK148" s="123"/>
      <c r="CL148" s="123"/>
      <c r="CM148" s="123"/>
      <c r="CN148" s="123"/>
      <c r="CO148" s="123"/>
    </row>
    <row r="149" spans="1:93" ht="37.15" customHeight="1" x14ac:dyDescent="0.2">
      <c r="A149" s="83" t="s">
        <v>122</v>
      </c>
      <c r="B149" s="236" t="s">
        <v>89</v>
      </c>
      <c r="C149" s="37" t="s">
        <v>133</v>
      </c>
      <c r="D149" s="38" t="s">
        <v>134</v>
      </c>
      <c r="E149" s="38" t="s">
        <v>135</v>
      </c>
      <c r="F149" s="38" t="s">
        <v>136</v>
      </c>
      <c r="G149" s="38" t="s">
        <v>137</v>
      </c>
      <c r="H149" s="29" t="s">
        <v>138</v>
      </c>
      <c r="I149" s="237"/>
      <c r="J149" s="238"/>
      <c r="K149" s="238"/>
      <c r="L149" s="238"/>
      <c r="CG149" s="123"/>
      <c r="CH149" s="123"/>
      <c r="CI149" s="123"/>
      <c r="CJ149" s="123"/>
      <c r="CK149" s="123"/>
      <c r="CL149" s="123"/>
      <c r="CM149" s="123"/>
      <c r="CN149" s="123"/>
      <c r="CO149" s="123"/>
    </row>
    <row r="150" spans="1:93" ht="16.149999999999999" customHeight="1" x14ac:dyDescent="0.2">
      <c r="A150" s="109" t="s">
        <v>130</v>
      </c>
      <c r="B150" s="234">
        <f t="shared" ref="B150:B155" si="15">SUM(C150:H150)</f>
        <v>0</v>
      </c>
      <c r="C150" s="1"/>
      <c r="D150" s="239"/>
      <c r="E150" s="239"/>
      <c r="F150" s="239"/>
      <c r="G150" s="239"/>
      <c r="H150" s="240"/>
      <c r="I150" s="241"/>
      <c r="J150" s="226"/>
      <c r="K150" s="120"/>
      <c r="L150" s="120"/>
      <c r="CG150" s="123"/>
      <c r="CH150" s="123"/>
      <c r="CI150" s="123"/>
      <c r="CJ150" s="123"/>
      <c r="CK150" s="123"/>
      <c r="CL150" s="123"/>
      <c r="CM150" s="123"/>
      <c r="CN150" s="123"/>
      <c r="CO150" s="123"/>
    </row>
    <row r="151" spans="1:93" ht="16.149999999999999" customHeight="1" x14ac:dyDescent="0.2">
      <c r="A151" s="108" t="s">
        <v>115</v>
      </c>
      <c r="B151" s="130">
        <f t="shared" si="15"/>
        <v>0</v>
      </c>
      <c r="C151" s="7"/>
      <c r="D151" s="11"/>
      <c r="E151" s="11"/>
      <c r="F151" s="11"/>
      <c r="G151" s="11"/>
      <c r="H151" s="8"/>
      <c r="I151" s="241"/>
      <c r="J151" s="226"/>
      <c r="K151" s="120"/>
      <c r="L151" s="120"/>
      <c r="CG151" s="123"/>
      <c r="CH151" s="123"/>
      <c r="CI151" s="123"/>
      <c r="CJ151" s="123"/>
      <c r="CK151" s="123"/>
      <c r="CL151" s="123"/>
      <c r="CM151" s="123"/>
      <c r="CN151" s="123"/>
      <c r="CO151" s="123"/>
    </row>
    <row r="152" spans="1:93" ht="16.149999999999999" customHeight="1" x14ac:dyDescent="0.2">
      <c r="A152" s="108" t="s">
        <v>116</v>
      </c>
      <c r="B152" s="130">
        <f t="shared" si="15"/>
        <v>0</v>
      </c>
      <c r="C152" s="7"/>
      <c r="D152" s="11"/>
      <c r="E152" s="11"/>
      <c r="F152" s="11"/>
      <c r="G152" s="11"/>
      <c r="H152" s="8"/>
      <c r="I152" s="241"/>
      <c r="J152" s="226"/>
      <c r="K152" s="120"/>
      <c r="L152" s="120"/>
      <c r="CG152" s="123"/>
      <c r="CH152" s="123"/>
      <c r="CI152" s="123"/>
      <c r="CJ152" s="123"/>
      <c r="CK152" s="123"/>
      <c r="CL152" s="123"/>
      <c r="CM152" s="123"/>
      <c r="CN152" s="123"/>
      <c r="CO152" s="123"/>
    </row>
    <row r="153" spans="1:93" ht="16.149999999999999" customHeight="1" x14ac:dyDescent="0.2">
      <c r="A153" s="98" t="s">
        <v>139</v>
      </c>
      <c r="B153" s="130">
        <f t="shared" si="15"/>
        <v>0</v>
      </c>
      <c r="C153" s="7"/>
      <c r="D153" s="11"/>
      <c r="E153" s="11"/>
      <c r="F153" s="11"/>
      <c r="G153" s="11"/>
      <c r="H153" s="8"/>
      <c r="I153" s="241"/>
      <c r="J153" s="226"/>
      <c r="K153" s="120"/>
      <c r="L153" s="120"/>
      <c r="CG153" s="123"/>
      <c r="CH153" s="123"/>
      <c r="CI153" s="123"/>
      <c r="CJ153" s="123"/>
      <c r="CK153" s="123"/>
      <c r="CL153" s="123"/>
      <c r="CM153" s="123"/>
      <c r="CN153" s="123"/>
      <c r="CO153" s="123"/>
    </row>
    <row r="154" spans="1:93" ht="16.149999999999999" customHeight="1" x14ac:dyDescent="0.2">
      <c r="A154" s="242" t="s">
        <v>140</v>
      </c>
      <c r="B154" s="243">
        <f t="shared" si="15"/>
        <v>0</v>
      </c>
      <c r="C154" s="27"/>
      <c r="D154" s="44"/>
      <c r="E154" s="44"/>
      <c r="F154" s="44"/>
      <c r="G154" s="44"/>
      <c r="H154" s="137"/>
      <c r="I154" s="241"/>
      <c r="J154" s="226"/>
      <c r="K154" s="120"/>
      <c r="L154" s="120"/>
      <c r="CG154" s="123"/>
      <c r="CH154" s="123"/>
      <c r="CI154" s="123"/>
      <c r="CJ154" s="123"/>
      <c r="CK154" s="123"/>
      <c r="CL154" s="123"/>
      <c r="CM154" s="123"/>
      <c r="CN154" s="123"/>
      <c r="CO154" s="123"/>
    </row>
    <row r="155" spans="1:93" ht="16.149999999999999" customHeight="1" x14ac:dyDescent="0.2">
      <c r="A155" s="244" t="s">
        <v>8</v>
      </c>
      <c r="B155" s="30">
        <f t="shared" si="15"/>
        <v>0</v>
      </c>
      <c r="C155" s="12"/>
      <c r="D155" s="31"/>
      <c r="E155" s="31"/>
      <c r="F155" s="31"/>
      <c r="G155" s="31"/>
      <c r="H155" s="14"/>
      <c r="I155" s="241"/>
      <c r="J155" s="226"/>
      <c r="K155" s="120"/>
      <c r="L155" s="120"/>
      <c r="CG155" s="123"/>
      <c r="CH155" s="123"/>
      <c r="CI155" s="123"/>
      <c r="CJ155" s="123"/>
      <c r="CK155" s="123"/>
      <c r="CL155" s="123"/>
      <c r="CM155" s="123"/>
      <c r="CN155" s="123"/>
      <c r="CO155" s="123"/>
    </row>
    <row r="156" spans="1:93" x14ac:dyDescent="0.2">
      <c r="CG156" s="123"/>
      <c r="CH156" s="123"/>
      <c r="CI156" s="123"/>
      <c r="CJ156" s="123"/>
      <c r="CK156" s="123"/>
      <c r="CL156" s="123"/>
      <c r="CM156" s="123"/>
      <c r="CN156" s="123"/>
      <c r="CO156" s="123"/>
    </row>
    <row r="194" spans="1:104" ht="12.75" customHeight="1" x14ac:dyDescent="0.2"/>
    <row r="195" spans="1:104" s="142" customFormat="1" hidden="1" x14ac:dyDescent="0.2">
      <c r="A195" s="142">
        <f>SUM(C14:C95,C100:C111,C126:C141,B144:B147,B150:B155,C114:C121)</f>
        <v>339</v>
      </c>
      <c r="B195" s="142">
        <f>SUM(CG11:CO156)</f>
        <v>0</v>
      </c>
      <c r="BX195" s="143"/>
      <c r="BY195" s="143"/>
      <c r="BZ195" s="143"/>
      <c r="CA195" s="143"/>
      <c r="CB195" s="143"/>
      <c r="CC195" s="143"/>
      <c r="CD195" s="143"/>
      <c r="CE195" s="143"/>
      <c r="CF195" s="143"/>
      <c r="CG195" s="143"/>
      <c r="CH195" s="143"/>
      <c r="CI195" s="143"/>
      <c r="CJ195" s="143"/>
      <c r="CK195" s="143"/>
      <c r="CL195" s="143"/>
      <c r="CM195" s="143"/>
      <c r="CN195" s="143"/>
      <c r="CO195" s="143"/>
      <c r="CP195" s="143"/>
      <c r="CQ195" s="143"/>
      <c r="CR195" s="143"/>
      <c r="CS195" s="143"/>
      <c r="CT195" s="143"/>
      <c r="CU195" s="143"/>
      <c r="CV195" s="143"/>
      <c r="CW195" s="143"/>
      <c r="CX195" s="143"/>
      <c r="CY195" s="143"/>
      <c r="CZ195" s="143"/>
    </row>
  </sheetData>
  <mergeCells count="75">
    <mergeCell ref="Z12:AA12"/>
    <mergeCell ref="AB12:AC12"/>
    <mergeCell ref="AD12:AE12"/>
    <mergeCell ref="AF12:AG12"/>
    <mergeCell ref="A6:T6"/>
    <mergeCell ref="A8:B8"/>
    <mergeCell ref="A10:A13"/>
    <mergeCell ref="B10:B13"/>
    <mergeCell ref="C10:E12"/>
    <mergeCell ref="F10:AM11"/>
    <mergeCell ref="AH12:AI12"/>
    <mergeCell ref="P12:Q12"/>
    <mergeCell ref="R12:S12"/>
    <mergeCell ref="T12:U12"/>
    <mergeCell ref="V12:W12"/>
    <mergeCell ref="X12:Y12"/>
    <mergeCell ref="F12:G12"/>
    <mergeCell ref="H12:I12"/>
    <mergeCell ref="J12:K12"/>
    <mergeCell ref="L12:M12"/>
    <mergeCell ref="N12:O12"/>
    <mergeCell ref="F97:AM97"/>
    <mergeCell ref="AN97:AO98"/>
    <mergeCell ref="AP97:AP99"/>
    <mergeCell ref="AD98:AE98"/>
    <mergeCell ref="AF98:AG98"/>
    <mergeCell ref="AH98:AI98"/>
    <mergeCell ref="AJ98:AK98"/>
    <mergeCell ref="AL98:AM98"/>
    <mergeCell ref="AQ97:AQ99"/>
    <mergeCell ref="A100:A105"/>
    <mergeCell ref="A106:A111"/>
    <mergeCell ref="A113:A121"/>
    <mergeCell ref="F98:G98"/>
    <mergeCell ref="H98:I98"/>
    <mergeCell ref="J98:K98"/>
    <mergeCell ref="L98:M98"/>
    <mergeCell ref="N98:O98"/>
    <mergeCell ref="P98:Q98"/>
    <mergeCell ref="R98:S98"/>
    <mergeCell ref="T98:U98"/>
    <mergeCell ref="V98:W98"/>
    <mergeCell ref="X98:Y98"/>
    <mergeCell ref="Z98:AA98"/>
    <mergeCell ref="AB98:AC98"/>
    <mergeCell ref="AQ10:AQ13"/>
    <mergeCell ref="AR10:AR13"/>
    <mergeCell ref="AS10:AS13"/>
    <mergeCell ref="AJ12:AK12"/>
    <mergeCell ref="AL12:AM12"/>
    <mergeCell ref="AN10:AN13"/>
    <mergeCell ref="AO10:AP12"/>
    <mergeCell ref="A14:A24"/>
    <mergeCell ref="A25:A35"/>
    <mergeCell ref="A124:A125"/>
    <mergeCell ref="B124:B125"/>
    <mergeCell ref="C124:C125"/>
    <mergeCell ref="A97:A99"/>
    <mergeCell ref="A81:A87"/>
    <mergeCell ref="A88:A95"/>
    <mergeCell ref="A36:A46"/>
    <mergeCell ref="A47:A57"/>
    <mergeCell ref="A58:A64"/>
    <mergeCell ref="A65:A68"/>
    <mergeCell ref="A69:A75"/>
    <mergeCell ref="A76:A80"/>
    <mergeCell ref="B97:B99"/>
    <mergeCell ref="C97:E98"/>
    <mergeCell ref="A134:A137"/>
    <mergeCell ref="A138:A141"/>
    <mergeCell ref="D124:J124"/>
    <mergeCell ref="K124:K125"/>
    <mergeCell ref="L124:L125"/>
    <mergeCell ref="A126:A129"/>
    <mergeCell ref="A130:A133"/>
  </mergeCells>
  <dataValidations count="2">
    <dataValidation type="whole" allowBlank="1" showInputMessage="1" showErrorMessage="1" errorTitle="Error de ingreso" error="Debe ingresar sólo números." sqref="F14:AS95 F100:AQ111 C114:D121 D126:L141 C144:H147 C150:H155" xr:uid="{00000000-0002-0000-0200-000000000000}">
      <formula1>0</formula1>
      <formula2>99999</formula2>
    </dataValidation>
    <dataValidation allowBlank="1" showInputMessage="1" showErrorMessage="1" errorTitle="ERROR" error="Por Favor ingrese solo Números." sqref="AR100:AR111 AT14:AT95 E114:E121" xr:uid="{00000000-0002-0000-0200-000001000000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Z195"/>
  <sheetViews>
    <sheetView workbookViewId="0">
      <selection activeCell="E95" sqref="C14:E95"/>
    </sheetView>
  </sheetViews>
  <sheetFormatPr baseColWidth="10" defaultColWidth="11.42578125" defaultRowHeight="12.75" x14ac:dyDescent="0.2"/>
  <cols>
    <col min="1" max="1" width="43.140625" style="121" customWidth="1"/>
    <col min="2" max="2" width="42.28515625" style="121" customWidth="1"/>
    <col min="3" max="3" width="17.28515625" style="121" customWidth="1"/>
    <col min="4" max="4" width="16.140625" style="121" customWidth="1"/>
    <col min="5" max="5" width="14.140625" style="121" customWidth="1"/>
    <col min="6" max="6" width="14.85546875" style="121" customWidth="1"/>
    <col min="7" max="7" width="16" style="121" customWidth="1"/>
    <col min="8" max="8" width="16.42578125" style="121" customWidth="1"/>
    <col min="9" max="9" width="13.28515625" style="121" customWidth="1"/>
    <col min="10" max="10" width="15.42578125" style="121" customWidth="1"/>
    <col min="11" max="11" width="17" style="121" customWidth="1"/>
    <col min="12" max="12" width="13.28515625" style="121" customWidth="1"/>
    <col min="13" max="39" width="11.42578125" style="121"/>
    <col min="40" max="40" width="11" style="121" customWidth="1"/>
    <col min="41" max="41" width="13" style="121" customWidth="1"/>
    <col min="42" max="42" width="13.140625" style="121" customWidth="1"/>
    <col min="43" max="74" width="11.42578125" style="121"/>
    <col min="75" max="75" width="11.7109375" style="121" customWidth="1"/>
    <col min="76" max="77" width="11.7109375" style="124" customWidth="1"/>
    <col min="78" max="78" width="12.140625" style="124" customWidth="1"/>
    <col min="79" max="104" width="12.140625" style="147" hidden="1" customWidth="1"/>
    <col min="105" max="105" width="12.140625" style="121" customWidth="1"/>
    <col min="106" max="16384" width="11.42578125" style="121"/>
  </cols>
  <sheetData>
    <row r="1" spans="1:93" ht="16.149999999999999" customHeight="1" x14ac:dyDescent="0.2">
      <c r="A1" s="146" t="s">
        <v>0</v>
      </c>
    </row>
    <row r="2" spans="1:93" ht="16.149999999999999" customHeight="1" x14ac:dyDescent="0.2">
      <c r="A2" s="85" t="str">
        <f>CONCATENATE("COMUNA: ",[4]NOMBRE!B2," - ","( ",[4]NOMBRE!C2,[4]NOMBRE!D2,[4]NOMBRE!E2,[4]NOMBRE!F2,[4]NOMBRE!G2," )")</f>
        <v>COMUNA: LINARES - ( 07401 )</v>
      </c>
    </row>
    <row r="3" spans="1:93" ht="16.149999999999999" customHeight="1" x14ac:dyDescent="0.2">
      <c r="A3" s="85" t="str">
        <f>CONCATENATE("ESTABLECIMIENTO/ESTRATEGIA: ",[4]NOMBRE!B3," - ","( ",[4]NOMBRE!C3,[4]NOMBRE!D3,[4]NOMBRE!E3,[4]NOMBRE!F3,[4]NOMBRE!G3,[4]NOMBRE!H3," )")</f>
        <v>ESTABLECIMIENTO/ESTRATEGIA: HOSPITAL PRESIDENTE CARLOS IBAÑEZ DEL CAMPO - ( 116108 )</v>
      </c>
    </row>
    <row r="4" spans="1:93" ht="16.149999999999999" customHeight="1" x14ac:dyDescent="0.2">
      <c r="A4" s="85" t="str">
        <f>CONCATENATE("MES: ",[4]NOMBRE!B6," - ","( ",[4]NOMBRE!C6,[4]NOMBRE!D6," )")</f>
        <v>MES: MARZO - ( 03 )</v>
      </c>
    </row>
    <row r="5" spans="1:93" ht="16.149999999999999" customHeight="1" x14ac:dyDescent="0.2">
      <c r="A5" s="85" t="str">
        <f>CONCATENATE("AÑO: ",[4]NOMBRE!B7)</f>
        <v>AÑO: 2018</v>
      </c>
    </row>
    <row r="6" spans="1:93" ht="15" x14ac:dyDescent="0.2">
      <c r="A6" s="358" t="s">
        <v>9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</row>
    <row r="7" spans="1:93" ht="15" x14ac:dyDescent="0.2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</row>
    <row r="8" spans="1:93" ht="31.9" customHeight="1" x14ac:dyDescent="0.2">
      <c r="A8" s="359" t="s">
        <v>10</v>
      </c>
      <c r="B8" s="359"/>
      <c r="C8" s="148"/>
      <c r="D8" s="148"/>
      <c r="E8" s="148"/>
      <c r="F8" s="148"/>
      <c r="G8" s="148"/>
      <c r="H8" s="148"/>
      <c r="I8" s="148"/>
      <c r="J8" s="148"/>
      <c r="K8" s="148"/>
      <c r="L8" s="148"/>
    </row>
    <row r="9" spans="1:93" ht="31.9" customHeight="1" x14ac:dyDescent="0.2">
      <c r="A9" s="149" t="s">
        <v>11</v>
      </c>
      <c r="B9" s="150"/>
      <c r="C9" s="150"/>
      <c r="D9" s="150"/>
      <c r="E9" s="150"/>
      <c r="F9" s="151"/>
      <c r="G9" s="151"/>
      <c r="H9" s="151"/>
      <c r="I9" s="151"/>
      <c r="J9" s="151"/>
      <c r="K9" s="151"/>
      <c r="L9" s="151"/>
    </row>
    <row r="10" spans="1:93" ht="16.149999999999999" customHeight="1" x14ac:dyDescent="0.2">
      <c r="A10" s="360" t="s">
        <v>12</v>
      </c>
      <c r="B10" s="340" t="s">
        <v>13</v>
      </c>
      <c r="C10" s="343" t="s">
        <v>14</v>
      </c>
      <c r="D10" s="344"/>
      <c r="E10" s="337"/>
      <c r="F10" s="363" t="s">
        <v>15</v>
      </c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64"/>
      <c r="AM10" s="365"/>
      <c r="AN10" s="350" t="s">
        <v>16</v>
      </c>
      <c r="AO10" s="353" t="s">
        <v>1</v>
      </c>
      <c r="AP10" s="337"/>
      <c r="AQ10" s="334" t="s">
        <v>2</v>
      </c>
      <c r="AR10" s="334" t="s">
        <v>3</v>
      </c>
      <c r="AS10" s="334" t="s">
        <v>7</v>
      </c>
      <c r="BX10" s="121"/>
    </row>
    <row r="11" spans="1:93" ht="16.149999999999999" customHeight="1" x14ac:dyDescent="0.2">
      <c r="A11" s="360"/>
      <c r="B11" s="341"/>
      <c r="C11" s="361"/>
      <c r="D11" s="362"/>
      <c r="E11" s="338"/>
      <c r="F11" s="366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8"/>
      <c r="AN11" s="351"/>
      <c r="AO11" s="354"/>
      <c r="AP11" s="338"/>
      <c r="AQ11" s="335"/>
      <c r="AR11" s="335"/>
      <c r="AS11" s="335"/>
      <c r="BX11" s="121"/>
      <c r="CG11" s="123"/>
      <c r="CH11" s="123"/>
      <c r="CI11" s="123"/>
      <c r="CJ11" s="123"/>
      <c r="CK11" s="123"/>
      <c r="CL11" s="123"/>
      <c r="CM11" s="123"/>
      <c r="CN11" s="123"/>
      <c r="CO11" s="123"/>
    </row>
    <row r="12" spans="1:93" ht="16.149999999999999" customHeight="1" x14ac:dyDescent="0.2">
      <c r="A12" s="360"/>
      <c r="B12" s="341"/>
      <c r="C12" s="345"/>
      <c r="D12" s="346"/>
      <c r="E12" s="339"/>
      <c r="F12" s="333" t="s">
        <v>17</v>
      </c>
      <c r="G12" s="333"/>
      <c r="H12" s="328" t="s">
        <v>18</v>
      </c>
      <c r="I12" s="347"/>
      <c r="J12" s="328" t="s">
        <v>4</v>
      </c>
      <c r="K12" s="347"/>
      <c r="L12" s="328" t="s">
        <v>19</v>
      </c>
      <c r="M12" s="347"/>
      <c r="N12" s="328" t="s">
        <v>20</v>
      </c>
      <c r="O12" s="347"/>
      <c r="P12" s="328" t="s">
        <v>21</v>
      </c>
      <c r="Q12" s="347"/>
      <c r="R12" s="328" t="s">
        <v>22</v>
      </c>
      <c r="S12" s="347"/>
      <c r="T12" s="328" t="s">
        <v>23</v>
      </c>
      <c r="U12" s="347"/>
      <c r="V12" s="328" t="s">
        <v>24</v>
      </c>
      <c r="W12" s="347"/>
      <c r="X12" s="328" t="s">
        <v>25</v>
      </c>
      <c r="Y12" s="347"/>
      <c r="Z12" s="328" t="s">
        <v>26</v>
      </c>
      <c r="AA12" s="347"/>
      <c r="AB12" s="328" t="s">
        <v>27</v>
      </c>
      <c r="AC12" s="347"/>
      <c r="AD12" s="328" t="s">
        <v>28</v>
      </c>
      <c r="AE12" s="347"/>
      <c r="AF12" s="328" t="s">
        <v>29</v>
      </c>
      <c r="AG12" s="347"/>
      <c r="AH12" s="328" t="s">
        <v>30</v>
      </c>
      <c r="AI12" s="347"/>
      <c r="AJ12" s="328" t="s">
        <v>31</v>
      </c>
      <c r="AK12" s="347"/>
      <c r="AL12" s="348" t="s">
        <v>32</v>
      </c>
      <c r="AM12" s="349"/>
      <c r="AN12" s="351"/>
      <c r="AO12" s="355"/>
      <c r="AP12" s="339"/>
      <c r="AQ12" s="335"/>
      <c r="AR12" s="335"/>
      <c r="AS12" s="335"/>
      <c r="BX12" s="121"/>
      <c r="CG12" s="123"/>
      <c r="CH12" s="123"/>
      <c r="CI12" s="123"/>
      <c r="CJ12" s="123"/>
      <c r="CK12" s="123"/>
      <c r="CL12" s="123"/>
      <c r="CM12" s="123"/>
      <c r="CN12" s="123"/>
      <c r="CO12" s="123"/>
    </row>
    <row r="13" spans="1:93" ht="16.149999999999999" customHeight="1" x14ac:dyDescent="0.2">
      <c r="A13" s="360"/>
      <c r="B13" s="342"/>
      <c r="C13" s="77" t="s">
        <v>33</v>
      </c>
      <c r="D13" s="111" t="s">
        <v>34</v>
      </c>
      <c r="E13" s="117" t="s">
        <v>35</v>
      </c>
      <c r="F13" s="77" t="s">
        <v>34</v>
      </c>
      <c r="G13" s="114" t="s">
        <v>35</v>
      </c>
      <c r="H13" s="77" t="s">
        <v>34</v>
      </c>
      <c r="I13" s="114" t="s">
        <v>35</v>
      </c>
      <c r="J13" s="77" t="s">
        <v>34</v>
      </c>
      <c r="K13" s="114" t="s">
        <v>35</v>
      </c>
      <c r="L13" s="77" t="s">
        <v>34</v>
      </c>
      <c r="M13" s="114" t="s">
        <v>35</v>
      </c>
      <c r="N13" s="77" t="s">
        <v>34</v>
      </c>
      <c r="O13" s="114" t="s">
        <v>35</v>
      </c>
      <c r="P13" s="77" t="s">
        <v>34</v>
      </c>
      <c r="Q13" s="114" t="s">
        <v>35</v>
      </c>
      <c r="R13" s="77" t="s">
        <v>34</v>
      </c>
      <c r="S13" s="114" t="s">
        <v>35</v>
      </c>
      <c r="T13" s="77" t="s">
        <v>34</v>
      </c>
      <c r="U13" s="114" t="s">
        <v>35</v>
      </c>
      <c r="V13" s="77" t="s">
        <v>34</v>
      </c>
      <c r="W13" s="114" t="s">
        <v>35</v>
      </c>
      <c r="X13" s="77" t="s">
        <v>34</v>
      </c>
      <c r="Y13" s="114" t="s">
        <v>35</v>
      </c>
      <c r="Z13" s="77" t="s">
        <v>34</v>
      </c>
      <c r="AA13" s="114" t="s">
        <v>35</v>
      </c>
      <c r="AB13" s="77" t="s">
        <v>34</v>
      </c>
      <c r="AC13" s="114" t="s">
        <v>35</v>
      </c>
      <c r="AD13" s="77" t="s">
        <v>34</v>
      </c>
      <c r="AE13" s="114" t="s">
        <v>35</v>
      </c>
      <c r="AF13" s="77" t="s">
        <v>34</v>
      </c>
      <c r="AG13" s="114" t="s">
        <v>35</v>
      </c>
      <c r="AH13" s="77" t="s">
        <v>34</v>
      </c>
      <c r="AI13" s="114" t="s">
        <v>35</v>
      </c>
      <c r="AJ13" s="77" t="s">
        <v>34</v>
      </c>
      <c r="AK13" s="114" t="s">
        <v>35</v>
      </c>
      <c r="AL13" s="77" t="s">
        <v>34</v>
      </c>
      <c r="AM13" s="92" t="s">
        <v>35</v>
      </c>
      <c r="AN13" s="352"/>
      <c r="AO13" s="77" t="s">
        <v>5</v>
      </c>
      <c r="AP13" s="114" t="s">
        <v>6</v>
      </c>
      <c r="AQ13" s="336"/>
      <c r="AR13" s="336"/>
      <c r="AS13" s="336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X13" s="121"/>
      <c r="CG13" s="123"/>
      <c r="CH13" s="123"/>
      <c r="CI13" s="123"/>
      <c r="CJ13" s="123"/>
      <c r="CK13" s="123"/>
      <c r="CL13" s="123"/>
      <c r="CM13" s="123"/>
      <c r="CN13" s="123"/>
      <c r="CO13" s="123"/>
    </row>
    <row r="14" spans="1:93" ht="16.149999999999999" customHeight="1" x14ac:dyDescent="0.2">
      <c r="A14" s="334" t="s">
        <v>36</v>
      </c>
      <c r="B14" s="152" t="s">
        <v>37</v>
      </c>
      <c r="C14" s="49">
        <f t="shared" ref="C14:C39" si="0">SUM(D14+E14)</f>
        <v>0</v>
      </c>
      <c r="D14" s="50">
        <f t="shared" ref="D14:D39" si="1">SUM(F14+H14+J14+L14+N14+P14+R14+T14+V14+X14+Z14+AB14+AD14+AF14+AH14+AJ14+AL14)</f>
        <v>0</v>
      </c>
      <c r="E14" s="153">
        <f t="shared" ref="E14:E39" si="2">SUM(G14+I14+K14+M14+O14+Q14+S14+U14+W14+Y14+AA14+AC14+AE14+AG14+AI14+AK14+AM14)</f>
        <v>0</v>
      </c>
      <c r="F14" s="78"/>
      <c r="G14" s="154"/>
      <c r="H14" s="78"/>
      <c r="I14" s="154"/>
      <c r="J14" s="78"/>
      <c r="K14" s="79"/>
      <c r="L14" s="78"/>
      <c r="M14" s="79"/>
      <c r="N14" s="78"/>
      <c r="O14" s="79"/>
      <c r="P14" s="78"/>
      <c r="Q14" s="79"/>
      <c r="R14" s="78"/>
      <c r="S14" s="79"/>
      <c r="T14" s="78"/>
      <c r="U14" s="79"/>
      <c r="V14" s="78"/>
      <c r="W14" s="79"/>
      <c r="X14" s="78"/>
      <c r="Y14" s="79"/>
      <c r="Z14" s="78"/>
      <c r="AA14" s="79"/>
      <c r="AB14" s="78"/>
      <c r="AC14" s="79"/>
      <c r="AD14" s="78"/>
      <c r="AE14" s="79"/>
      <c r="AF14" s="78"/>
      <c r="AG14" s="79"/>
      <c r="AH14" s="78"/>
      <c r="AI14" s="79"/>
      <c r="AJ14" s="78"/>
      <c r="AK14" s="79"/>
      <c r="AL14" s="155"/>
      <c r="AM14" s="156"/>
      <c r="AN14" s="56"/>
      <c r="AO14" s="154"/>
      <c r="AP14" s="26"/>
      <c r="AQ14" s="26"/>
      <c r="AR14" s="26"/>
      <c r="AS14" s="157"/>
      <c r="AT14" s="6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122"/>
      <c r="BG14" s="122"/>
      <c r="BX14" s="121"/>
      <c r="CD14" s="147" t="str">
        <f>IF((J14 + K14 + L14 + M14) &lt;  AS14,"* La columna 14-18 AÑOS no puede ser mayor al total por grupo edad de 10 a 19 años. ","")</f>
        <v/>
      </c>
      <c r="CG14" s="123">
        <v>0</v>
      </c>
      <c r="CH14" s="123">
        <v>0</v>
      </c>
      <c r="CI14" s="123">
        <v>0</v>
      </c>
      <c r="CJ14" s="123">
        <f>IF((J14 + K14 + L14 + M14) &lt;  AS14,1,0)</f>
        <v>0</v>
      </c>
      <c r="CK14" s="123"/>
      <c r="CL14" s="123"/>
      <c r="CM14" s="123"/>
      <c r="CN14" s="123"/>
      <c r="CO14" s="123"/>
    </row>
    <row r="15" spans="1:93" ht="16.149999999999999" customHeight="1" x14ac:dyDescent="0.2">
      <c r="A15" s="335"/>
      <c r="B15" s="39" t="s">
        <v>38</v>
      </c>
      <c r="C15" s="52">
        <f t="shared" si="0"/>
        <v>0</v>
      </c>
      <c r="D15" s="53">
        <f t="shared" si="1"/>
        <v>0</v>
      </c>
      <c r="E15" s="158">
        <f t="shared" si="2"/>
        <v>0</v>
      </c>
      <c r="F15" s="7"/>
      <c r="G15" s="20"/>
      <c r="H15" s="7"/>
      <c r="I15" s="20"/>
      <c r="J15" s="7"/>
      <c r="K15" s="8"/>
      <c r="L15" s="7"/>
      <c r="M15" s="8"/>
      <c r="N15" s="7"/>
      <c r="O15" s="8"/>
      <c r="P15" s="7"/>
      <c r="Q15" s="8"/>
      <c r="R15" s="7"/>
      <c r="S15" s="8"/>
      <c r="T15" s="7"/>
      <c r="U15" s="8"/>
      <c r="V15" s="7"/>
      <c r="W15" s="8"/>
      <c r="X15" s="7"/>
      <c r="Y15" s="8"/>
      <c r="Z15" s="7"/>
      <c r="AA15" s="8"/>
      <c r="AB15" s="7"/>
      <c r="AC15" s="8"/>
      <c r="AD15" s="7"/>
      <c r="AE15" s="8"/>
      <c r="AF15" s="7"/>
      <c r="AG15" s="8"/>
      <c r="AH15" s="7"/>
      <c r="AI15" s="8"/>
      <c r="AJ15" s="7"/>
      <c r="AK15" s="8"/>
      <c r="AL15" s="21"/>
      <c r="AM15" s="35"/>
      <c r="AN15" s="57"/>
      <c r="AO15" s="20"/>
      <c r="AP15" s="22"/>
      <c r="AQ15" s="22"/>
      <c r="AR15" s="22"/>
      <c r="AS15" s="159"/>
      <c r="AT15" s="6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122"/>
      <c r="BG15" s="122"/>
      <c r="BX15" s="121"/>
      <c r="CD15" s="147" t="str">
        <f>IF((J15 + K15 + L15 + M15) &lt;  AS15,"* La columna 14-18 AÑOS no puede ser mayor al total por grupo edad de 10 a 19 años. ","")</f>
        <v/>
      </c>
      <c r="CG15" s="123">
        <v>0</v>
      </c>
      <c r="CH15" s="123">
        <v>0</v>
      </c>
      <c r="CI15" s="123">
        <v>0</v>
      </c>
      <c r="CJ15" s="123">
        <f>IF((J15 + K15 + L15 + M15) &lt;  AS15,1,0)</f>
        <v>0</v>
      </c>
      <c r="CK15" s="123"/>
      <c r="CL15" s="123"/>
      <c r="CM15" s="123"/>
      <c r="CN15" s="123"/>
      <c r="CO15" s="123"/>
    </row>
    <row r="16" spans="1:93" ht="16.149999999999999" customHeight="1" x14ac:dyDescent="0.2">
      <c r="A16" s="335"/>
      <c r="B16" s="39" t="s">
        <v>39</v>
      </c>
      <c r="C16" s="52">
        <f t="shared" si="0"/>
        <v>35</v>
      </c>
      <c r="D16" s="53">
        <f t="shared" si="1"/>
        <v>27</v>
      </c>
      <c r="E16" s="158">
        <f t="shared" si="2"/>
        <v>8</v>
      </c>
      <c r="F16" s="7"/>
      <c r="G16" s="20"/>
      <c r="H16" s="7"/>
      <c r="I16" s="20"/>
      <c r="J16" s="7"/>
      <c r="K16" s="8"/>
      <c r="L16" s="7"/>
      <c r="M16" s="8"/>
      <c r="N16" s="7">
        <v>1</v>
      </c>
      <c r="O16" s="8">
        <v>1</v>
      </c>
      <c r="P16" s="7">
        <v>6</v>
      </c>
      <c r="Q16" s="8">
        <v>2</v>
      </c>
      <c r="R16" s="7">
        <v>2</v>
      </c>
      <c r="S16" s="8">
        <v>2</v>
      </c>
      <c r="T16" s="7">
        <v>5</v>
      </c>
      <c r="U16" s="8"/>
      <c r="V16" s="7">
        <v>5</v>
      </c>
      <c r="W16" s="8"/>
      <c r="X16" s="7">
        <v>1</v>
      </c>
      <c r="Y16" s="8"/>
      <c r="Z16" s="7">
        <v>4</v>
      </c>
      <c r="AA16" s="8">
        <v>1</v>
      </c>
      <c r="AB16" s="7"/>
      <c r="AC16" s="8"/>
      <c r="AD16" s="7">
        <v>1</v>
      </c>
      <c r="AE16" s="8">
        <v>2</v>
      </c>
      <c r="AF16" s="7">
        <v>1</v>
      </c>
      <c r="AG16" s="8"/>
      <c r="AH16" s="7">
        <v>1</v>
      </c>
      <c r="AI16" s="8"/>
      <c r="AJ16" s="7"/>
      <c r="AK16" s="8"/>
      <c r="AL16" s="21"/>
      <c r="AM16" s="35"/>
      <c r="AN16" s="57"/>
      <c r="AO16" s="20">
        <v>0</v>
      </c>
      <c r="AP16" s="22">
        <v>0</v>
      </c>
      <c r="AQ16" s="22">
        <v>0</v>
      </c>
      <c r="AR16" s="22">
        <v>0</v>
      </c>
      <c r="AS16" s="159"/>
      <c r="AT16" s="6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122"/>
      <c r="BG16" s="122"/>
      <c r="BX16" s="121"/>
      <c r="CD16" s="147" t="str">
        <f>IF((J16 + K16 + L16 + M16) &lt;  AS16,"* La columna 14-18 AÑOS no puede ser mayor al total por grupo edad de 10 a 19 años. ","")</f>
        <v/>
      </c>
      <c r="CG16" s="123">
        <v>0</v>
      </c>
      <c r="CH16" s="123">
        <v>0</v>
      </c>
      <c r="CI16" s="123">
        <v>0</v>
      </c>
      <c r="CJ16" s="123">
        <f>IF((J16 + K16 + L16 + M16) &lt;  AS16,1,0)</f>
        <v>0</v>
      </c>
      <c r="CK16" s="123"/>
      <c r="CL16" s="123"/>
      <c r="CM16" s="123"/>
      <c r="CN16" s="123"/>
      <c r="CO16" s="123"/>
    </row>
    <row r="17" spans="1:93" ht="16.149999999999999" customHeight="1" x14ac:dyDescent="0.2">
      <c r="A17" s="335"/>
      <c r="B17" s="39" t="s">
        <v>40</v>
      </c>
      <c r="C17" s="52">
        <f t="shared" si="0"/>
        <v>0</v>
      </c>
      <c r="D17" s="53">
        <f t="shared" si="1"/>
        <v>0</v>
      </c>
      <c r="E17" s="158">
        <f t="shared" si="2"/>
        <v>0</v>
      </c>
      <c r="F17" s="7"/>
      <c r="G17" s="20"/>
      <c r="H17" s="7"/>
      <c r="I17" s="20"/>
      <c r="J17" s="7"/>
      <c r="K17" s="8"/>
      <c r="L17" s="7"/>
      <c r="M17" s="8"/>
      <c r="N17" s="7"/>
      <c r="O17" s="8"/>
      <c r="P17" s="7"/>
      <c r="Q17" s="8"/>
      <c r="R17" s="7"/>
      <c r="S17" s="8"/>
      <c r="T17" s="7"/>
      <c r="U17" s="8"/>
      <c r="V17" s="7"/>
      <c r="W17" s="8"/>
      <c r="X17" s="7"/>
      <c r="Y17" s="8"/>
      <c r="Z17" s="7"/>
      <c r="AA17" s="8"/>
      <c r="AB17" s="7"/>
      <c r="AC17" s="8"/>
      <c r="AD17" s="7"/>
      <c r="AE17" s="8"/>
      <c r="AF17" s="7"/>
      <c r="AG17" s="8"/>
      <c r="AH17" s="7"/>
      <c r="AI17" s="8"/>
      <c r="AJ17" s="7"/>
      <c r="AK17" s="8"/>
      <c r="AL17" s="21"/>
      <c r="AM17" s="35"/>
      <c r="AN17" s="57"/>
      <c r="AO17" s="20"/>
      <c r="AP17" s="22"/>
      <c r="AQ17" s="22"/>
      <c r="AR17" s="22"/>
      <c r="AS17" s="159"/>
      <c r="AT17" s="6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122"/>
      <c r="BG17" s="122"/>
      <c r="BX17" s="121"/>
      <c r="CD17" s="147" t="str">
        <f t="shared" ref="CD17:CD76" si="3">IF((J17 + K17 + L17 + M17) &lt;  AS17,"* La columna 14-18 AÑOS no puede ser mayor al total por grupo edad de 10 a 19 años. ","")</f>
        <v/>
      </c>
      <c r="CG17" s="123">
        <v>0</v>
      </c>
      <c r="CH17" s="123">
        <v>0</v>
      </c>
      <c r="CI17" s="123">
        <v>0</v>
      </c>
      <c r="CJ17" s="123">
        <f t="shared" ref="CJ17:CJ76" si="4">IF((J17 + K17 + L17 + M17) &lt;  AS17,1,0)</f>
        <v>0</v>
      </c>
      <c r="CK17" s="123"/>
      <c r="CL17" s="123"/>
      <c r="CM17" s="123"/>
      <c r="CN17" s="123"/>
      <c r="CO17" s="123"/>
    </row>
    <row r="18" spans="1:93" ht="16.149999999999999" customHeight="1" x14ac:dyDescent="0.2">
      <c r="A18" s="335"/>
      <c r="B18" s="39" t="s">
        <v>41</v>
      </c>
      <c r="C18" s="52">
        <f t="shared" si="0"/>
        <v>0</v>
      </c>
      <c r="D18" s="53">
        <f t="shared" si="1"/>
        <v>0</v>
      </c>
      <c r="E18" s="158">
        <f t="shared" si="2"/>
        <v>0</v>
      </c>
      <c r="F18" s="7"/>
      <c r="G18" s="20"/>
      <c r="H18" s="7"/>
      <c r="I18" s="20"/>
      <c r="J18" s="7"/>
      <c r="K18" s="8"/>
      <c r="L18" s="7"/>
      <c r="M18" s="8"/>
      <c r="N18" s="7"/>
      <c r="O18" s="8"/>
      <c r="P18" s="7"/>
      <c r="Q18" s="8"/>
      <c r="R18" s="7"/>
      <c r="S18" s="8"/>
      <c r="T18" s="7"/>
      <c r="U18" s="8"/>
      <c r="V18" s="7"/>
      <c r="W18" s="8"/>
      <c r="X18" s="7"/>
      <c r="Y18" s="8"/>
      <c r="Z18" s="7"/>
      <c r="AA18" s="8"/>
      <c r="AB18" s="7"/>
      <c r="AC18" s="8"/>
      <c r="AD18" s="7"/>
      <c r="AE18" s="8"/>
      <c r="AF18" s="7"/>
      <c r="AG18" s="8"/>
      <c r="AH18" s="7"/>
      <c r="AI18" s="8"/>
      <c r="AJ18" s="7"/>
      <c r="AK18" s="8"/>
      <c r="AL18" s="21"/>
      <c r="AM18" s="35"/>
      <c r="AN18" s="57"/>
      <c r="AO18" s="20"/>
      <c r="AP18" s="22"/>
      <c r="AQ18" s="22"/>
      <c r="AR18" s="22"/>
      <c r="AS18" s="159"/>
      <c r="AT18" s="6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122"/>
      <c r="BG18" s="122"/>
      <c r="BX18" s="121"/>
      <c r="CD18" s="147" t="str">
        <f t="shared" si="3"/>
        <v/>
      </c>
      <c r="CG18" s="123">
        <v>0</v>
      </c>
      <c r="CH18" s="123">
        <v>0</v>
      </c>
      <c r="CI18" s="123">
        <v>0</v>
      </c>
      <c r="CJ18" s="123">
        <f t="shared" si="4"/>
        <v>0</v>
      </c>
      <c r="CK18" s="123"/>
      <c r="CL18" s="123"/>
      <c r="CM18" s="123"/>
      <c r="CN18" s="123"/>
      <c r="CO18" s="123"/>
    </row>
    <row r="19" spans="1:93" ht="16.149999999999999" customHeight="1" x14ac:dyDescent="0.2">
      <c r="A19" s="335"/>
      <c r="B19" s="39" t="s">
        <v>42</v>
      </c>
      <c r="C19" s="52">
        <f t="shared" si="0"/>
        <v>0</v>
      </c>
      <c r="D19" s="53">
        <f t="shared" si="1"/>
        <v>0</v>
      </c>
      <c r="E19" s="158">
        <f t="shared" si="2"/>
        <v>0</v>
      </c>
      <c r="F19" s="7"/>
      <c r="G19" s="20"/>
      <c r="H19" s="7"/>
      <c r="I19" s="20"/>
      <c r="J19" s="7"/>
      <c r="K19" s="8"/>
      <c r="L19" s="7"/>
      <c r="M19" s="8"/>
      <c r="N19" s="7"/>
      <c r="O19" s="8"/>
      <c r="P19" s="7"/>
      <c r="Q19" s="8"/>
      <c r="R19" s="7"/>
      <c r="S19" s="8"/>
      <c r="T19" s="7"/>
      <c r="U19" s="8"/>
      <c r="V19" s="7"/>
      <c r="W19" s="8"/>
      <c r="X19" s="7"/>
      <c r="Y19" s="8"/>
      <c r="Z19" s="7"/>
      <c r="AA19" s="8"/>
      <c r="AB19" s="7"/>
      <c r="AC19" s="8"/>
      <c r="AD19" s="7"/>
      <c r="AE19" s="8"/>
      <c r="AF19" s="7"/>
      <c r="AG19" s="8"/>
      <c r="AH19" s="7"/>
      <c r="AI19" s="8"/>
      <c r="AJ19" s="7"/>
      <c r="AK19" s="8"/>
      <c r="AL19" s="21"/>
      <c r="AM19" s="35"/>
      <c r="AN19" s="57"/>
      <c r="AO19" s="20"/>
      <c r="AP19" s="22"/>
      <c r="AQ19" s="22"/>
      <c r="AR19" s="22"/>
      <c r="AS19" s="159"/>
      <c r="AT19" s="6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122"/>
      <c r="BG19" s="122"/>
      <c r="BX19" s="121"/>
      <c r="CD19" s="147" t="str">
        <f t="shared" si="3"/>
        <v/>
      </c>
      <c r="CG19" s="123">
        <v>0</v>
      </c>
      <c r="CH19" s="123">
        <v>0</v>
      </c>
      <c r="CI19" s="123">
        <v>0</v>
      </c>
      <c r="CJ19" s="123">
        <f t="shared" si="4"/>
        <v>0</v>
      </c>
      <c r="CK19" s="123"/>
      <c r="CL19" s="123"/>
      <c r="CM19" s="123"/>
      <c r="CN19" s="123"/>
      <c r="CO19" s="123"/>
    </row>
    <row r="20" spans="1:93" ht="16.149999999999999" customHeight="1" x14ac:dyDescent="0.2">
      <c r="A20" s="335"/>
      <c r="B20" s="39" t="s">
        <v>43</v>
      </c>
      <c r="C20" s="52">
        <f t="shared" si="0"/>
        <v>0</v>
      </c>
      <c r="D20" s="53">
        <f t="shared" si="1"/>
        <v>0</v>
      </c>
      <c r="E20" s="158">
        <f t="shared" si="2"/>
        <v>0</v>
      </c>
      <c r="F20" s="7"/>
      <c r="G20" s="20"/>
      <c r="H20" s="7"/>
      <c r="I20" s="20"/>
      <c r="J20" s="7"/>
      <c r="K20" s="8"/>
      <c r="L20" s="7"/>
      <c r="M20" s="8"/>
      <c r="N20" s="7"/>
      <c r="O20" s="8"/>
      <c r="P20" s="7"/>
      <c r="Q20" s="8"/>
      <c r="R20" s="7"/>
      <c r="S20" s="8"/>
      <c r="T20" s="7"/>
      <c r="U20" s="8"/>
      <c r="V20" s="7"/>
      <c r="W20" s="8"/>
      <c r="X20" s="7"/>
      <c r="Y20" s="8"/>
      <c r="Z20" s="7"/>
      <c r="AA20" s="8"/>
      <c r="AB20" s="7"/>
      <c r="AC20" s="8"/>
      <c r="AD20" s="7"/>
      <c r="AE20" s="8"/>
      <c r="AF20" s="7"/>
      <c r="AG20" s="8"/>
      <c r="AH20" s="7"/>
      <c r="AI20" s="8"/>
      <c r="AJ20" s="7"/>
      <c r="AK20" s="8"/>
      <c r="AL20" s="21"/>
      <c r="AM20" s="35"/>
      <c r="AN20" s="57"/>
      <c r="AO20" s="20"/>
      <c r="AP20" s="22"/>
      <c r="AQ20" s="22"/>
      <c r="AR20" s="22"/>
      <c r="AS20" s="159"/>
      <c r="AT20" s="6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122"/>
      <c r="BG20" s="122"/>
      <c r="BX20" s="121"/>
      <c r="CD20" s="147" t="str">
        <f t="shared" si="3"/>
        <v/>
      </c>
      <c r="CG20" s="123">
        <v>0</v>
      </c>
      <c r="CH20" s="123">
        <v>0</v>
      </c>
      <c r="CI20" s="123">
        <v>0</v>
      </c>
      <c r="CJ20" s="123">
        <f t="shared" si="4"/>
        <v>0</v>
      </c>
      <c r="CK20" s="123"/>
      <c r="CL20" s="123"/>
      <c r="CM20" s="123"/>
      <c r="CN20" s="123"/>
      <c r="CO20" s="123"/>
    </row>
    <row r="21" spans="1:93" ht="16.149999999999999" customHeight="1" x14ac:dyDescent="0.2">
      <c r="A21" s="335"/>
      <c r="B21" s="127" t="s">
        <v>44</v>
      </c>
      <c r="C21" s="160">
        <f t="shared" si="0"/>
        <v>0</v>
      </c>
      <c r="D21" s="161">
        <f t="shared" si="1"/>
        <v>0</v>
      </c>
      <c r="E21" s="162">
        <f t="shared" si="2"/>
        <v>0</v>
      </c>
      <c r="F21" s="27"/>
      <c r="G21" s="28"/>
      <c r="H21" s="27"/>
      <c r="I21" s="28"/>
      <c r="J21" s="27"/>
      <c r="K21" s="137"/>
      <c r="L21" s="27"/>
      <c r="M21" s="137"/>
      <c r="N21" s="27"/>
      <c r="O21" s="137"/>
      <c r="P21" s="27"/>
      <c r="Q21" s="137"/>
      <c r="R21" s="27"/>
      <c r="S21" s="137"/>
      <c r="T21" s="27"/>
      <c r="U21" s="137"/>
      <c r="V21" s="27"/>
      <c r="W21" s="137"/>
      <c r="X21" s="27"/>
      <c r="Y21" s="137"/>
      <c r="Z21" s="27"/>
      <c r="AA21" s="137"/>
      <c r="AB21" s="27"/>
      <c r="AC21" s="137"/>
      <c r="AD21" s="27"/>
      <c r="AE21" s="137"/>
      <c r="AF21" s="27"/>
      <c r="AG21" s="137"/>
      <c r="AH21" s="27"/>
      <c r="AI21" s="137"/>
      <c r="AJ21" s="27"/>
      <c r="AK21" s="137"/>
      <c r="AL21" s="163"/>
      <c r="AM21" s="164"/>
      <c r="AN21" s="57"/>
      <c r="AO21" s="28"/>
      <c r="AP21" s="22"/>
      <c r="AQ21" s="22"/>
      <c r="AR21" s="22"/>
      <c r="AS21" s="159"/>
      <c r="AT21" s="6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122"/>
      <c r="BG21" s="122"/>
      <c r="BX21" s="121"/>
      <c r="CD21" s="147" t="str">
        <f t="shared" si="3"/>
        <v/>
      </c>
      <c r="CG21" s="123">
        <v>0</v>
      </c>
      <c r="CH21" s="123">
        <v>0</v>
      </c>
      <c r="CI21" s="123">
        <v>0</v>
      </c>
      <c r="CJ21" s="123">
        <f t="shared" si="4"/>
        <v>0</v>
      </c>
      <c r="CK21" s="123"/>
      <c r="CL21" s="123"/>
      <c r="CM21" s="123"/>
      <c r="CN21" s="123"/>
      <c r="CO21" s="123"/>
    </row>
    <row r="22" spans="1:93" ht="16.149999999999999" customHeight="1" x14ac:dyDescent="0.2">
      <c r="A22" s="335"/>
      <c r="B22" s="39" t="s">
        <v>45</v>
      </c>
      <c r="C22" s="52">
        <f t="shared" si="0"/>
        <v>0</v>
      </c>
      <c r="D22" s="53">
        <f t="shared" si="1"/>
        <v>0</v>
      </c>
      <c r="E22" s="158">
        <f t="shared" si="2"/>
        <v>0</v>
      </c>
      <c r="F22" s="7"/>
      <c r="G22" s="20"/>
      <c r="H22" s="7"/>
      <c r="I22" s="20"/>
      <c r="J22" s="7"/>
      <c r="K22" s="8"/>
      <c r="L22" s="7"/>
      <c r="M22" s="8"/>
      <c r="N22" s="7"/>
      <c r="O22" s="8"/>
      <c r="P22" s="7"/>
      <c r="Q22" s="8"/>
      <c r="R22" s="7"/>
      <c r="S22" s="8"/>
      <c r="T22" s="7"/>
      <c r="U22" s="8"/>
      <c r="V22" s="7"/>
      <c r="W22" s="8"/>
      <c r="X22" s="7"/>
      <c r="Y22" s="8"/>
      <c r="Z22" s="7"/>
      <c r="AA22" s="8"/>
      <c r="AB22" s="7"/>
      <c r="AC22" s="8"/>
      <c r="AD22" s="7"/>
      <c r="AE22" s="8"/>
      <c r="AF22" s="7"/>
      <c r="AG22" s="8"/>
      <c r="AH22" s="7"/>
      <c r="AI22" s="8"/>
      <c r="AJ22" s="7"/>
      <c r="AK22" s="8"/>
      <c r="AL22" s="21"/>
      <c r="AM22" s="35"/>
      <c r="AN22" s="57"/>
      <c r="AO22" s="20"/>
      <c r="AP22" s="22"/>
      <c r="AQ22" s="22"/>
      <c r="AR22" s="22"/>
      <c r="AS22" s="159"/>
      <c r="AT22" s="6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122"/>
      <c r="BG22" s="122"/>
      <c r="BX22" s="121"/>
      <c r="CD22" s="147" t="str">
        <f t="shared" si="3"/>
        <v/>
      </c>
      <c r="CG22" s="123">
        <v>0</v>
      </c>
      <c r="CH22" s="123">
        <v>0</v>
      </c>
      <c r="CI22" s="123">
        <v>0</v>
      </c>
      <c r="CJ22" s="123">
        <f t="shared" si="4"/>
        <v>0</v>
      </c>
      <c r="CK22" s="123"/>
      <c r="CL22" s="123"/>
      <c r="CM22" s="123"/>
      <c r="CN22" s="123"/>
      <c r="CO22" s="123"/>
    </row>
    <row r="23" spans="1:93" ht="16.149999999999999" customHeight="1" x14ac:dyDescent="0.2">
      <c r="A23" s="335"/>
      <c r="B23" s="112" t="s">
        <v>46</v>
      </c>
      <c r="C23" s="165">
        <f t="shared" si="0"/>
        <v>0</v>
      </c>
      <c r="D23" s="88">
        <f t="shared" si="1"/>
        <v>0</v>
      </c>
      <c r="E23" s="166">
        <f t="shared" si="2"/>
        <v>0</v>
      </c>
      <c r="F23" s="7"/>
      <c r="G23" s="20"/>
      <c r="H23" s="7"/>
      <c r="I23" s="20"/>
      <c r="J23" s="7"/>
      <c r="K23" s="8"/>
      <c r="L23" s="7"/>
      <c r="M23" s="8"/>
      <c r="N23" s="7"/>
      <c r="O23" s="8"/>
      <c r="P23" s="7"/>
      <c r="Q23" s="8"/>
      <c r="R23" s="7"/>
      <c r="S23" s="8"/>
      <c r="T23" s="7"/>
      <c r="U23" s="8"/>
      <c r="V23" s="7"/>
      <c r="W23" s="8"/>
      <c r="X23" s="7"/>
      <c r="Y23" s="8"/>
      <c r="Z23" s="7"/>
      <c r="AA23" s="8"/>
      <c r="AB23" s="7"/>
      <c r="AC23" s="8"/>
      <c r="AD23" s="7"/>
      <c r="AE23" s="8"/>
      <c r="AF23" s="7"/>
      <c r="AG23" s="8"/>
      <c r="AH23" s="7"/>
      <c r="AI23" s="8"/>
      <c r="AJ23" s="7"/>
      <c r="AK23" s="8"/>
      <c r="AL23" s="55"/>
      <c r="AM23" s="35"/>
      <c r="AN23" s="57"/>
      <c r="AO23" s="20"/>
      <c r="AP23" s="22"/>
      <c r="AQ23" s="22"/>
      <c r="AR23" s="22"/>
      <c r="AS23" s="159"/>
      <c r="AT23" s="6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122"/>
      <c r="BG23" s="122"/>
      <c r="BX23" s="121"/>
      <c r="CD23" s="147" t="str">
        <f t="shared" si="3"/>
        <v/>
      </c>
      <c r="CG23" s="123">
        <v>0</v>
      </c>
      <c r="CH23" s="123">
        <v>0</v>
      </c>
      <c r="CI23" s="123">
        <v>0</v>
      </c>
      <c r="CJ23" s="123">
        <f t="shared" si="4"/>
        <v>0</v>
      </c>
      <c r="CK23" s="123"/>
      <c r="CL23" s="123"/>
      <c r="CM23" s="123"/>
      <c r="CN23" s="123"/>
      <c r="CO23" s="123"/>
    </row>
    <row r="24" spans="1:93" ht="16.149999999999999" customHeight="1" x14ac:dyDescent="0.2">
      <c r="A24" s="336"/>
      <c r="B24" s="167" t="s">
        <v>47</v>
      </c>
      <c r="C24" s="132">
        <f t="shared" si="0"/>
        <v>0</v>
      </c>
      <c r="D24" s="168">
        <f t="shared" si="1"/>
        <v>0</v>
      </c>
      <c r="E24" s="128">
        <f t="shared" si="2"/>
        <v>0</v>
      </c>
      <c r="F24" s="32"/>
      <c r="G24" s="33"/>
      <c r="H24" s="32"/>
      <c r="I24" s="33"/>
      <c r="J24" s="32"/>
      <c r="K24" s="45"/>
      <c r="L24" s="32"/>
      <c r="M24" s="45"/>
      <c r="N24" s="32"/>
      <c r="O24" s="45"/>
      <c r="P24" s="32"/>
      <c r="Q24" s="45"/>
      <c r="R24" s="32"/>
      <c r="S24" s="45"/>
      <c r="T24" s="32"/>
      <c r="U24" s="45"/>
      <c r="V24" s="32"/>
      <c r="W24" s="45"/>
      <c r="X24" s="32"/>
      <c r="Y24" s="45"/>
      <c r="Z24" s="32"/>
      <c r="AA24" s="45"/>
      <c r="AB24" s="32"/>
      <c r="AC24" s="45"/>
      <c r="AD24" s="32"/>
      <c r="AE24" s="45"/>
      <c r="AF24" s="32"/>
      <c r="AG24" s="45"/>
      <c r="AH24" s="32"/>
      <c r="AI24" s="45"/>
      <c r="AJ24" s="32"/>
      <c r="AK24" s="45"/>
      <c r="AL24" s="12"/>
      <c r="AM24" s="97"/>
      <c r="AN24" s="57"/>
      <c r="AO24" s="33"/>
      <c r="AP24" s="24"/>
      <c r="AQ24" s="24"/>
      <c r="AR24" s="24"/>
      <c r="AS24" s="169"/>
      <c r="AT24" s="6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122"/>
      <c r="BG24" s="122"/>
      <c r="BX24" s="121"/>
      <c r="CD24" s="147" t="str">
        <f t="shared" si="3"/>
        <v/>
      </c>
      <c r="CG24" s="123">
        <v>0</v>
      </c>
      <c r="CH24" s="123">
        <v>0</v>
      </c>
      <c r="CI24" s="123">
        <v>0</v>
      </c>
      <c r="CJ24" s="123">
        <f t="shared" si="4"/>
        <v>0</v>
      </c>
      <c r="CK24" s="123"/>
      <c r="CL24" s="123"/>
      <c r="CM24" s="123"/>
      <c r="CN24" s="123"/>
      <c r="CO24" s="123"/>
    </row>
    <row r="25" spans="1:93" ht="16.149999999999999" customHeight="1" x14ac:dyDescent="0.2">
      <c r="A25" s="334" t="s">
        <v>48</v>
      </c>
      <c r="B25" s="152" t="s">
        <v>37</v>
      </c>
      <c r="C25" s="49">
        <f t="shared" si="0"/>
        <v>0</v>
      </c>
      <c r="D25" s="50">
        <f t="shared" si="1"/>
        <v>0</v>
      </c>
      <c r="E25" s="153">
        <f t="shared" si="2"/>
        <v>0</v>
      </c>
      <c r="F25" s="1"/>
      <c r="G25" s="2"/>
      <c r="H25" s="1"/>
      <c r="I25" s="2"/>
      <c r="J25" s="1"/>
      <c r="K25" s="3"/>
      <c r="L25" s="1"/>
      <c r="M25" s="3"/>
      <c r="N25" s="1"/>
      <c r="O25" s="3"/>
      <c r="P25" s="1"/>
      <c r="Q25" s="3"/>
      <c r="R25" s="1"/>
      <c r="S25" s="3"/>
      <c r="T25" s="1"/>
      <c r="U25" s="3"/>
      <c r="V25" s="1"/>
      <c r="W25" s="3"/>
      <c r="X25" s="1"/>
      <c r="Y25" s="3"/>
      <c r="Z25" s="1"/>
      <c r="AA25" s="3"/>
      <c r="AB25" s="1"/>
      <c r="AC25" s="3"/>
      <c r="AD25" s="1"/>
      <c r="AE25" s="3"/>
      <c r="AF25" s="1"/>
      <c r="AG25" s="3"/>
      <c r="AH25" s="1"/>
      <c r="AI25" s="3"/>
      <c r="AJ25" s="1"/>
      <c r="AK25" s="3"/>
      <c r="AL25" s="25"/>
      <c r="AM25" s="47"/>
      <c r="AN25" s="57"/>
      <c r="AO25" s="2"/>
      <c r="AP25" s="26"/>
      <c r="AQ25" s="26"/>
      <c r="AR25" s="26"/>
      <c r="AS25" s="157"/>
      <c r="AT25" s="6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122"/>
      <c r="BG25" s="122"/>
      <c r="BX25" s="121"/>
      <c r="CD25" s="147" t="str">
        <f t="shared" si="3"/>
        <v/>
      </c>
      <c r="CG25" s="123">
        <v>0</v>
      </c>
      <c r="CH25" s="123">
        <v>0</v>
      </c>
      <c r="CI25" s="123">
        <v>0</v>
      </c>
      <c r="CJ25" s="123">
        <f t="shared" si="4"/>
        <v>0</v>
      </c>
      <c r="CK25" s="123"/>
      <c r="CL25" s="123"/>
      <c r="CM25" s="123"/>
      <c r="CN25" s="123"/>
      <c r="CO25" s="123"/>
    </row>
    <row r="26" spans="1:93" ht="16.149999999999999" customHeight="1" x14ac:dyDescent="0.2">
      <c r="A26" s="335"/>
      <c r="B26" s="39" t="s">
        <v>38</v>
      </c>
      <c r="C26" s="52">
        <f t="shared" si="0"/>
        <v>0</v>
      </c>
      <c r="D26" s="53">
        <f t="shared" si="1"/>
        <v>0</v>
      </c>
      <c r="E26" s="158">
        <f t="shared" si="2"/>
        <v>0</v>
      </c>
      <c r="F26" s="7"/>
      <c r="G26" s="20"/>
      <c r="H26" s="7"/>
      <c r="I26" s="20"/>
      <c r="J26" s="7"/>
      <c r="K26" s="8"/>
      <c r="L26" s="7"/>
      <c r="M26" s="8"/>
      <c r="N26" s="7"/>
      <c r="O26" s="8"/>
      <c r="P26" s="7"/>
      <c r="Q26" s="8"/>
      <c r="R26" s="7"/>
      <c r="S26" s="8"/>
      <c r="T26" s="7"/>
      <c r="U26" s="8"/>
      <c r="V26" s="7"/>
      <c r="W26" s="8"/>
      <c r="X26" s="7"/>
      <c r="Y26" s="8"/>
      <c r="Z26" s="7"/>
      <c r="AA26" s="8"/>
      <c r="AB26" s="7"/>
      <c r="AC26" s="8"/>
      <c r="AD26" s="7"/>
      <c r="AE26" s="8"/>
      <c r="AF26" s="7"/>
      <c r="AG26" s="8"/>
      <c r="AH26" s="7"/>
      <c r="AI26" s="8"/>
      <c r="AJ26" s="7"/>
      <c r="AK26" s="8"/>
      <c r="AL26" s="21"/>
      <c r="AM26" s="35"/>
      <c r="AN26" s="57"/>
      <c r="AO26" s="20"/>
      <c r="AP26" s="22"/>
      <c r="AQ26" s="22"/>
      <c r="AR26" s="22"/>
      <c r="AS26" s="159"/>
      <c r="AT26" s="6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122"/>
      <c r="BG26" s="122"/>
      <c r="BX26" s="121"/>
      <c r="CD26" s="147" t="str">
        <f>IF((J26 + K26 + L26 + M26) &lt;  AS26,"* La columna 14-18 AÑOS no puede ser mayor al total por grupo edad de 10 a 19 años. ","")</f>
        <v/>
      </c>
      <c r="CG26" s="123">
        <v>0</v>
      </c>
      <c r="CH26" s="123">
        <v>0</v>
      </c>
      <c r="CI26" s="123">
        <v>0</v>
      </c>
      <c r="CJ26" s="123">
        <f>IF((J26 + K26 + L26 + M26) &lt;  AS26,1,0)</f>
        <v>0</v>
      </c>
      <c r="CK26" s="123"/>
      <c r="CL26" s="123"/>
      <c r="CM26" s="123"/>
      <c r="CN26" s="123"/>
      <c r="CO26" s="123"/>
    </row>
    <row r="27" spans="1:93" ht="16.149999999999999" customHeight="1" x14ac:dyDescent="0.2">
      <c r="A27" s="335"/>
      <c r="B27" s="39" t="s">
        <v>39</v>
      </c>
      <c r="C27" s="52">
        <f t="shared" si="0"/>
        <v>36</v>
      </c>
      <c r="D27" s="53">
        <f t="shared" si="1"/>
        <v>27</v>
      </c>
      <c r="E27" s="158">
        <f t="shared" si="2"/>
        <v>9</v>
      </c>
      <c r="F27" s="7"/>
      <c r="G27" s="20">
        <v>1</v>
      </c>
      <c r="H27" s="7"/>
      <c r="I27" s="20"/>
      <c r="J27" s="7"/>
      <c r="K27" s="8"/>
      <c r="L27" s="7"/>
      <c r="M27" s="8"/>
      <c r="N27" s="7">
        <v>1</v>
      </c>
      <c r="O27" s="8">
        <v>1</v>
      </c>
      <c r="P27" s="7">
        <v>6</v>
      </c>
      <c r="Q27" s="8">
        <v>2</v>
      </c>
      <c r="R27" s="7">
        <v>2</v>
      </c>
      <c r="S27" s="8">
        <v>2</v>
      </c>
      <c r="T27" s="7">
        <v>5</v>
      </c>
      <c r="U27" s="8"/>
      <c r="V27" s="7">
        <v>5</v>
      </c>
      <c r="W27" s="8"/>
      <c r="X27" s="7">
        <v>1</v>
      </c>
      <c r="Y27" s="8"/>
      <c r="Z27" s="7">
        <v>4</v>
      </c>
      <c r="AA27" s="8">
        <v>1</v>
      </c>
      <c r="AB27" s="7"/>
      <c r="AC27" s="8"/>
      <c r="AD27" s="7">
        <v>1</v>
      </c>
      <c r="AE27" s="8">
        <v>2</v>
      </c>
      <c r="AF27" s="7">
        <v>1</v>
      </c>
      <c r="AG27" s="8"/>
      <c r="AH27" s="7">
        <v>1</v>
      </c>
      <c r="AI27" s="8"/>
      <c r="AJ27" s="7"/>
      <c r="AK27" s="8"/>
      <c r="AL27" s="21"/>
      <c r="AM27" s="35"/>
      <c r="AN27" s="57"/>
      <c r="AO27" s="20">
        <v>0</v>
      </c>
      <c r="AP27" s="22">
        <v>0</v>
      </c>
      <c r="AQ27" s="22">
        <v>0</v>
      </c>
      <c r="AR27" s="22">
        <v>0</v>
      </c>
      <c r="AS27" s="159"/>
      <c r="AT27" s="6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122"/>
      <c r="BG27" s="122"/>
      <c r="BX27" s="121"/>
      <c r="CD27" s="147" t="str">
        <f>IF((J27 + K27 + L27 + M27) &lt;  AS27,"* La columna 14-18 AÑOS no puede ser mayor al total por grupo edad de 10 a 19 años. ","")</f>
        <v/>
      </c>
      <c r="CG27" s="123">
        <v>0</v>
      </c>
      <c r="CH27" s="123">
        <v>0</v>
      </c>
      <c r="CI27" s="123">
        <v>0</v>
      </c>
      <c r="CJ27" s="123">
        <f>IF((J27 + K27 + L27 + M27) &lt;  AS27,1,0)</f>
        <v>0</v>
      </c>
      <c r="CK27" s="123"/>
      <c r="CL27" s="123"/>
      <c r="CM27" s="123"/>
      <c r="CN27" s="123"/>
      <c r="CO27" s="123"/>
    </row>
    <row r="28" spans="1:93" ht="16.149999999999999" customHeight="1" x14ac:dyDescent="0.2">
      <c r="A28" s="335"/>
      <c r="B28" s="39" t="s">
        <v>40</v>
      </c>
      <c r="C28" s="52">
        <f t="shared" si="0"/>
        <v>0</v>
      </c>
      <c r="D28" s="53">
        <f t="shared" si="1"/>
        <v>0</v>
      </c>
      <c r="E28" s="158">
        <f t="shared" si="2"/>
        <v>0</v>
      </c>
      <c r="F28" s="7"/>
      <c r="G28" s="20"/>
      <c r="H28" s="7"/>
      <c r="I28" s="20"/>
      <c r="J28" s="7"/>
      <c r="K28" s="8"/>
      <c r="L28" s="7"/>
      <c r="M28" s="8"/>
      <c r="N28" s="7"/>
      <c r="O28" s="8"/>
      <c r="P28" s="7"/>
      <c r="Q28" s="8"/>
      <c r="R28" s="7"/>
      <c r="S28" s="8"/>
      <c r="T28" s="7"/>
      <c r="U28" s="8"/>
      <c r="V28" s="7"/>
      <c r="W28" s="8"/>
      <c r="X28" s="7"/>
      <c r="Y28" s="8"/>
      <c r="Z28" s="7"/>
      <c r="AA28" s="8"/>
      <c r="AB28" s="7"/>
      <c r="AC28" s="8"/>
      <c r="AD28" s="7"/>
      <c r="AE28" s="8"/>
      <c r="AF28" s="7"/>
      <c r="AG28" s="8"/>
      <c r="AH28" s="7"/>
      <c r="AI28" s="8"/>
      <c r="AJ28" s="7"/>
      <c r="AK28" s="8"/>
      <c r="AL28" s="21"/>
      <c r="AM28" s="35"/>
      <c r="AN28" s="57"/>
      <c r="AO28" s="20"/>
      <c r="AP28" s="22"/>
      <c r="AQ28" s="22"/>
      <c r="AR28" s="22"/>
      <c r="AS28" s="159"/>
      <c r="AT28" s="6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122"/>
      <c r="BG28" s="122"/>
      <c r="BX28" s="121"/>
      <c r="CD28" s="147" t="str">
        <f>IF((J28 + K28 + L28 + M28) &lt;  AS28,"* La columna 14-18 AÑOS no puede ser mayor al total por grupo edad de 10 a 19 años. ","")</f>
        <v/>
      </c>
      <c r="CG28" s="123">
        <v>0</v>
      </c>
      <c r="CH28" s="123">
        <v>0</v>
      </c>
      <c r="CI28" s="123">
        <v>0</v>
      </c>
      <c r="CJ28" s="123">
        <f>IF((J28 + K28 + L28 + M28) &lt;  AS28,1,0)</f>
        <v>0</v>
      </c>
      <c r="CK28" s="123"/>
      <c r="CL28" s="123"/>
      <c r="CM28" s="123"/>
      <c r="CN28" s="123"/>
      <c r="CO28" s="123"/>
    </row>
    <row r="29" spans="1:93" ht="16.149999999999999" customHeight="1" x14ac:dyDescent="0.2">
      <c r="A29" s="335"/>
      <c r="B29" s="39" t="s">
        <v>41</v>
      </c>
      <c r="C29" s="52">
        <f t="shared" si="0"/>
        <v>0</v>
      </c>
      <c r="D29" s="53">
        <f t="shared" si="1"/>
        <v>0</v>
      </c>
      <c r="E29" s="158">
        <f t="shared" si="2"/>
        <v>0</v>
      </c>
      <c r="F29" s="7"/>
      <c r="G29" s="20"/>
      <c r="H29" s="7"/>
      <c r="I29" s="20"/>
      <c r="J29" s="7"/>
      <c r="K29" s="8"/>
      <c r="L29" s="7"/>
      <c r="M29" s="8"/>
      <c r="N29" s="7"/>
      <c r="O29" s="8"/>
      <c r="P29" s="7"/>
      <c r="Q29" s="8"/>
      <c r="R29" s="7"/>
      <c r="S29" s="8"/>
      <c r="T29" s="7"/>
      <c r="U29" s="8"/>
      <c r="V29" s="7"/>
      <c r="W29" s="8"/>
      <c r="X29" s="7"/>
      <c r="Y29" s="8"/>
      <c r="Z29" s="7"/>
      <c r="AA29" s="8"/>
      <c r="AB29" s="7"/>
      <c r="AC29" s="8"/>
      <c r="AD29" s="7"/>
      <c r="AE29" s="8"/>
      <c r="AF29" s="7"/>
      <c r="AG29" s="8"/>
      <c r="AH29" s="7"/>
      <c r="AI29" s="8"/>
      <c r="AJ29" s="7"/>
      <c r="AK29" s="8"/>
      <c r="AL29" s="21"/>
      <c r="AM29" s="35"/>
      <c r="AN29" s="57"/>
      <c r="AO29" s="20"/>
      <c r="AP29" s="22"/>
      <c r="AQ29" s="22"/>
      <c r="AR29" s="22"/>
      <c r="AS29" s="159"/>
      <c r="AT29" s="6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122"/>
      <c r="BG29" s="122"/>
      <c r="BX29" s="121"/>
      <c r="CD29" s="147" t="str">
        <f t="shared" si="3"/>
        <v/>
      </c>
      <c r="CG29" s="123">
        <v>0</v>
      </c>
      <c r="CH29" s="123">
        <v>0</v>
      </c>
      <c r="CI29" s="123">
        <v>0</v>
      </c>
      <c r="CJ29" s="123">
        <f t="shared" si="4"/>
        <v>0</v>
      </c>
      <c r="CK29" s="123"/>
      <c r="CL29" s="123"/>
      <c r="CM29" s="123"/>
      <c r="CN29" s="123"/>
      <c r="CO29" s="123"/>
    </row>
    <row r="30" spans="1:93" ht="16.149999999999999" customHeight="1" x14ac:dyDescent="0.2">
      <c r="A30" s="335"/>
      <c r="B30" s="39" t="s">
        <v>42</v>
      </c>
      <c r="C30" s="52">
        <f t="shared" si="0"/>
        <v>0</v>
      </c>
      <c r="D30" s="53">
        <f t="shared" si="1"/>
        <v>0</v>
      </c>
      <c r="E30" s="158">
        <f t="shared" si="2"/>
        <v>0</v>
      </c>
      <c r="F30" s="27"/>
      <c r="G30" s="28"/>
      <c r="H30" s="27"/>
      <c r="I30" s="28"/>
      <c r="J30" s="27"/>
      <c r="K30" s="137"/>
      <c r="L30" s="27"/>
      <c r="M30" s="137"/>
      <c r="N30" s="27"/>
      <c r="O30" s="137"/>
      <c r="P30" s="27"/>
      <c r="Q30" s="137"/>
      <c r="R30" s="27"/>
      <c r="S30" s="137"/>
      <c r="T30" s="27"/>
      <c r="U30" s="137"/>
      <c r="V30" s="27"/>
      <c r="W30" s="137"/>
      <c r="X30" s="27"/>
      <c r="Y30" s="137"/>
      <c r="Z30" s="27"/>
      <c r="AA30" s="137"/>
      <c r="AB30" s="27"/>
      <c r="AC30" s="137"/>
      <c r="AD30" s="27"/>
      <c r="AE30" s="137"/>
      <c r="AF30" s="27"/>
      <c r="AG30" s="137"/>
      <c r="AH30" s="27"/>
      <c r="AI30" s="137"/>
      <c r="AJ30" s="27"/>
      <c r="AK30" s="137"/>
      <c r="AL30" s="163"/>
      <c r="AM30" s="164"/>
      <c r="AN30" s="57"/>
      <c r="AO30" s="28"/>
      <c r="AP30" s="22"/>
      <c r="AQ30" s="22"/>
      <c r="AR30" s="22"/>
      <c r="AS30" s="159"/>
      <c r="AT30" s="6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122"/>
      <c r="BG30" s="122"/>
      <c r="BX30" s="121"/>
      <c r="CD30" s="147" t="str">
        <f t="shared" si="3"/>
        <v/>
      </c>
      <c r="CG30" s="123">
        <v>0</v>
      </c>
      <c r="CH30" s="123">
        <v>0</v>
      </c>
      <c r="CI30" s="123">
        <v>0</v>
      </c>
      <c r="CJ30" s="123">
        <f t="shared" si="4"/>
        <v>0</v>
      </c>
      <c r="CK30" s="123"/>
      <c r="CL30" s="123"/>
      <c r="CM30" s="123"/>
      <c r="CN30" s="123"/>
      <c r="CO30" s="123"/>
    </row>
    <row r="31" spans="1:93" ht="16.149999999999999" customHeight="1" x14ac:dyDescent="0.2">
      <c r="A31" s="335"/>
      <c r="B31" s="39" t="s">
        <v>43</v>
      </c>
      <c r="C31" s="52">
        <f t="shared" si="0"/>
        <v>0</v>
      </c>
      <c r="D31" s="53">
        <f t="shared" si="1"/>
        <v>0</v>
      </c>
      <c r="E31" s="158">
        <f t="shared" si="2"/>
        <v>0</v>
      </c>
      <c r="F31" s="27"/>
      <c r="G31" s="28"/>
      <c r="H31" s="27"/>
      <c r="I31" s="28"/>
      <c r="J31" s="27"/>
      <c r="K31" s="137"/>
      <c r="L31" s="27"/>
      <c r="M31" s="137"/>
      <c r="N31" s="27"/>
      <c r="O31" s="137"/>
      <c r="P31" s="27"/>
      <c r="Q31" s="137"/>
      <c r="R31" s="27"/>
      <c r="S31" s="137"/>
      <c r="T31" s="27"/>
      <c r="U31" s="137"/>
      <c r="V31" s="27"/>
      <c r="W31" s="137"/>
      <c r="X31" s="27"/>
      <c r="Y31" s="137"/>
      <c r="Z31" s="27"/>
      <c r="AA31" s="137"/>
      <c r="AB31" s="27"/>
      <c r="AC31" s="137"/>
      <c r="AD31" s="27"/>
      <c r="AE31" s="137"/>
      <c r="AF31" s="27"/>
      <c r="AG31" s="137"/>
      <c r="AH31" s="27"/>
      <c r="AI31" s="137"/>
      <c r="AJ31" s="27"/>
      <c r="AK31" s="137"/>
      <c r="AL31" s="163"/>
      <c r="AM31" s="164"/>
      <c r="AN31" s="57"/>
      <c r="AO31" s="28"/>
      <c r="AP31" s="22"/>
      <c r="AQ31" s="22"/>
      <c r="AR31" s="22"/>
      <c r="AS31" s="159"/>
      <c r="AT31" s="6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122"/>
      <c r="BG31" s="122"/>
      <c r="BX31" s="121"/>
      <c r="CD31" s="147" t="str">
        <f t="shared" si="3"/>
        <v/>
      </c>
      <c r="CG31" s="123">
        <v>0</v>
      </c>
      <c r="CH31" s="123">
        <v>0</v>
      </c>
      <c r="CI31" s="123">
        <v>0</v>
      </c>
      <c r="CJ31" s="123">
        <f t="shared" si="4"/>
        <v>0</v>
      </c>
      <c r="CK31" s="123"/>
      <c r="CL31" s="123"/>
      <c r="CM31" s="123"/>
      <c r="CN31" s="123"/>
      <c r="CO31" s="123"/>
    </row>
    <row r="32" spans="1:93" ht="16.149999999999999" customHeight="1" x14ac:dyDescent="0.2">
      <c r="A32" s="335"/>
      <c r="B32" s="127" t="s">
        <v>44</v>
      </c>
      <c r="C32" s="160">
        <f t="shared" si="0"/>
        <v>0</v>
      </c>
      <c r="D32" s="161">
        <f t="shared" si="1"/>
        <v>0</v>
      </c>
      <c r="E32" s="162">
        <f t="shared" si="2"/>
        <v>0</v>
      </c>
      <c r="F32" s="27"/>
      <c r="G32" s="28"/>
      <c r="H32" s="27"/>
      <c r="I32" s="28"/>
      <c r="J32" s="27"/>
      <c r="K32" s="137"/>
      <c r="L32" s="27"/>
      <c r="M32" s="137"/>
      <c r="N32" s="27"/>
      <c r="O32" s="137"/>
      <c r="P32" s="27"/>
      <c r="Q32" s="137"/>
      <c r="R32" s="27"/>
      <c r="S32" s="137"/>
      <c r="T32" s="27"/>
      <c r="U32" s="137"/>
      <c r="V32" s="27"/>
      <c r="W32" s="137"/>
      <c r="X32" s="27"/>
      <c r="Y32" s="137"/>
      <c r="Z32" s="27"/>
      <c r="AA32" s="137"/>
      <c r="AB32" s="27"/>
      <c r="AC32" s="137"/>
      <c r="AD32" s="27"/>
      <c r="AE32" s="137"/>
      <c r="AF32" s="27"/>
      <c r="AG32" s="137"/>
      <c r="AH32" s="27"/>
      <c r="AI32" s="137"/>
      <c r="AJ32" s="27"/>
      <c r="AK32" s="137"/>
      <c r="AL32" s="163"/>
      <c r="AM32" s="164"/>
      <c r="AN32" s="57"/>
      <c r="AO32" s="28"/>
      <c r="AP32" s="22"/>
      <c r="AQ32" s="22"/>
      <c r="AR32" s="22"/>
      <c r="AS32" s="159"/>
      <c r="AT32" s="6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122"/>
      <c r="BG32" s="122"/>
      <c r="BX32" s="121"/>
      <c r="CD32" s="147" t="str">
        <f t="shared" si="3"/>
        <v/>
      </c>
      <c r="CG32" s="123">
        <v>0</v>
      </c>
      <c r="CH32" s="123">
        <v>0</v>
      </c>
      <c r="CI32" s="123">
        <v>0</v>
      </c>
      <c r="CJ32" s="123">
        <f t="shared" si="4"/>
        <v>0</v>
      </c>
      <c r="CK32" s="123"/>
      <c r="CL32" s="123"/>
      <c r="CM32" s="123"/>
      <c r="CN32" s="123"/>
      <c r="CO32" s="123"/>
    </row>
    <row r="33" spans="1:93" ht="16.149999999999999" customHeight="1" x14ac:dyDescent="0.2">
      <c r="A33" s="335"/>
      <c r="B33" s="39" t="s">
        <v>45</v>
      </c>
      <c r="C33" s="52">
        <f t="shared" si="0"/>
        <v>0</v>
      </c>
      <c r="D33" s="53">
        <f t="shared" si="1"/>
        <v>0</v>
      </c>
      <c r="E33" s="158">
        <f t="shared" si="2"/>
        <v>0</v>
      </c>
      <c r="F33" s="27"/>
      <c r="G33" s="28"/>
      <c r="H33" s="27"/>
      <c r="I33" s="28"/>
      <c r="J33" s="27"/>
      <c r="K33" s="137"/>
      <c r="L33" s="27"/>
      <c r="M33" s="137"/>
      <c r="N33" s="27"/>
      <c r="O33" s="137"/>
      <c r="P33" s="27"/>
      <c r="Q33" s="137"/>
      <c r="R33" s="27"/>
      <c r="S33" s="137"/>
      <c r="T33" s="27"/>
      <c r="U33" s="137"/>
      <c r="V33" s="27"/>
      <c r="W33" s="137"/>
      <c r="X33" s="27"/>
      <c r="Y33" s="137"/>
      <c r="Z33" s="27"/>
      <c r="AA33" s="137"/>
      <c r="AB33" s="27"/>
      <c r="AC33" s="137"/>
      <c r="AD33" s="27"/>
      <c r="AE33" s="137"/>
      <c r="AF33" s="27"/>
      <c r="AG33" s="137"/>
      <c r="AH33" s="27"/>
      <c r="AI33" s="137"/>
      <c r="AJ33" s="27"/>
      <c r="AK33" s="137"/>
      <c r="AL33" s="163"/>
      <c r="AM33" s="164"/>
      <c r="AN33" s="57"/>
      <c r="AO33" s="28"/>
      <c r="AP33" s="22"/>
      <c r="AQ33" s="22"/>
      <c r="AR33" s="22"/>
      <c r="AS33" s="159"/>
      <c r="AT33" s="6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122"/>
      <c r="BG33" s="122"/>
      <c r="BX33" s="121"/>
      <c r="CD33" s="147" t="str">
        <f t="shared" si="3"/>
        <v/>
      </c>
      <c r="CG33" s="123">
        <v>0</v>
      </c>
      <c r="CH33" s="123">
        <v>0</v>
      </c>
      <c r="CI33" s="123">
        <v>0</v>
      </c>
      <c r="CJ33" s="123">
        <f t="shared" si="4"/>
        <v>0</v>
      </c>
      <c r="CK33" s="123"/>
      <c r="CL33" s="123"/>
      <c r="CM33" s="123"/>
      <c r="CN33" s="123"/>
      <c r="CO33" s="123"/>
    </row>
    <row r="34" spans="1:93" ht="16.149999999999999" customHeight="1" x14ac:dyDescent="0.2">
      <c r="A34" s="335"/>
      <c r="B34" s="112" t="s">
        <v>46</v>
      </c>
      <c r="C34" s="165">
        <f t="shared" si="0"/>
        <v>0</v>
      </c>
      <c r="D34" s="88">
        <f t="shared" si="1"/>
        <v>0</v>
      </c>
      <c r="E34" s="166">
        <f t="shared" si="2"/>
        <v>0</v>
      </c>
      <c r="F34" s="27"/>
      <c r="G34" s="28"/>
      <c r="H34" s="27"/>
      <c r="I34" s="28"/>
      <c r="J34" s="27"/>
      <c r="K34" s="137"/>
      <c r="L34" s="27"/>
      <c r="M34" s="137"/>
      <c r="N34" s="27"/>
      <c r="O34" s="137"/>
      <c r="P34" s="27"/>
      <c r="Q34" s="137"/>
      <c r="R34" s="27"/>
      <c r="S34" s="137"/>
      <c r="T34" s="27"/>
      <c r="U34" s="137"/>
      <c r="V34" s="27"/>
      <c r="W34" s="137"/>
      <c r="X34" s="27"/>
      <c r="Y34" s="137"/>
      <c r="Z34" s="27"/>
      <c r="AA34" s="137"/>
      <c r="AB34" s="27"/>
      <c r="AC34" s="137"/>
      <c r="AD34" s="27"/>
      <c r="AE34" s="137"/>
      <c r="AF34" s="27"/>
      <c r="AG34" s="137"/>
      <c r="AH34" s="27"/>
      <c r="AI34" s="137"/>
      <c r="AJ34" s="27"/>
      <c r="AK34" s="137"/>
      <c r="AL34" s="163"/>
      <c r="AM34" s="164"/>
      <c r="AN34" s="57"/>
      <c r="AO34" s="28"/>
      <c r="AP34" s="22"/>
      <c r="AQ34" s="22"/>
      <c r="AR34" s="22"/>
      <c r="AS34" s="159"/>
      <c r="AT34" s="6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122"/>
      <c r="BG34" s="122"/>
      <c r="BX34" s="121"/>
      <c r="CD34" s="147" t="str">
        <f t="shared" si="3"/>
        <v/>
      </c>
      <c r="CG34" s="123">
        <v>0</v>
      </c>
      <c r="CH34" s="123">
        <v>0</v>
      </c>
      <c r="CI34" s="123">
        <v>0</v>
      </c>
      <c r="CJ34" s="123">
        <f t="shared" si="4"/>
        <v>0</v>
      </c>
      <c r="CK34" s="123"/>
      <c r="CL34" s="123"/>
      <c r="CM34" s="123"/>
      <c r="CN34" s="123"/>
      <c r="CO34" s="123"/>
    </row>
    <row r="35" spans="1:93" ht="16.149999999999999" customHeight="1" x14ac:dyDescent="0.2">
      <c r="A35" s="336"/>
      <c r="B35" s="167" t="s">
        <v>47</v>
      </c>
      <c r="C35" s="132">
        <f>SUM(D35+E35)</f>
        <v>0</v>
      </c>
      <c r="D35" s="168">
        <f t="shared" si="1"/>
        <v>0</v>
      </c>
      <c r="E35" s="128">
        <f>SUM(G35+I35+K35+M35+O35+Q35+S35+U35+W35+Y35+AA35+AC35+AE35+AG35+AI35+AK35+AM35)</f>
        <v>0</v>
      </c>
      <c r="F35" s="12"/>
      <c r="G35" s="13"/>
      <c r="H35" s="12"/>
      <c r="I35" s="13"/>
      <c r="J35" s="12"/>
      <c r="K35" s="14"/>
      <c r="L35" s="12"/>
      <c r="M35" s="14"/>
      <c r="N35" s="12"/>
      <c r="O35" s="14"/>
      <c r="P35" s="12"/>
      <c r="Q35" s="14"/>
      <c r="R35" s="12"/>
      <c r="S35" s="14"/>
      <c r="T35" s="12"/>
      <c r="U35" s="14"/>
      <c r="V35" s="12"/>
      <c r="W35" s="14"/>
      <c r="X35" s="12"/>
      <c r="Y35" s="14"/>
      <c r="Z35" s="12"/>
      <c r="AA35" s="14"/>
      <c r="AB35" s="12"/>
      <c r="AC35" s="14"/>
      <c r="AD35" s="12"/>
      <c r="AE35" s="14"/>
      <c r="AF35" s="12"/>
      <c r="AG35" s="14"/>
      <c r="AH35" s="12"/>
      <c r="AI35" s="14"/>
      <c r="AJ35" s="12"/>
      <c r="AK35" s="14"/>
      <c r="AL35" s="23"/>
      <c r="AM35" s="36"/>
      <c r="AN35" s="57"/>
      <c r="AO35" s="13"/>
      <c r="AP35" s="24"/>
      <c r="AQ35" s="24"/>
      <c r="AR35" s="24"/>
      <c r="AS35" s="169"/>
      <c r="AT35" s="6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122"/>
      <c r="BG35" s="122"/>
      <c r="BX35" s="121"/>
      <c r="CD35" s="147" t="str">
        <f t="shared" si="3"/>
        <v/>
      </c>
      <c r="CG35" s="123">
        <v>0</v>
      </c>
      <c r="CH35" s="123">
        <v>0</v>
      </c>
      <c r="CI35" s="123">
        <v>0</v>
      </c>
      <c r="CJ35" s="123">
        <f t="shared" si="4"/>
        <v>0</v>
      </c>
      <c r="CK35" s="123"/>
      <c r="CL35" s="123"/>
      <c r="CM35" s="123"/>
      <c r="CN35" s="123"/>
      <c r="CO35" s="123"/>
    </row>
    <row r="36" spans="1:93" ht="16.149999999999999" customHeight="1" x14ac:dyDescent="0.2">
      <c r="A36" s="334" t="s">
        <v>49</v>
      </c>
      <c r="B36" s="152" t="s">
        <v>37</v>
      </c>
      <c r="C36" s="49">
        <f t="shared" si="0"/>
        <v>0</v>
      </c>
      <c r="D36" s="50">
        <f t="shared" si="1"/>
        <v>0</v>
      </c>
      <c r="E36" s="153">
        <f t="shared" si="2"/>
        <v>0</v>
      </c>
      <c r="F36" s="84"/>
      <c r="G36" s="170"/>
      <c r="H36" s="78"/>
      <c r="I36" s="154"/>
      <c r="J36" s="78"/>
      <c r="K36" s="79"/>
      <c r="L36" s="78"/>
      <c r="M36" s="79"/>
      <c r="N36" s="78"/>
      <c r="O36" s="79"/>
      <c r="P36" s="78"/>
      <c r="Q36" s="79"/>
      <c r="R36" s="78"/>
      <c r="S36" s="79"/>
      <c r="T36" s="78"/>
      <c r="U36" s="79"/>
      <c r="V36" s="78"/>
      <c r="W36" s="79"/>
      <c r="X36" s="78"/>
      <c r="Y36" s="79"/>
      <c r="Z36" s="78"/>
      <c r="AA36" s="79"/>
      <c r="AB36" s="78"/>
      <c r="AC36" s="79"/>
      <c r="AD36" s="78"/>
      <c r="AE36" s="79"/>
      <c r="AF36" s="78"/>
      <c r="AG36" s="79"/>
      <c r="AH36" s="78"/>
      <c r="AI36" s="79"/>
      <c r="AJ36" s="78"/>
      <c r="AK36" s="79"/>
      <c r="AL36" s="155"/>
      <c r="AM36" s="156"/>
      <c r="AN36" s="57"/>
      <c r="AO36" s="154"/>
      <c r="AP36" s="26"/>
      <c r="AQ36" s="26"/>
      <c r="AR36" s="26"/>
      <c r="AS36" s="157"/>
      <c r="AT36" s="6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122"/>
      <c r="BG36" s="122"/>
      <c r="BX36" s="121"/>
      <c r="CD36" s="147" t="str">
        <f t="shared" si="3"/>
        <v/>
      </c>
      <c r="CG36" s="123">
        <v>0</v>
      </c>
      <c r="CH36" s="123">
        <v>0</v>
      </c>
      <c r="CI36" s="123">
        <v>0</v>
      </c>
      <c r="CJ36" s="123">
        <f t="shared" si="4"/>
        <v>0</v>
      </c>
      <c r="CK36" s="123"/>
      <c r="CL36" s="123"/>
      <c r="CM36" s="123"/>
      <c r="CN36" s="123"/>
      <c r="CO36" s="123"/>
    </row>
    <row r="37" spans="1:93" ht="16.149999999999999" customHeight="1" x14ac:dyDescent="0.2">
      <c r="A37" s="335"/>
      <c r="B37" s="39" t="s">
        <v>38</v>
      </c>
      <c r="C37" s="52">
        <f t="shared" si="0"/>
        <v>0</v>
      </c>
      <c r="D37" s="53">
        <f t="shared" si="1"/>
        <v>0</v>
      </c>
      <c r="E37" s="158">
        <f t="shared" si="2"/>
        <v>0</v>
      </c>
      <c r="F37" s="41"/>
      <c r="G37" s="42"/>
      <c r="H37" s="7"/>
      <c r="I37" s="20"/>
      <c r="J37" s="7"/>
      <c r="K37" s="8"/>
      <c r="L37" s="7"/>
      <c r="M37" s="8"/>
      <c r="N37" s="7"/>
      <c r="O37" s="8"/>
      <c r="P37" s="7"/>
      <c r="Q37" s="8"/>
      <c r="R37" s="7"/>
      <c r="S37" s="8"/>
      <c r="T37" s="7"/>
      <c r="U37" s="8"/>
      <c r="V37" s="7"/>
      <c r="W37" s="8"/>
      <c r="X37" s="7"/>
      <c r="Y37" s="8"/>
      <c r="Z37" s="7"/>
      <c r="AA37" s="8"/>
      <c r="AB37" s="7"/>
      <c r="AC37" s="8"/>
      <c r="AD37" s="7"/>
      <c r="AE37" s="8"/>
      <c r="AF37" s="7"/>
      <c r="AG37" s="8"/>
      <c r="AH37" s="7"/>
      <c r="AI37" s="8"/>
      <c r="AJ37" s="7"/>
      <c r="AK37" s="8"/>
      <c r="AL37" s="21"/>
      <c r="AM37" s="35"/>
      <c r="AN37" s="57"/>
      <c r="AO37" s="20"/>
      <c r="AP37" s="22"/>
      <c r="AQ37" s="22"/>
      <c r="AR37" s="22"/>
      <c r="AS37" s="159"/>
      <c r="AT37" s="6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122"/>
      <c r="BG37" s="122"/>
      <c r="BX37" s="121"/>
      <c r="CD37" s="147" t="str">
        <f t="shared" si="3"/>
        <v/>
      </c>
      <c r="CG37" s="123">
        <v>0</v>
      </c>
      <c r="CH37" s="123">
        <v>0</v>
      </c>
      <c r="CI37" s="123">
        <v>0</v>
      </c>
      <c r="CJ37" s="123">
        <f t="shared" si="4"/>
        <v>0</v>
      </c>
      <c r="CK37" s="123"/>
      <c r="CL37" s="123"/>
      <c r="CM37" s="123"/>
      <c r="CN37" s="123"/>
      <c r="CO37" s="123"/>
    </row>
    <row r="38" spans="1:93" ht="16.149999999999999" customHeight="1" x14ac:dyDescent="0.2">
      <c r="A38" s="335"/>
      <c r="B38" s="39" t="s">
        <v>39</v>
      </c>
      <c r="C38" s="52">
        <f t="shared" si="0"/>
        <v>35</v>
      </c>
      <c r="D38" s="53">
        <f t="shared" si="1"/>
        <v>27</v>
      </c>
      <c r="E38" s="158">
        <f t="shared" si="2"/>
        <v>8</v>
      </c>
      <c r="F38" s="41"/>
      <c r="G38" s="42"/>
      <c r="H38" s="7"/>
      <c r="I38" s="20"/>
      <c r="J38" s="7"/>
      <c r="K38" s="8"/>
      <c r="L38" s="7"/>
      <c r="M38" s="8"/>
      <c r="N38" s="7">
        <v>1</v>
      </c>
      <c r="O38" s="8">
        <v>1</v>
      </c>
      <c r="P38" s="7">
        <v>6</v>
      </c>
      <c r="Q38" s="8">
        <v>2</v>
      </c>
      <c r="R38" s="7">
        <v>2</v>
      </c>
      <c r="S38" s="8">
        <v>2</v>
      </c>
      <c r="T38" s="7">
        <v>5</v>
      </c>
      <c r="U38" s="8"/>
      <c r="V38" s="7">
        <v>5</v>
      </c>
      <c r="W38" s="8"/>
      <c r="X38" s="7">
        <v>1</v>
      </c>
      <c r="Y38" s="8"/>
      <c r="Z38" s="7">
        <v>4</v>
      </c>
      <c r="AA38" s="8">
        <v>1</v>
      </c>
      <c r="AB38" s="7"/>
      <c r="AC38" s="8"/>
      <c r="AD38" s="7">
        <v>1</v>
      </c>
      <c r="AE38" s="8">
        <v>2</v>
      </c>
      <c r="AF38" s="7">
        <v>1</v>
      </c>
      <c r="AG38" s="8"/>
      <c r="AH38" s="7">
        <v>1</v>
      </c>
      <c r="AI38" s="8"/>
      <c r="AJ38" s="7"/>
      <c r="AK38" s="8"/>
      <c r="AL38" s="21"/>
      <c r="AM38" s="35"/>
      <c r="AN38" s="57"/>
      <c r="AO38" s="20">
        <v>0</v>
      </c>
      <c r="AP38" s="22">
        <v>0</v>
      </c>
      <c r="AQ38" s="22">
        <v>0</v>
      </c>
      <c r="AR38" s="22">
        <v>0</v>
      </c>
      <c r="AS38" s="159"/>
      <c r="AT38" s="6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122"/>
      <c r="BG38" s="122"/>
      <c r="BX38" s="121"/>
      <c r="CD38" s="147" t="str">
        <f>IF((J38 + K38 + L38 + M38) &lt;  AS38,"* La columna 14-18 AÑOS no puede ser mayor al total por grupo edad de 10 a 19 años. ","")</f>
        <v/>
      </c>
      <c r="CG38" s="123">
        <v>0</v>
      </c>
      <c r="CH38" s="123">
        <v>0</v>
      </c>
      <c r="CI38" s="123">
        <v>0</v>
      </c>
      <c r="CJ38" s="123">
        <f>IF((J38 + K38 + L38 + M38) &lt;  AS38,1,0)</f>
        <v>0</v>
      </c>
      <c r="CK38" s="123"/>
      <c r="CL38" s="123"/>
      <c r="CM38" s="123"/>
      <c r="CN38" s="123"/>
      <c r="CO38" s="123"/>
    </row>
    <row r="39" spans="1:93" ht="16.149999999999999" customHeight="1" x14ac:dyDescent="0.2">
      <c r="A39" s="335"/>
      <c r="B39" s="39" t="s">
        <v>40</v>
      </c>
      <c r="C39" s="52">
        <f t="shared" si="0"/>
        <v>0</v>
      </c>
      <c r="D39" s="53">
        <f t="shared" si="1"/>
        <v>0</v>
      </c>
      <c r="E39" s="158">
        <f t="shared" si="2"/>
        <v>0</v>
      </c>
      <c r="F39" s="41"/>
      <c r="G39" s="42"/>
      <c r="H39" s="7"/>
      <c r="I39" s="20"/>
      <c r="J39" s="7"/>
      <c r="K39" s="8"/>
      <c r="L39" s="7"/>
      <c r="M39" s="8"/>
      <c r="N39" s="7"/>
      <c r="O39" s="8"/>
      <c r="P39" s="7"/>
      <c r="Q39" s="8"/>
      <c r="R39" s="7"/>
      <c r="S39" s="8"/>
      <c r="T39" s="7"/>
      <c r="U39" s="8"/>
      <c r="V39" s="7"/>
      <c r="W39" s="8"/>
      <c r="X39" s="7"/>
      <c r="Y39" s="8"/>
      <c r="Z39" s="7"/>
      <c r="AA39" s="8"/>
      <c r="AB39" s="7"/>
      <c r="AC39" s="8"/>
      <c r="AD39" s="7"/>
      <c r="AE39" s="8"/>
      <c r="AF39" s="7"/>
      <c r="AG39" s="8"/>
      <c r="AH39" s="7"/>
      <c r="AI39" s="8"/>
      <c r="AJ39" s="7"/>
      <c r="AK39" s="8"/>
      <c r="AL39" s="21"/>
      <c r="AM39" s="35"/>
      <c r="AN39" s="57"/>
      <c r="AO39" s="20"/>
      <c r="AP39" s="22"/>
      <c r="AQ39" s="22"/>
      <c r="AR39" s="22"/>
      <c r="AS39" s="159"/>
      <c r="AT39" s="6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122"/>
      <c r="BG39" s="122"/>
      <c r="BX39" s="121"/>
      <c r="CD39" s="147" t="str">
        <f>IF((J39 + K39 + L39 + M39) &lt;  AS39,"* La columna 14-18 AÑOS no puede ser mayor al total por grupo edad de 10 a 19 años. ","")</f>
        <v/>
      </c>
      <c r="CG39" s="123">
        <v>0</v>
      </c>
      <c r="CH39" s="123">
        <v>0</v>
      </c>
      <c r="CI39" s="123">
        <v>0</v>
      </c>
      <c r="CJ39" s="123">
        <f>IF((J39 + K39 + L39 + M39) &lt;  AS39,1,0)</f>
        <v>0</v>
      </c>
      <c r="CK39" s="123"/>
      <c r="CL39" s="123"/>
      <c r="CM39" s="123"/>
      <c r="CN39" s="123"/>
      <c r="CO39" s="123"/>
    </row>
    <row r="40" spans="1:93" ht="16.149999999999999" customHeight="1" x14ac:dyDescent="0.2">
      <c r="A40" s="335"/>
      <c r="B40" s="39" t="s">
        <v>41</v>
      </c>
      <c r="C40" s="52">
        <f t="shared" ref="C40:C95" si="5">SUM(D40+E40)</f>
        <v>0</v>
      </c>
      <c r="D40" s="53">
        <f t="shared" ref="D40:D95" si="6">SUM(F40+H40+J40+L40+N40+P40+R40+T40+V40+X40+Z40+AB40+AD40+AF40+AH40+AJ40+AL40)</f>
        <v>0</v>
      </c>
      <c r="E40" s="158">
        <f t="shared" ref="E40:E95" si="7">SUM(G40+I40+K40+M40+O40+Q40+S40+U40+W40+Y40+AA40+AC40+AE40+AG40+AI40+AK40+AM40)</f>
        <v>0</v>
      </c>
      <c r="F40" s="41"/>
      <c r="G40" s="42"/>
      <c r="H40" s="7"/>
      <c r="I40" s="20"/>
      <c r="J40" s="7"/>
      <c r="K40" s="8"/>
      <c r="L40" s="7"/>
      <c r="M40" s="8"/>
      <c r="N40" s="7"/>
      <c r="O40" s="8"/>
      <c r="P40" s="7"/>
      <c r="Q40" s="8"/>
      <c r="R40" s="7"/>
      <c r="S40" s="8"/>
      <c r="T40" s="7"/>
      <c r="U40" s="8"/>
      <c r="V40" s="7"/>
      <c r="W40" s="8"/>
      <c r="X40" s="7"/>
      <c r="Y40" s="8"/>
      <c r="Z40" s="7"/>
      <c r="AA40" s="8"/>
      <c r="AB40" s="7"/>
      <c r="AC40" s="8"/>
      <c r="AD40" s="7"/>
      <c r="AE40" s="8"/>
      <c r="AF40" s="7"/>
      <c r="AG40" s="8"/>
      <c r="AH40" s="7"/>
      <c r="AI40" s="8"/>
      <c r="AJ40" s="7"/>
      <c r="AK40" s="8"/>
      <c r="AL40" s="21"/>
      <c r="AM40" s="35"/>
      <c r="AN40" s="57"/>
      <c r="AO40" s="20"/>
      <c r="AP40" s="22"/>
      <c r="AQ40" s="22"/>
      <c r="AR40" s="22"/>
      <c r="AS40" s="159"/>
      <c r="AT40" s="6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122"/>
      <c r="BG40" s="122"/>
      <c r="BX40" s="121"/>
      <c r="CD40" s="147" t="str">
        <f>IF((J40 + K40 + L40 + M40) &lt;  AS40,"* La columna 14-18 AÑOS no puede ser mayor al total por grupo edad de 10 a 19 años. ","")</f>
        <v/>
      </c>
      <c r="CG40" s="123">
        <v>0</v>
      </c>
      <c r="CH40" s="123">
        <v>0</v>
      </c>
      <c r="CI40" s="123">
        <v>0</v>
      </c>
      <c r="CJ40" s="123">
        <f>IF((J40 + K40 + L40 + M40) &lt;  AS40,1,0)</f>
        <v>0</v>
      </c>
      <c r="CK40" s="123"/>
      <c r="CL40" s="123"/>
      <c r="CM40" s="123"/>
      <c r="CN40" s="123"/>
      <c r="CO40" s="123"/>
    </row>
    <row r="41" spans="1:93" ht="16.149999999999999" customHeight="1" x14ac:dyDescent="0.2">
      <c r="A41" s="335"/>
      <c r="B41" s="39" t="s">
        <v>42</v>
      </c>
      <c r="C41" s="52">
        <f t="shared" si="5"/>
        <v>0</v>
      </c>
      <c r="D41" s="53">
        <f t="shared" si="6"/>
        <v>0</v>
      </c>
      <c r="E41" s="158">
        <f t="shared" si="7"/>
        <v>0</v>
      </c>
      <c r="F41" s="41"/>
      <c r="G41" s="42"/>
      <c r="H41" s="7"/>
      <c r="I41" s="20"/>
      <c r="J41" s="7"/>
      <c r="K41" s="8"/>
      <c r="L41" s="7"/>
      <c r="M41" s="8"/>
      <c r="N41" s="7"/>
      <c r="O41" s="8"/>
      <c r="P41" s="7"/>
      <c r="Q41" s="8"/>
      <c r="R41" s="7"/>
      <c r="S41" s="8"/>
      <c r="T41" s="7"/>
      <c r="U41" s="8"/>
      <c r="V41" s="7"/>
      <c r="W41" s="8"/>
      <c r="X41" s="7"/>
      <c r="Y41" s="8"/>
      <c r="Z41" s="7"/>
      <c r="AA41" s="8"/>
      <c r="AB41" s="7"/>
      <c r="AC41" s="8"/>
      <c r="AD41" s="7"/>
      <c r="AE41" s="8"/>
      <c r="AF41" s="7"/>
      <c r="AG41" s="8"/>
      <c r="AH41" s="7"/>
      <c r="AI41" s="8"/>
      <c r="AJ41" s="7"/>
      <c r="AK41" s="8"/>
      <c r="AL41" s="21"/>
      <c r="AM41" s="35"/>
      <c r="AN41" s="57"/>
      <c r="AO41" s="20"/>
      <c r="AP41" s="22"/>
      <c r="AQ41" s="22"/>
      <c r="AR41" s="22"/>
      <c r="AS41" s="159"/>
      <c r="AT41" s="6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122"/>
      <c r="BG41" s="122"/>
      <c r="BX41" s="121"/>
      <c r="CD41" s="147" t="str">
        <f t="shared" si="3"/>
        <v/>
      </c>
      <c r="CG41" s="123">
        <v>0</v>
      </c>
      <c r="CH41" s="123">
        <v>0</v>
      </c>
      <c r="CI41" s="123">
        <v>0</v>
      </c>
      <c r="CJ41" s="123">
        <f t="shared" si="4"/>
        <v>0</v>
      </c>
      <c r="CK41" s="123"/>
      <c r="CL41" s="123"/>
      <c r="CM41" s="123"/>
      <c r="CN41" s="123"/>
      <c r="CO41" s="123"/>
    </row>
    <row r="42" spans="1:93" ht="16.149999999999999" customHeight="1" x14ac:dyDescent="0.2">
      <c r="A42" s="335"/>
      <c r="B42" s="39" t="s">
        <v>43</v>
      </c>
      <c r="C42" s="52">
        <f t="shared" si="5"/>
        <v>0</v>
      </c>
      <c r="D42" s="53">
        <f t="shared" si="6"/>
        <v>0</v>
      </c>
      <c r="E42" s="158">
        <f t="shared" si="7"/>
        <v>0</v>
      </c>
      <c r="F42" s="41"/>
      <c r="G42" s="42"/>
      <c r="H42" s="7"/>
      <c r="I42" s="20"/>
      <c r="J42" s="7"/>
      <c r="K42" s="8"/>
      <c r="L42" s="7"/>
      <c r="M42" s="8"/>
      <c r="N42" s="7"/>
      <c r="O42" s="8"/>
      <c r="P42" s="7"/>
      <c r="Q42" s="8"/>
      <c r="R42" s="7"/>
      <c r="S42" s="8"/>
      <c r="T42" s="7"/>
      <c r="U42" s="8"/>
      <c r="V42" s="7"/>
      <c r="W42" s="8"/>
      <c r="X42" s="7"/>
      <c r="Y42" s="8"/>
      <c r="Z42" s="7"/>
      <c r="AA42" s="8"/>
      <c r="AB42" s="7"/>
      <c r="AC42" s="8"/>
      <c r="AD42" s="7"/>
      <c r="AE42" s="8"/>
      <c r="AF42" s="7"/>
      <c r="AG42" s="8"/>
      <c r="AH42" s="7"/>
      <c r="AI42" s="8"/>
      <c r="AJ42" s="7"/>
      <c r="AK42" s="8"/>
      <c r="AL42" s="21"/>
      <c r="AM42" s="35"/>
      <c r="AN42" s="57"/>
      <c r="AO42" s="20"/>
      <c r="AP42" s="22"/>
      <c r="AQ42" s="22"/>
      <c r="AR42" s="22"/>
      <c r="AS42" s="159"/>
      <c r="AT42" s="6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122"/>
      <c r="BG42" s="122"/>
      <c r="BX42" s="121"/>
      <c r="CD42" s="147" t="str">
        <f t="shared" si="3"/>
        <v/>
      </c>
      <c r="CG42" s="123">
        <v>0</v>
      </c>
      <c r="CH42" s="123">
        <v>0</v>
      </c>
      <c r="CI42" s="123">
        <v>0</v>
      </c>
      <c r="CJ42" s="123">
        <f t="shared" si="4"/>
        <v>0</v>
      </c>
      <c r="CK42" s="123"/>
      <c r="CL42" s="123"/>
      <c r="CM42" s="123"/>
      <c r="CN42" s="123"/>
      <c r="CO42" s="123"/>
    </row>
    <row r="43" spans="1:93" ht="16.149999999999999" customHeight="1" x14ac:dyDescent="0.2">
      <c r="A43" s="335"/>
      <c r="B43" s="127" t="s">
        <v>44</v>
      </c>
      <c r="C43" s="160">
        <f t="shared" si="5"/>
        <v>0</v>
      </c>
      <c r="D43" s="161">
        <f t="shared" si="6"/>
        <v>0</v>
      </c>
      <c r="E43" s="162">
        <f t="shared" si="7"/>
        <v>0</v>
      </c>
      <c r="F43" s="41"/>
      <c r="G43" s="42"/>
      <c r="H43" s="27"/>
      <c r="I43" s="28"/>
      <c r="J43" s="27"/>
      <c r="K43" s="137"/>
      <c r="L43" s="27"/>
      <c r="M43" s="137"/>
      <c r="N43" s="27"/>
      <c r="O43" s="137"/>
      <c r="P43" s="27"/>
      <c r="Q43" s="137"/>
      <c r="R43" s="27"/>
      <c r="S43" s="137"/>
      <c r="T43" s="27"/>
      <c r="U43" s="137"/>
      <c r="V43" s="27"/>
      <c r="W43" s="137"/>
      <c r="X43" s="27"/>
      <c r="Y43" s="137"/>
      <c r="Z43" s="27"/>
      <c r="AA43" s="137"/>
      <c r="AB43" s="27"/>
      <c r="AC43" s="137"/>
      <c r="AD43" s="27"/>
      <c r="AE43" s="137"/>
      <c r="AF43" s="27"/>
      <c r="AG43" s="137"/>
      <c r="AH43" s="27"/>
      <c r="AI43" s="137"/>
      <c r="AJ43" s="27"/>
      <c r="AK43" s="137"/>
      <c r="AL43" s="163"/>
      <c r="AM43" s="164"/>
      <c r="AN43" s="57"/>
      <c r="AO43" s="28"/>
      <c r="AP43" s="22"/>
      <c r="AQ43" s="22"/>
      <c r="AR43" s="22"/>
      <c r="AS43" s="159"/>
      <c r="AT43" s="6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122"/>
      <c r="BG43" s="122"/>
      <c r="BX43" s="121"/>
      <c r="CD43" s="147" t="str">
        <f t="shared" si="3"/>
        <v/>
      </c>
      <c r="CG43" s="123">
        <v>0</v>
      </c>
      <c r="CH43" s="123">
        <v>0</v>
      </c>
      <c r="CI43" s="123">
        <v>0</v>
      </c>
      <c r="CJ43" s="123">
        <f t="shared" si="4"/>
        <v>0</v>
      </c>
      <c r="CK43" s="123"/>
      <c r="CL43" s="123"/>
      <c r="CM43" s="123"/>
      <c r="CN43" s="123"/>
      <c r="CO43" s="123"/>
    </row>
    <row r="44" spans="1:93" ht="16.149999999999999" customHeight="1" x14ac:dyDescent="0.2">
      <c r="A44" s="335"/>
      <c r="B44" s="39" t="s">
        <v>45</v>
      </c>
      <c r="C44" s="52">
        <f t="shared" si="5"/>
        <v>0</v>
      </c>
      <c r="D44" s="53">
        <f t="shared" si="6"/>
        <v>0</v>
      </c>
      <c r="E44" s="158">
        <f t="shared" si="7"/>
        <v>0</v>
      </c>
      <c r="F44" s="41"/>
      <c r="G44" s="42"/>
      <c r="H44" s="7"/>
      <c r="I44" s="20"/>
      <c r="J44" s="7"/>
      <c r="K44" s="8"/>
      <c r="L44" s="7"/>
      <c r="M44" s="8"/>
      <c r="N44" s="7"/>
      <c r="O44" s="8"/>
      <c r="P44" s="7"/>
      <c r="Q44" s="8"/>
      <c r="R44" s="7"/>
      <c r="S44" s="8"/>
      <c r="T44" s="7"/>
      <c r="U44" s="8"/>
      <c r="V44" s="7"/>
      <c r="W44" s="8"/>
      <c r="X44" s="7"/>
      <c r="Y44" s="8"/>
      <c r="Z44" s="7"/>
      <c r="AA44" s="8"/>
      <c r="AB44" s="7"/>
      <c r="AC44" s="8"/>
      <c r="AD44" s="7"/>
      <c r="AE44" s="8"/>
      <c r="AF44" s="7"/>
      <c r="AG44" s="8"/>
      <c r="AH44" s="7"/>
      <c r="AI44" s="8"/>
      <c r="AJ44" s="7"/>
      <c r="AK44" s="8"/>
      <c r="AL44" s="21"/>
      <c r="AM44" s="35"/>
      <c r="AN44" s="57"/>
      <c r="AO44" s="20"/>
      <c r="AP44" s="22"/>
      <c r="AQ44" s="22"/>
      <c r="AR44" s="22"/>
      <c r="AS44" s="159"/>
      <c r="AT44" s="6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122"/>
      <c r="BG44" s="122"/>
      <c r="BX44" s="121"/>
      <c r="CD44" s="147" t="str">
        <f t="shared" si="3"/>
        <v/>
      </c>
      <c r="CG44" s="123">
        <v>0</v>
      </c>
      <c r="CH44" s="123">
        <v>0</v>
      </c>
      <c r="CI44" s="123">
        <v>0</v>
      </c>
      <c r="CJ44" s="123">
        <f t="shared" si="4"/>
        <v>0</v>
      </c>
      <c r="CK44" s="123"/>
      <c r="CL44" s="123"/>
      <c r="CM44" s="123"/>
      <c r="CN44" s="123"/>
      <c r="CO44" s="123"/>
    </row>
    <row r="45" spans="1:93" ht="16.149999999999999" customHeight="1" x14ac:dyDescent="0.2">
      <c r="A45" s="335"/>
      <c r="B45" s="112" t="s">
        <v>46</v>
      </c>
      <c r="C45" s="165">
        <f t="shared" si="5"/>
        <v>0</v>
      </c>
      <c r="D45" s="171">
        <f t="shared" si="6"/>
        <v>0</v>
      </c>
      <c r="E45" s="166">
        <f t="shared" si="7"/>
        <v>0</v>
      </c>
      <c r="F45" s="41"/>
      <c r="G45" s="80"/>
      <c r="H45" s="17"/>
      <c r="I45" s="18"/>
      <c r="J45" s="17"/>
      <c r="K45" s="19"/>
      <c r="L45" s="17"/>
      <c r="M45" s="19"/>
      <c r="N45" s="17"/>
      <c r="O45" s="19"/>
      <c r="P45" s="17"/>
      <c r="Q45" s="19"/>
      <c r="R45" s="7"/>
      <c r="S45" s="8"/>
      <c r="T45" s="7"/>
      <c r="U45" s="8"/>
      <c r="V45" s="7"/>
      <c r="W45" s="8"/>
      <c r="X45" s="7"/>
      <c r="Y45" s="8"/>
      <c r="Z45" s="7"/>
      <c r="AA45" s="8"/>
      <c r="AB45" s="7"/>
      <c r="AC45" s="8"/>
      <c r="AD45" s="7"/>
      <c r="AE45" s="8"/>
      <c r="AF45" s="7"/>
      <c r="AG45" s="8"/>
      <c r="AH45" s="7"/>
      <c r="AI45" s="8"/>
      <c r="AJ45" s="7"/>
      <c r="AK45" s="8"/>
      <c r="AL45" s="21"/>
      <c r="AM45" s="35"/>
      <c r="AN45" s="57"/>
      <c r="AO45" s="20"/>
      <c r="AP45" s="22"/>
      <c r="AQ45" s="22"/>
      <c r="AR45" s="22"/>
      <c r="AS45" s="159"/>
      <c r="AT45" s="6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122"/>
      <c r="BG45" s="122"/>
      <c r="BX45" s="121"/>
      <c r="CD45" s="147" t="str">
        <f t="shared" si="3"/>
        <v/>
      </c>
      <c r="CG45" s="123">
        <v>0</v>
      </c>
      <c r="CH45" s="123">
        <v>0</v>
      </c>
      <c r="CI45" s="123">
        <v>0</v>
      </c>
      <c r="CJ45" s="123">
        <f t="shared" si="4"/>
        <v>0</v>
      </c>
      <c r="CK45" s="123"/>
      <c r="CL45" s="123"/>
      <c r="CM45" s="123"/>
      <c r="CN45" s="123"/>
      <c r="CO45" s="123"/>
    </row>
    <row r="46" spans="1:93" ht="16.149999999999999" customHeight="1" x14ac:dyDescent="0.2">
      <c r="A46" s="336"/>
      <c r="B46" s="167" t="s">
        <v>47</v>
      </c>
      <c r="C46" s="132">
        <f t="shared" si="5"/>
        <v>0</v>
      </c>
      <c r="D46" s="168">
        <f t="shared" si="6"/>
        <v>0</v>
      </c>
      <c r="E46" s="128">
        <f t="shared" si="7"/>
        <v>0</v>
      </c>
      <c r="F46" s="64"/>
      <c r="G46" s="68"/>
      <c r="H46" s="32"/>
      <c r="I46" s="33"/>
      <c r="J46" s="32"/>
      <c r="K46" s="45"/>
      <c r="L46" s="32"/>
      <c r="M46" s="45"/>
      <c r="N46" s="32"/>
      <c r="O46" s="45"/>
      <c r="P46" s="32"/>
      <c r="Q46" s="45"/>
      <c r="R46" s="32"/>
      <c r="S46" s="45"/>
      <c r="T46" s="32"/>
      <c r="U46" s="45"/>
      <c r="V46" s="32"/>
      <c r="W46" s="45"/>
      <c r="X46" s="32"/>
      <c r="Y46" s="45"/>
      <c r="Z46" s="32"/>
      <c r="AA46" s="45"/>
      <c r="AB46" s="32"/>
      <c r="AC46" s="45"/>
      <c r="AD46" s="32"/>
      <c r="AE46" s="45"/>
      <c r="AF46" s="32"/>
      <c r="AG46" s="45"/>
      <c r="AH46" s="32"/>
      <c r="AI46" s="45"/>
      <c r="AJ46" s="32"/>
      <c r="AK46" s="45"/>
      <c r="AL46" s="71"/>
      <c r="AM46" s="97"/>
      <c r="AN46" s="57"/>
      <c r="AO46" s="33"/>
      <c r="AP46" s="24"/>
      <c r="AQ46" s="24"/>
      <c r="AR46" s="24"/>
      <c r="AS46" s="169"/>
      <c r="AT46" s="6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122"/>
      <c r="BG46" s="122"/>
      <c r="BX46" s="121"/>
      <c r="CD46" s="147" t="str">
        <f t="shared" si="3"/>
        <v/>
      </c>
      <c r="CG46" s="123">
        <v>0</v>
      </c>
      <c r="CH46" s="123">
        <v>0</v>
      </c>
      <c r="CI46" s="123">
        <v>0</v>
      </c>
      <c r="CJ46" s="123">
        <f t="shared" si="4"/>
        <v>0</v>
      </c>
      <c r="CK46" s="123"/>
      <c r="CL46" s="123"/>
      <c r="CM46" s="123"/>
      <c r="CN46" s="123"/>
      <c r="CO46" s="123"/>
    </row>
    <row r="47" spans="1:93" ht="16.149999999999999" customHeight="1" x14ac:dyDescent="0.2">
      <c r="A47" s="334" t="s">
        <v>50</v>
      </c>
      <c r="B47" s="152" t="s">
        <v>37</v>
      </c>
      <c r="C47" s="49">
        <f t="shared" si="5"/>
        <v>0</v>
      </c>
      <c r="D47" s="50">
        <f t="shared" si="6"/>
        <v>0</v>
      </c>
      <c r="E47" s="153">
        <f t="shared" si="7"/>
        <v>0</v>
      </c>
      <c r="F47" s="84"/>
      <c r="G47" s="170"/>
      <c r="H47" s="78"/>
      <c r="I47" s="154"/>
      <c r="J47" s="78"/>
      <c r="K47" s="79"/>
      <c r="L47" s="78"/>
      <c r="M47" s="79"/>
      <c r="N47" s="78"/>
      <c r="O47" s="79"/>
      <c r="P47" s="78"/>
      <c r="Q47" s="79"/>
      <c r="R47" s="78"/>
      <c r="S47" s="79"/>
      <c r="T47" s="78"/>
      <c r="U47" s="79"/>
      <c r="V47" s="78"/>
      <c r="W47" s="79"/>
      <c r="X47" s="78"/>
      <c r="Y47" s="79"/>
      <c r="Z47" s="78"/>
      <c r="AA47" s="79"/>
      <c r="AB47" s="78"/>
      <c r="AC47" s="79"/>
      <c r="AD47" s="78"/>
      <c r="AE47" s="79"/>
      <c r="AF47" s="78"/>
      <c r="AG47" s="79"/>
      <c r="AH47" s="78"/>
      <c r="AI47" s="79"/>
      <c r="AJ47" s="78"/>
      <c r="AK47" s="79"/>
      <c r="AL47" s="155"/>
      <c r="AM47" s="156"/>
      <c r="AN47" s="57"/>
      <c r="AO47" s="154"/>
      <c r="AP47" s="26"/>
      <c r="AQ47" s="48"/>
      <c r="AR47" s="48"/>
      <c r="AS47" s="172"/>
      <c r="AT47" s="6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122"/>
      <c r="BG47" s="122"/>
      <c r="BX47" s="121"/>
      <c r="CD47" s="147" t="str">
        <f>IF((J47 + K47 + L47 + M47) &lt;  AS47,"* La columna 14-18 AÑOS no puede ser mayor al total por grupo edad de 10 a 19 años. ","")</f>
        <v/>
      </c>
      <c r="CG47" s="123">
        <v>0</v>
      </c>
      <c r="CH47" s="123">
        <v>0</v>
      </c>
      <c r="CI47" s="123">
        <v>0</v>
      </c>
      <c r="CJ47" s="123">
        <f>IF((J47 + K47 + L47 + M47) &lt;  AS47,1,0)</f>
        <v>0</v>
      </c>
      <c r="CK47" s="123"/>
      <c r="CL47" s="123"/>
      <c r="CM47" s="123"/>
      <c r="CN47" s="123"/>
      <c r="CO47" s="123"/>
    </row>
    <row r="48" spans="1:93" ht="16.149999999999999" customHeight="1" x14ac:dyDescent="0.2">
      <c r="A48" s="335"/>
      <c r="B48" s="39" t="s">
        <v>38</v>
      </c>
      <c r="C48" s="52">
        <f t="shared" si="5"/>
        <v>0</v>
      </c>
      <c r="D48" s="53">
        <f t="shared" si="6"/>
        <v>0</v>
      </c>
      <c r="E48" s="158">
        <f t="shared" si="7"/>
        <v>0</v>
      </c>
      <c r="F48" s="41"/>
      <c r="G48" s="42"/>
      <c r="H48" s="7"/>
      <c r="I48" s="20"/>
      <c r="J48" s="7"/>
      <c r="K48" s="8"/>
      <c r="L48" s="7"/>
      <c r="M48" s="8"/>
      <c r="N48" s="7"/>
      <c r="O48" s="8"/>
      <c r="P48" s="7"/>
      <c r="Q48" s="8"/>
      <c r="R48" s="7"/>
      <c r="S48" s="8"/>
      <c r="T48" s="7"/>
      <c r="U48" s="8"/>
      <c r="V48" s="7"/>
      <c r="W48" s="8"/>
      <c r="X48" s="7"/>
      <c r="Y48" s="8"/>
      <c r="Z48" s="7"/>
      <c r="AA48" s="8"/>
      <c r="AB48" s="7"/>
      <c r="AC48" s="8"/>
      <c r="AD48" s="7"/>
      <c r="AE48" s="8"/>
      <c r="AF48" s="7"/>
      <c r="AG48" s="8"/>
      <c r="AH48" s="7"/>
      <c r="AI48" s="8"/>
      <c r="AJ48" s="7"/>
      <c r="AK48" s="8"/>
      <c r="AL48" s="21"/>
      <c r="AM48" s="35"/>
      <c r="AN48" s="57"/>
      <c r="AO48" s="20"/>
      <c r="AP48" s="22"/>
      <c r="AQ48" s="22"/>
      <c r="AR48" s="22"/>
      <c r="AS48" s="159"/>
      <c r="AT48" s="6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122"/>
      <c r="BG48" s="122"/>
      <c r="BX48" s="121"/>
      <c r="CD48" s="147" t="str">
        <f>IF((J48 + K48 + L48 + M48) &lt;  AS48,"* La columna 14-18 AÑOS no puede ser mayor al total por grupo edad de 10 a 19 años. ","")</f>
        <v/>
      </c>
      <c r="CG48" s="123">
        <v>0</v>
      </c>
      <c r="CH48" s="123">
        <v>0</v>
      </c>
      <c r="CI48" s="123">
        <v>0</v>
      </c>
      <c r="CJ48" s="123">
        <f>IF((J48 + K48 + L48 + M48) &lt;  AS48,1,0)</f>
        <v>0</v>
      </c>
      <c r="CK48" s="123"/>
      <c r="CL48" s="123"/>
      <c r="CM48" s="123"/>
      <c r="CN48" s="123"/>
      <c r="CO48" s="123"/>
    </row>
    <row r="49" spans="1:93" ht="16.149999999999999" customHeight="1" x14ac:dyDescent="0.2">
      <c r="A49" s="335"/>
      <c r="B49" s="39" t="s">
        <v>39</v>
      </c>
      <c r="C49" s="52">
        <f t="shared" si="5"/>
        <v>1</v>
      </c>
      <c r="D49" s="53">
        <f t="shared" si="6"/>
        <v>1</v>
      </c>
      <c r="E49" s="158">
        <f t="shared" si="7"/>
        <v>0</v>
      </c>
      <c r="F49" s="41"/>
      <c r="G49" s="42"/>
      <c r="H49" s="7"/>
      <c r="I49" s="20"/>
      <c r="J49" s="7"/>
      <c r="K49" s="8"/>
      <c r="L49" s="7"/>
      <c r="M49" s="8"/>
      <c r="N49" s="7"/>
      <c r="O49" s="8"/>
      <c r="P49" s="7"/>
      <c r="Q49" s="8"/>
      <c r="R49" s="7">
        <v>1</v>
      </c>
      <c r="S49" s="8"/>
      <c r="T49" s="7"/>
      <c r="U49" s="8"/>
      <c r="V49" s="7"/>
      <c r="W49" s="8"/>
      <c r="X49" s="7"/>
      <c r="Y49" s="8"/>
      <c r="Z49" s="7"/>
      <c r="AA49" s="8"/>
      <c r="AB49" s="7"/>
      <c r="AC49" s="8"/>
      <c r="AD49" s="7"/>
      <c r="AE49" s="8"/>
      <c r="AF49" s="7"/>
      <c r="AG49" s="8"/>
      <c r="AH49" s="7"/>
      <c r="AI49" s="8"/>
      <c r="AJ49" s="7"/>
      <c r="AK49" s="8"/>
      <c r="AL49" s="21"/>
      <c r="AM49" s="35"/>
      <c r="AN49" s="57"/>
      <c r="AO49" s="20">
        <v>0</v>
      </c>
      <c r="AP49" s="22">
        <v>0</v>
      </c>
      <c r="AQ49" s="22">
        <v>0</v>
      </c>
      <c r="AR49" s="22">
        <v>0</v>
      </c>
      <c r="AS49" s="159"/>
      <c r="AT49" s="6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122"/>
      <c r="BG49" s="122"/>
      <c r="BX49" s="121"/>
      <c r="CD49" s="147" t="str">
        <f>IF((J49 + K49 + L49 + M49) &lt;  AS49,"* La columna 14-18 AÑOS no puede ser mayor al total por grupo edad de 10 a 19 años. ","")</f>
        <v/>
      </c>
      <c r="CG49" s="123">
        <v>0</v>
      </c>
      <c r="CH49" s="123">
        <v>0</v>
      </c>
      <c r="CI49" s="123">
        <v>0</v>
      </c>
      <c r="CJ49" s="123">
        <f>IF((J49 + K49 + L49 + M49) &lt;  AS49,1,0)</f>
        <v>0</v>
      </c>
      <c r="CK49" s="123"/>
      <c r="CL49" s="123"/>
      <c r="CM49" s="123"/>
      <c r="CN49" s="123"/>
      <c r="CO49" s="123"/>
    </row>
    <row r="50" spans="1:93" ht="16.149999999999999" customHeight="1" x14ac:dyDescent="0.2">
      <c r="A50" s="335"/>
      <c r="B50" s="39" t="s">
        <v>40</v>
      </c>
      <c r="C50" s="52">
        <f t="shared" si="5"/>
        <v>0</v>
      </c>
      <c r="D50" s="53">
        <f t="shared" si="6"/>
        <v>0</v>
      </c>
      <c r="E50" s="158">
        <f t="shared" si="7"/>
        <v>0</v>
      </c>
      <c r="F50" s="41"/>
      <c r="G50" s="42"/>
      <c r="H50" s="7"/>
      <c r="I50" s="20"/>
      <c r="J50" s="7"/>
      <c r="K50" s="8"/>
      <c r="L50" s="7"/>
      <c r="M50" s="8"/>
      <c r="N50" s="7"/>
      <c r="O50" s="8"/>
      <c r="P50" s="7"/>
      <c r="Q50" s="8"/>
      <c r="R50" s="7"/>
      <c r="S50" s="8"/>
      <c r="T50" s="7"/>
      <c r="U50" s="8"/>
      <c r="V50" s="7"/>
      <c r="W50" s="8"/>
      <c r="X50" s="7"/>
      <c r="Y50" s="8"/>
      <c r="Z50" s="7"/>
      <c r="AA50" s="8"/>
      <c r="AB50" s="7"/>
      <c r="AC50" s="8"/>
      <c r="AD50" s="7"/>
      <c r="AE50" s="8"/>
      <c r="AF50" s="7"/>
      <c r="AG50" s="8"/>
      <c r="AH50" s="7"/>
      <c r="AI50" s="8"/>
      <c r="AJ50" s="7"/>
      <c r="AK50" s="8"/>
      <c r="AL50" s="21"/>
      <c r="AM50" s="35"/>
      <c r="AN50" s="57"/>
      <c r="AO50" s="20"/>
      <c r="AP50" s="22"/>
      <c r="AQ50" s="22"/>
      <c r="AR50" s="22"/>
      <c r="AS50" s="159"/>
      <c r="AT50" s="6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122"/>
      <c r="BG50" s="122"/>
      <c r="BX50" s="121"/>
      <c r="CD50" s="147" t="str">
        <f t="shared" si="3"/>
        <v/>
      </c>
      <c r="CG50" s="123">
        <v>0</v>
      </c>
      <c r="CH50" s="123">
        <v>0</v>
      </c>
      <c r="CI50" s="123">
        <v>0</v>
      </c>
      <c r="CJ50" s="123">
        <f t="shared" si="4"/>
        <v>0</v>
      </c>
      <c r="CK50" s="123"/>
      <c r="CL50" s="123"/>
      <c r="CM50" s="123"/>
      <c r="CN50" s="123"/>
      <c r="CO50" s="123"/>
    </row>
    <row r="51" spans="1:93" ht="16.149999999999999" customHeight="1" x14ac:dyDescent="0.2">
      <c r="A51" s="335"/>
      <c r="B51" s="39" t="s">
        <v>41</v>
      </c>
      <c r="C51" s="52">
        <f t="shared" si="5"/>
        <v>0</v>
      </c>
      <c r="D51" s="53">
        <f t="shared" si="6"/>
        <v>0</v>
      </c>
      <c r="E51" s="158">
        <f t="shared" si="7"/>
        <v>0</v>
      </c>
      <c r="F51" s="41"/>
      <c r="G51" s="42"/>
      <c r="H51" s="7"/>
      <c r="I51" s="20"/>
      <c r="J51" s="7"/>
      <c r="K51" s="8"/>
      <c r="L51" s="7"/>
      <c r="M51" s="8"/>
      <c r="N51" s="7"/>
      <c r="O51" s="8"/>
      <c r="P51" s="7"/>
      <c r="Q51" s="8"/>
      <c r="R51" s="7"/>
      <c r="S51" s="8"/>
      <c r="T51" s="7"/>
      <c r="U51" s="8"/>
      <c r="V51" s="7"/>
      <c r="W51" s="8"/>
      <c r="X51" s="7"/>
      <c r="Y51" s="8"/>
      <c r="Z51" s="7"/>
      <c r="AA51" s="8"/>
      <c r="AB51" s="7"/>
      <c r="AC51" s="8"/>
      <c r="AD51" s="7"/>
      <c r="AE51" s="8"/>
      <c r="AF51" s="7"/>
      <c r="AG51" s="8"/>
      <c r="AH51" s="7"/>
      <c r="AI51" s="8"/>
      <c r="AJ51" s="7"/>
      <c r="AK51" s="8"/>
      <c r="AL51" s="21"/>
      <c r="AM51" s="35"/>
      <c r="AN51" s="57"/>
      <c r="AO51" s="20"/>
      <c r="AP51" s="22"/>
      <c r="AQ51" s="22"/>
      <c r="AR51" s="22"/>
      <c r="AS51" s="159"/>
      <c r="AT51" s="6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122"/>
      <c r="BG51" s="122"/>
      <c r="BX51" s="121"/>
      <c r="CD51" s="147" t="str">
        <f t="shared" si="3"/>
        <v/>
      </c>
      <c r="CG51" s="123">
        <v>0</v>
      </c>
      <c r="CH51" s="123">
        <v>0</v>
      </c>
      <c r="CI51" s="123">
        <v>0</v>
      </c>
      <c r="CJ51" s="123">
        <f t="shared" si="4"/>
        <v>0</v>
      </c>
      <c r="CK51" s="123"/>
      <c r="CL51" s="123"/>
      <c r="CM51" s="123"/>
      <c r="CN51" s="123"/>
      <c r="CO51" s="123"/>
    </row>
    <row r="52" spans="1:93" ht="16.149999999999999" customHeight="1" x14ac:dyDescent="0.2">
      <c r="A52" s="335"/>
      <c r="B52" s="39" t="s">
        <v>42</v>
      </c>
      <c r="C52" s="52">
        <f t="shared" si="5"/>
        <v>0</v>
      </c>
      <c r="D52" s="53">
        <f t="shared" si="6"/>
        <v>0</v>
      </c>
      <c r="E52" s="158">
        <f t="shared" si="7"/>
        <v>0</v>
      </c>
      <c r="F52" s="41"/>
      <c r="G52" s="42"/>
      <c r="H52" s="7"/>
      <c r="I52" s="20"/>
      <c r="J52" s="7"/>
      <c r="K52" s="8"/>
      <c r="L52" s="7"/>
      <c r="M52" s="8"/>
      <c r="N52" s="7"/>
      <c r="O52" s="8"/>
      <c r="P52" s="7"/>
      <c r="Q52" s="8"/>
      <c r="R52" s="7"/>
      <c r="S52" s="8"/>
      <c r="T52" s="7"/>
      <c r="U52" s="8"/>
      <c r="V52" s="7"/>
      <c r="W52" s="8"/>
      <c r="X52" s="7"/>
      <c r="Y52" s="8"/>
      <c r="Z52" s="7"/>
      <c r="AA52" s="8"/>
      <c r="AB52" s="7"/>
      <c r="AC52" s="8"/>
      <c r="AD52" s="7"/>
      <c r="AE52" s="8"/>
      <c r="AF52" s="7"/>
      <c r="AG52" s="8"/>
      <c r="AH52" s="7"/>
      <c r="AI52" s="8"/>
      <c r="AJ52" s="7"/>
      <c r="AK52" s="8"/>
      <c r="AL52" s="21"/>
      <c r="AM52" s="35"/>
      <c r="AN52" s="57"/>
      <c r="AO52" s="20"/>
      <c r="AP52" s="22"/>
      <c r="AQ52" s="22"/>
      <c r="AR52" s="22"/>
      <c r="AS52" s="159"/>
      <c r="AT52" s="6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122"/>
      <c r="BG52" s="122"/>
      <c r="BX52" s="121"/>
      <c r="CD52" s="147" t="str">
        <f t="shared" si="3"/>
        <v/>
      </c>
      <c r="CG52" s="123">
        <v>0</v>
      </c>
      <c r="CH52" s="123">
        <v>0</v>
      </c>
      <c r="CI52" s="123">
        <v>0</v>
      </c>
      <c r="CJ52" s="123">
        <f t="shared" si="4"/>
        <v>0</v>
      </c>
      <c r="CK52" s="123"/>
      <c r="CL52" s="123"/>
      <c r="CM52" s="123"/>
      <c r="CN52" s="123"/>
      <c r="CO52" s="123"/>
    </row>
    <row r="53" spans="1:93" ht="16.149999999999999" customHeight="1" x14ac:dyDescent="0.2">
      <c r="A53" s="335"/>
      <c r="B53" s="39" t="s">
        <v>43</v>
      </c>
      <c r="C53" s="52">
        <f t="shared" si="5"/>
        <v>0</v>
      </c>
      <c r="D53" s="53">
        <f t="shared" si="6"/>
        <v>0</v>
      </c>
      <c r="E53" s="158">
        <f t="shared" si="7"/>
        <v>0</v>
      </c>
      <c r="F53" s="41"/>
      <c r="G53" s="42"/>
      <c r="H53" s="7"/>
      <c r="I53" s="20"/>
      <c r="J53" s="7"/>
      <c r="K53" s="8"/>
      <c r="L53" s="7"/>
      <c r="M53" s="8"/>
      <c r="N53" s="7"/>
      <c r="O53" s="8"/>
      <c r="P53" s="7"/>
      <c r="Q53" s="8"/>
      <c r="R53" s="7"/>
      <c r="S53" s="8"/>
      <c r="T53" s="7"/>
      <c r="U53" s="8"/>
      <c r="V53" s="7"/>
      <c r="W53" s="8"/>
      <c r="X53" s="7"/>
      <c r="Y53" s="8"/>
      <c r="Z53" s="7"/>
      <c r="AA53" s="8"/>
      <c r="AB53" s="7"/>
      <c r="AC53" s="8"/>
      <c r="AD53" s="7"/>
      <c r="AE53" s="8"/>
      <c r="AF53" s="7"/>
      <c r="AG53" s="8"/>
      <c r="AH53" s="7"/>
      <c r="AI53" s="8"/>
      <c r="AJ53" s="7"/>
      <c r="AK53" s="8"/>
      <c r="AL53" s="21"/>
      <c r="AM53" s="35"/>
      <c r="AN53" s="57"/>
      <c r="AO53" s="20"/>
      <c r="AP53" s="22"/>
      <c r="AQ53" s="22"/>
      <c r="AR53" s="22"/>
      <c r="AS53" s="159"/>
      <c r="AT53" s="6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122"/>
      <c r="BG53" s="122"/>
      <c r="BX53" s="121"/>
      <c r="CD53" s="147" t="str">
        <f t="shared" si="3"/>
        <v/>
      </c>
      <c r="CG53" s="123">
        <v>0</v>
      </c>
      <c r="CH53" s="123">
        <v>0</v>
      </c>
      <c r="CI53" s="123">
        <v>0</v>
      </c>
      <c r="CJ53" s="123">
        <f t="shared" si="4"/>
        <v>0</v>
      </c>
      <c r="CK53" s="123"/>
      <c r="CL53" s="123"/>
      <c r="CM53" s="123"/>
      <c r="CN53" s="123"/>
      <c r="CO53" s="123"/>
    </row>
    <row r="54" spans="1:93" ht="16.149999999999999" customHeight="1" x14ac:dyDescent="0.2">
      <c r="A54" s="335"/>
      <c r="B54" s="127" t="s">
        <v>44</v>
      </c>
      <c r="C54" s="160">
        <f t="shared" si="5"/>
        <v>0</v>
      </c>
      <c r="D54" s="161">
        <f t="shared" si="6"/>
        <v>0</v>
      </c>
      <c r="E54" s="162">
        <f t="shared" si="7"/>
        <v>0</v>
      </c>
      <c r="F54" s="41"/>
      <c r="G54" s="42"/>
      <c r="H54" s="27"/>
      <c r="I54" s="28"/>
      <c r="J54" s="27"/>
      <c r="K54" s="137"/>
      <c r="L54" s="27"/>
      <c r="M54" s="137"/>
      <c r="N54" s="27"/>
      <c r="O54" s="137"/>
      <c r="P54" s="27"/>
      <c r="Q54" s="137"/>
      <c r="R54" s="27"/>
      <c r="S54" s="137"/>
      <c r="T54" s="27"/>
      <c r="U54" s="137"/>
      <c r="V54" s="27"/>
      <c r="W54" s="137"/>
      <c r="X54" s="27"/>
      <c r="Y54" s="137"/>
      <c r="Z54" s="27"/>
      <c r="AA54" s="137"/>
      <c r="AB54" s="27"/>
      <c r="AC54" s="137"/>
      <c r="AD54" s="27"/>
      <c r="AE54" s="137"/>
      <c r="AF54" s="27"/>
      <c r="AG54" s="137"/>
      <c r="AH54" s="27"/>
      <c r="AI54" s="137"/>
      <c r="AJ54" s="27"/>
      <c r="AK54" s="137"/>
      <c r="AL54" s="163"/>
      <c r="AM54" s="164"/>
      <c r="AN54" s="57"/>
      <c r="AO54" s="28"/>
      <c r="AP54" s="22"/>
      <c r="AQ54" s="22"/>
      <c r="AR54" s="22"/>
      <c r="AS54" s="159"/>
      <c r="AT54" s="6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122"/>
      <c r="BG54" s="122"/>
      <c r="BX54" s="121"/>
      <c r="CD54" s="147" t="str">
        <f t="shared" si="3"/>
        <v/>
      </c>
      <c r="CG54" s="123">
        <v>0</v>
      </c>
      <c r="CH54" s="123">
        <v>0</v>
      </c>
      <c r="CI54" s="123">
        <v>0</v>
      </c>
      <c r="CJ54" s="123">
        <f t="shared" si="4"/>
        <v>0</v>
      </c>
      <c r="CK54" s="123"/>
      <c r="CL54" s="123"/>
      <c r="CM54" s="123"/>
      <c r="CN54" s="123"/>
      <c r="CO54" s="123"/>
    </row>
    <row r="55" spans="1:93" ht="16.149999999999999" customHeight="1" x14ac:dyDescent="0.2">
      <c r="A55" s="335"/>
      <c r="B55" s="39" t="s">
        <v>45</v>
      </c>
      <c r="C55" s="52">
        <f t="shared" si="5"/>
        <v>0</v>
      </c>
      <c r="D55" s="53">
        <f t="shared" si="6"/>
        <v>0</v>
      </c>
      <c r="E55" s="158">
        <f t="shared" si="7"/>
        <v>0</v>
      </c>
      <c r="F55" s="41"/>
      <c r="G55" s="42"/>
      <c r="H55" s="7"/>
      <c r="I55" s="20"/>
      <c r="J55" s="7"/>
      <c r="K55" s="8"/>
      <c r="L55" s="7"/>
      <c r="M55" s="8"/>
      <c r="N55" s="7"/>
      <c r="O55" s="8"/>
      <c r="P55" s="7"/>
      <c r="Q55" s="8"/>
      <c r="R55" s="7"/>
      <c r="S55" s="8"/>
      <c r="T55" s="7"/>
      <c r="U55" s="8"/>
      <c r="V55" s="7"/>
      <c r="W55" s="8"/>
      <c r="X55" s="7"/>
      <c r="Y55" s="8"/>
      <c r="Z55" s="7"/>
      <c r="AA55" s="8"/>
      <c r="AB55" s="7"/>
      <c r="AC55" s="8"/>
      <c r="AD55" s="7"/>
      <c r="AE55" s="8"/>
      <c r="AF55" s="7"/>
      <c r="AG55" s="8"/>
      <c r="AH55" s="7"/>
      <c r="AI55" s="8"/>
      <c r="AJ55" s="7"/>
      <c r="AK55" s="8"/>
      <c r="AL55" s="21"/>
      <c r="AM55" s="35"/>
      <c r="AN55" s="57"/>
      <c r="AO55" s="20"/>
      <c r="AP55" s="22"/>
      <c r="AQ55" s="22"/>
      <c r="AR55" s="22"/>
      <c r="AS55" s="159"/>
      <c r="AT55" s="6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122"/>
      <c r="BG55" s="122"/>
      <c r="BX55" s="121"/>
      <c r="CD55" s="147" t="str">
        <f t="shared" si="3"/>
        <v/>
      </c>
      <c r="CG55" s="123">
        <v>0</v>
      </c>
      <c r="CH55" s="123">
        <v>0</v>
      </c>
      <c r="CI55" s="123">
        <v>0</v>
      </c>
      <c r="CJ55" s="123">
        <f t="shared" si="4"/>
        <v>0</v>
      </c>
      <c r="CK55" s="123"/>
      <c r="CL55" s="123"/>
      <c r="CM55" s="123"/>
      <c r="CN55" s="123"/>
      <c r="CO55" s="123"/>
    </row>
    <row r="56" spans="1:93" ht="16.149999999999999" customHeight="1" x14ac:dyDescent="0.2">
      <c r="A56" s="335"/>
      <c r="B56" s="112" t="s">
        <v>46</v>
      </c>
      <c r="C56" s="165">
        <f t="shared" si="5"/>
        <v>0</v>
      </c>
      <c r="D56" s="171">
        <f t="shared" si="6"/>
        <v>0</v>
      </c>
      <c r="E56" s="166">
        <f t="shared" si="7"/>
        <v>0</v>
      </c>
      <c r="F56" s="41"/>
      <c r="G56" s="95"/>
      <c r="H56" s="7"/>
      <c r="I56" s="20"/>
      <c r="J56" s="7"/>
      <c r="K56" s="8"/>
      <c r="L56" s="7"/>
      <c r="M56" s="8"/>
      <c r="N56" s="7"/>
      <c r="O56" s="8"/>
      <c r="P56" s="7"/>
      <c r="Q56" s="8"/>
      <c r="R56" s="7"/>
      <c r="S56" s="8"/>
      <c r="T56" s="7"/>
      <c r="U56" s="8"/>
      <c r="V56" s="7"/>
      <c r="W56" s="8"/>
      <c r="X56" s="7"/>
      <c r="Y56" s="8"/>
      <c r="Z56" s="7"/>
      <c r="AA56" s="8"/>
      <c r="AB56" s="7"/>
      <c r="AC56" s="8"/>
      <c r="AD56" s="7"/>
      <c r="AE56" s="8"/>
      <c r="AF56" s="7"/>
      <c r="AG56" s="173"/>
      <c r="AH56" s="7"/>
      <c r="AI56" s="8"/>
      <c r="AJ56" s="7"/>
      <c r="AK56" s="8"/>
      <c r="AL56" s="21"/>
      <c r="AM56" s="35"/>
      <c r="AN56" s="57"/>
      <c r="AO56" s="20"/>
      <c r="AP56" s="22"/>
      <c r="AQ56" s="22"/>
      <c r="AR56" s="22"/>
      <c r="AS56" s="159"/>
      <c r="AT56" s="6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122"/>
      <c r="BG56" s="122"/>
      <c r="BX56" s="121"/>
      <c r="CD56" s="147" t="str">
        <f t="shared" si="3"/>
        <v/>
      </c>
      <c r="CG56" s="123">
        <v>0</v>
      </c>
      <c r="CH56" s="123">
        <v>0</v>
      </c>
      <c r="CI56" s="123">
        <v>0</v>
      </c>
      <c r="CJ56" s="123">
        <f t="shared" si="4"/>
        <v>0</v>
      </c>
      <c r="CK56" s="123"/>
      <c r="CL56" s="123"/>
      <c r="CM56" s="123"/>
      <c r="CN56" s="123"/>
      <c r="CO56" s="123"/>
    </row>
    <row r="57" spans="1:93" ht="16.149999999999999" customHeight="1" x14ac:dyDescent="0.2">
      <c r="A57" s="336"/>
      <c r="B57" s="167" t="s">
        <v>47</v>
      </c>
      <c r="C57" s="132">
        <f t="shared" si="5"/>
        <v>0</v>
      </c>
      <c r="D57" s="168">
        <f t="shared" si="6"/>
        <v>0</v>
      </c>
      <c r="E57" s="128">
        <f t="shared" si="7"/>
        <v>0</v>
      </c>
      <c r="F57" s="64"/>
      <c r="G57" s="68"/>
      <c r="H57" s="32"/>
      <c r="I57" s="33"/>
      <c r="J57" s="32"/>
      <c r="K57" s="45"/>
      <c r="L57" s="32"/>
      <c r="M57" s="45"/>
      <c r="N57" s="32"/>
      <c r="O57" s="45"/>
      <c r="P57" s="32"/>
      <c r="Q57" s="45"/>
      <c r="R57" s="32"/>
      <c r="S57" s="45"/>
      <c r="T57" s="32"/>
      <c r="U57" s="45"/>
      <c r="V57" s="32"/>
      <c r="W57" s="45"/>
      <c r="X57" s="32"/>
      <c r="Y57" s="45"/>
      <c r="Z57" s="32"/>
      <c r="AA57" s="45"/>
      <c r="AB57" s="32"/>
      <c r="AC57" s="45"/>
      <c r="AD57" s="32"/>
      <c r="AE57" s="45"/>
      <c r="AF57" s="32"/>
      <c r="AG57" s="45"/>
      <c r="AH57" s="32"/>
      <c r="AI57" s="45"/>
      <c r="AJ57" s="32"/>
      <c r="AK57" s="45"/>
      <c r="AL57" s="71"/>
      <c r="AM57" s="97"/>
      <c r="AN57" s="57"/>
      <c r="AO57" s="33"/>
      <c r="AP57" s="24"/>
      <c r="AQ57" s="24"/>
      <c r="AR57" s="24"/>
      <c r="AS57" s="159"/>
      <c r="AT57" s="6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122"/>
      <c r="BG57" s="122"/>
      <c r="BX57" s="121"/>
      <c r="CD57" s="147" t="str">
        <f t="shared" si="3"/>
        <v/>
      </c>
      <c r="CG57" s="123">
        <v>0</v>
      </c>
      <c r="CH57" s="123">
        <v>0</v>
      </c>
      <c r="CI57" s="123">
        <v>0</v>
      </c>
      <c r="CJ57" s="123">
        <f t="shared" si="4"/>
        <v>0</v>
      </c>
      <c r="CK57" s="123"/>
      <c r="CL57" s="123"/>
      <c r="CM57" s="123"/>
      <c r="CN57" s="123"/>
      <c r="CO57" s="123"/>
    </row>
    <row r="58" spans="1:93" ht="16.149999999999999" customHeight="1" x14ac:dyDescent="0.2">
      <c r="A58" s="334" t="s">
        <v>51</v>
      </c>
      <c r="B58" s="152" t="s">
        <v>37</v>
      </c>
      <c r="C58" s="49">
        <f t="shared" si="5"/>
        <v>0</v>
      </c>
      <c r="D58" s="50">
        <f t="shared" si="6"/>
        <v>0</v>
      </c>
      <c r="E58" s="153">
        <f t="shared" si="7"/>
        <v>0</v>
      </c>
      <c r="F58" s="84"/>
      <c r="G58" s="170"/>
      <c r="H58" s="84"/>
      <c r="I58" s="170"/>
      <c r="J58" s="78"/>
      <c r="K58" s="79"/>
      <c r="L58" s="78"/>
      <c r="M58" s="79"/>
      <c r="N58" s="78"/>
      <c r="O58" s="79"/>
      <c r="P58" s="78"/>
      <c r="Q58" s="79"/>
      <c r="R58" s="78"/>
      <c r="S58" s="79"/>
      <c r="T58" s="78"/>
      <c r="U58" s="79"/>
      <c r="V58" s="78"/>
      <c r="W58" s="79"/>
      <c r="X58" s="78"/>
      <c r="Y58" s="79"/>
      <c r="Z58" s="78"/>
      <c r="AA58" s="79"/>
      <c r="AB58" s="78"/>
      <c r="AC58" s="79"/>
      <c r="AD58" s="78"/>
      <c r="AE58" s="79"/>
      <c r="AF58" s="78"/>
      <c r="AG58" s="79"/>
      <c r="AH58" s="78"/>
      <c r="AI58" s="79"/>
      <c r="AJ58" s="78"/>
      <c r="AK58" s="79"/>
      <c r="AL58" s="155"/>
      <c r="AM58" s="156"/>
      <c r="AN58" s="57"/>
      <c r="AO58" s="154"/>
      <c r="AP58" s="174"/>
      <c r="AQ58" s="174"/>
      <c r="AR58" s="174"/>
      <c r="AS58" s="174"/>
      <c r="AT58" s="6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122"/>
      <c r="BG58" s="122"/>
      <c r="BX58" s="121"/>
      <c r="CD58" s="147" t="str">
        <f t="shared" si="3"/>
        <v/>
      </c>
      <c r="CG58" s="123">
        <v>0</v>
      </c>
      <c r="CH58" s="123">
        <v>0</v>
      </c>
      <c r="CI58" s="123">
        <v>0</v>
      </c>
      <c r="CJ58" s="123">
        <f t="shared" si="4"/>
        <v>0</v>
      </c>
      <c r="CK58" s="123"/>
      <c r="CL58" s="123"/>
      <c r="CM58" s="123"/>
      <c r="CN58" s="123"/>
      <c r="CO58" s="123"/>
    </row>
    <row r="59" spans="1:93" ht="16.149999999999999" customHeight="1" x14ac:dyDescent="0.2">
      <c r="A59" s="335"/>
      <c r="B59" s="39" t="s">
        <v>38</v>
      </c>
      <c r="C59" s="52">
        <f t="shared" si="5"/>
        <v>0</v>
      </c>
      <c r="D59" s="53">
        <f t="shared" si="6"/>
        <v>0</v>
      </c>
      <c r="E59" s="158">
        <f t="shared" si="7"/>
        <v>0</v>
      </c>
      <c r="F59" s="41"/>
      <c r="G59" s="42"/>
      <c r="H59" s="41"/>
      <c r="I59" s="42"/>
      <c r="J59" s="7"/>
      <c r="K59" s="8"/>
      <c r="L59" s="7"/>
      <c r="M59" s="8"/>
      <c r="N59" s="7"/>
      <c r="O59" s="8"/>
      <c r="P59" s="7"/>
      <c r="Q59" s="8"/>
      <c r="R59" s="7"/>
      <c r="S59" s="8"/>
      <c r="T59" s="7"/>
      <c r="U59" s="8"/>
      <c r="V59" s="7"/>
      <c r="W59" s="8"/>
      <c r="X59" s="7"/>
      <c r="Y59" s="8"/>
      <c r="Z59" s="7"/>
      <c r="AA59" s="8"/>
      <c r="AB59" s="7"/>
      <c r="AC59" s="8"/>
      <c r="AD59" s="7"/>
      <c r="AE59" s="8"/>
      <c r="AF59" s="7"/>
      <c r="AG59" s="8"/>
      <c r="AH59" s="7"/>
      <c r="AI59" s="8"/>
      <c r="AJ59" s="7"/>
      <c r="AK59" s="8"/>
      <c r="AL59" s="21"/>
      <c r="AM59" s="35"/>
      <c r="AN59" s="57"/>
      <c r="AO59" s="20"/>
      <c r="AP59" s="22"/>
      <c r="AQ59" s="22"/>
      <c r="AR59" s="22"/>
      <c r="AS59" s="22"/>
      <c r="AT59" s="6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122"/>
      <c r="BG59" s="122"/>
      <c r="BX59" s="121"/>
      <c r="CD59" s="147" t="str">
        <f>IF((J59 + K59 + L59 + M59) &lt;  AS59,"* La columna 14-18 AÑOS no puede ser mayor al total por grupo edad de 10 a 19 años. ","")</f>
        <v/>
      </c>
      <c r="CG59" s="123">
        <v>0</v>
      </c>
      <c r="CH59" s="123">
        <v>0</v>
      </c>
      <c r="CI59" s="123">
        <v>0</v>
      </c>
      <c r="CJ59" s="123">
        <f>IF((J59 + K59 + L59 + M59) &lt;  AS59,1,0)</f>
        <v>0</v>
      </c>
      <c r="CK59" s="123"/>
      <c r="CL59" s="123"/>
      <c r="CM59" s="123"/>
      <c r="CN59" s="123"/>
      <c r="CO59" s="123"/>
    </row>
    <row r="60" spans="1:93" ht="16.149999999999999" customHeight="1" x14ac:dyDescent="0.2">
      <c r="A60" s="335"/>
      <c r="B60" s="39" t="s">
        <v>39</v>
      </c>
      <c r="C60" s="52">
        <f t="shared" si="5"/>
        <v>35</v>
      </c>
      <c r="D60" s="53">
        <f t="shared" si="6"/>
        <v>27</v>
      </c>
      <c r="E60" s="158">
        <f t="shared" si="7"/>
        <v>8</v>
      </c>
      <c r="F60" s="41"/>
      <c r="G60" s="42"/>
      <c r="H60" s="41"/>
      <c r="I60" s="42"/>
      <c r="J60" s="7"/>
      <c r="K60" s="8"/>
      <c r="L60" s="7"/>
      <c r="M60" s="8"/>
      <c r="N60" s="7">
        <v>1</v>
      </c>
      <c r="O60" s="8">
        <v>1</v>
      </c>
      <c r="P60" s="7">
        <v>6</v>
      </c>
      <c r="Q60" s="8">
        <v>2</v>
      </c>
      <c r="R60" s="7">
        <v>2</v>
      </c>
      <c r="S60" s="8">
        <v>2</v>
      </c>
      <c r="T60" s="7">
        <v>5</v>
      </c>
      <c r="U60" s="8"/>
      <c r="V60" s="7">
        <v>5</v>
      </c>
      <c r="W60" s="8"/>
      <c r="X60" s="7">
        <v>1</v>
      </c>
      <c r="Y60" s="8"/>
      <c r="Z60" s="7">
        <v>4</v>
      </c>
      <c r="AA60" s="8">
        <v>1</v>
      </c>
      <c r="AB60" s="7"/>
      <c r="AC60" s="8"/>
      <c r="AD60" s="7">
        <v>1</v>
      </c>
      <c r="AE60" s="8">
        <v>2</v>
      </c>
      <c r="AF60" s="7">
        <v>1</v>
      </c>
      <c r="AG60" s="8"/>
      <c r="AH60" s="7">
        <v>1</v>
      </c>
      <c r="AI60" s="8"/>
      <c r="AJ60" s="7"/>
      <c r="AK60" s="8"/>
      <c r="AL60" s="21"/>
      <c r="AM60" s="35"/>
      <c r="AN60" s="57"/>
      <c r="AO60" s="20">
        <v>0</v>
      </c>
      <c r="AP60" s="22">
        <v>0</v>
      </c>
      <c r="AQ60" s="22">
        <v>0</v>
      </c>
      <c r="AR60" s="22">
        <v>0</v>
      </c>
      <c r="AS60" s="22"/>
      <c r="AT60" s="6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122"/>
      <c r="BG60" s="122"/>
      <c r="BX60" s="121"/>
      <c r="CD60" s="147" t="str">
        <f>IF((J60 + K60 + L60 + M60) &lt;  AS60,"* La columna 14-18 AÑOS no puede ser mayor al total por grupo edad de 10 a 19 años. ","")</f>
        <v/>
      </c>
      <c r="CG60" s="123">
        <v>0</v>
      </c>
      <c r="CH60" s="123">
        <v>0</v>
      </c>
      <c r="CI60" s="123">
        <v>0</v>
      </c>
      <c r="CJ60" s="123">
        <f>IF((J60 + K60 + L60 + M60) &lt;  AS60,1,0)</f>
        <v>0</v>
      </c>
      <c r="CK60" s="123"/>
      <c r="CL60" s="123"/>
      <c r="CM60" s="123"/>
      <c r="CN60" s="123"/>
      <c r="CO60" s="123"/>
    </row>
    <row r="61" spans="1:93" ht="16.149999999999999" customHeight="1" x14ac:dyDescent="0.2">
      <c r="A61" s="335"/>
      <c r="B61" s="39" t="s">
        <v>41</v>
      </c>
      <c r="C61" s="52">
        <f t="shared" si="5"/>
        <v>0</v>
      </c>
      <c r="D61" s="53">
        <f t="shared" si="6"/>
        <v>0</v>
      </c>
      <c r="E61" s="158">
        <f t="shared" si="7"/>
        <v>0</v>
      </c>
      <c r="F61" s="41"/>
      <c r="G61" s="42"/>
      <c r="H61" s="41"/>
      <c r="I61" s="42"/>
      <c r="J61" s="7"/>
      <c r="K61" s="8"/>
      <c r="L61" s="7"/>
      <c r="M61" s="8"/>
      <c r="N61" s="7"/>
      <c r="O61" s="8"/>
      <c r="P61" s="7"/>
      <c r="Q61" s="8"/>
      <c r="R61" s="7"/>
      <c r="S61" s="8"/>
      <c r="T61" s="7"/>
      <c r="U61" s="8"/>
      <c r="V61" s="7"/>
      <c r="W61" s="8"/>
      <c r="X61" s="7"/>
      <c r="Y61" s="8"/>
      <c r="Z61" s="7"/>
      <c r="AA61" s="8"/>
      <c r="AB61" s="7"/>
      <c r="AC61" s="8"/>
      <c r="AD61" s="7"/>
      <c r="AE61" s="8"/>
      <c r="AF61" s="7"/>
      <c r="AG61" s="8"/>
      <c r="AH61" s="7"/>
      <c r="AI61" s="8"/>
      <c r="AJ61" s="7"/>
      <c r="AK61" s="8"/>
      <c r="AL61" s="21"/>
      <c r="AM61" s="35"/>
      <c r="AN61" s="57"/>
      <c r="AO61" s="20"/>
      <c r="AP61" s="22"/>
      <c r="AQ61" s="22"/>
      <c r="AR61" s="22"/>
      <c r="AS61" s="22"/>
      <c r="AT61" s="6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122"/>
      <c r="BG61" s="122"/>
      <c r="BX61" s="121"/>
      <c r="CD61" s="147" t="str">
        <f>IF((J61 + K61 + L61 + M61) &lt;  AS61,"* La columna 14-18 AÑOS no puede ser mayor al total por grupo edad de 10 a 19 años. ","")</f>
        <v/>
      </c>
      <c r="CG61" s="123">
        <v>0</v>
      </c>
      <c r="CH61" s="123">
        <v>0</v>
      </c>
      <c r="CI61" s="123">
        <v>0</v>
      </c>
      <c r="CJ61" s="123">
        <f>IF((J61 + K61 + L61 + M61) &lt;  AS61,1,0)</f>
        <v>0</v>
      </c>
      <c r="CK61" s="123"/>
      <c r="CL61" s="123"/>
      <c r="CM61" s="123"/>
      <c r="CN61" s="123"/>
      <c r="CO61" s="123"/>
    </row>
    <row r="62" spans="1:93" ht="16.149999999999999" customHeight="1" x14ac:dyDescent="0.2">
      <c r="A62" s="335"/>
      <c r="B62" s="39" t="s">
        <v>42</v>
      </c>
      <c r="C62" s="52">
        <f t="shared" si="5"/>
        <v>0</v>
      </c>
      <c r="D62" s="53">
        <f t="shared" si="6"/>
        <v>0</v>
      </c>
      <c r="E62" s="158">
        <f t="shared" si="7"/>
        <v>0</v>
      </c>
      <c r="F62" s="41"/>
      <c r="G62" s="42"/>
      <c r="H62" s="41"/>
      <c r="I62" s="42"/>
      <c r="J62" s="7"/>
      <c r="K62" s="8"/>
      <c r="L62" s="7"/>
      <c r="M62" s="8"/>
      <c r="N62" s="7"/>
      <c r="O62" s="8"/>
      <c r="P62" s="7"/>
      <c r="Q62" s="8"/>
      <c r="R62" s="7"/>
      <c r="S62" s="8"/>
      <c r="T62" s="7"/>
      <c r="U62" s="8"/>
      <c r="V62" s="7"/>
      <c r="W62" s="8"/>
      <c r="X62" s="7"/>
      <c r="Y62" s="8"/>
      <c r="Z62" s="7"/>
      <c r="AA62" s="8"/>
      <c r="AB62" s="7"/>
      <c r="AC62" s="8"/>
      <c r="AD62" s="7"/>
      <c r="AE62" s="8"/>
      <c r="AF62" s="7"/>
      <c r="AG62" s="8"/>
      <c r="AH62" s="7"/>
      <c r="AI62" s="8"/>
      <c r="AJ62" s="7"/>
      <c r="AK62" s="8"/>
      <c r="AL62" s="21"/>
      <c r="AM62" s="35"/>
      <c r="AN62" s="57"/>
      <c r="AO62" s="20"/>
      <c r="AP62" s="22"/>
      <c r="AQ62" s="22"/>
      <c r="AR62" s="22"/>
      <c r="AS62" s="22"/>
      <c r="AT62" s="6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122"/>
      <c r="BG62" s="122"/>
      <c r="BX62" s="121"/>
      <c r="CD62" s="147" t="str">
        <f t="shared" si="3"/>
        <v/>
      </c>
      <c r="CG62" s="123">
        <v>0</v>
      </c>
      <c r="CH62" s="123">
        <v>0</v>
      </c>
      <c r="CI62" s="123">
        <v>0</v>
      </c>
      <c r="CJ62" s="123">
        <f t="shared" si="4"/>
        <v>0</v>
      </c>
      <c r="CK62" s="123"/>
      <c r="CL62" s="123"/>
      <c r="CM62" s="123"/>
      <c r="CN62" s="123"/>
      <c r="CO62" s="123"/>
    </row>
    <row r="63" spans="1:93" ht="16.149999999999999" customHeight="1" x14ac:dyDescent="0.2">
      <c r="A63" s="335"/>
      <c r="B63" s="175" t="s">
        <v>46</v>
      </c>
      <c r="C63" s="87">
        <f t="shared" si="5"/>
        <v>0</v>
      </c>
      <c r="D63" s="171">
        <f t="shared" si="6"/>
        <v>0</v>
      </c>
      <c r="E63" s="166">
        <f t="shared" si="7"/>
        <v>0</v>
      </c>
      <c r="F63" s="41"/>
      <c r="G63" s="42"/>
      <c r="H63" s="41"/>
      <c r="I63" s="42"/>
      <c r="J63" s="27"/>
      <c r="K63" s="137"/>
      <c r="L63" s="27"/>
      <c r="M63" s="137"/>
      <c r="N63" s="27"/>
      <c r="O63" s="137"/>
      <c r="P63" s="27"/>
      <c r="Q63" s="137"/>
      <c r="R63" s="27"/>
      <c r="S63" s="137"/>
      <c r="T63" s="27"/>
      <c r="U63" s="137"/>
      <c r="V63" s="27"/>
      <c r="W63" s="137"/>
      <c r="X63" s="27"/>
      <c r="Y63" s="137"/>
      <c r="Z63" s="27"/>
      <c r="AA63" s="137"/>
      <c r="AB63" s="27"/>
      <c r="AC63" s="137"/>
      <c r="AD63" s="27"/>
      <c r="AE63" s="137"/>
      <c r="AF63" s="27"/>
      <c r="AG63" s="137"/>
      <c r="AH63" s="27"/>
      <c r="AI63" s="137"/>
      <c r="AJ63" s="27"/>
      <c r="AK63" s="137"/>
      <c r="AL63" s="163"/>
      <c r="AM63" s="164"/>
      <c r="AN63" s="57"/>
      <c r="AO63" s="28"/>
      <c r="AP63" s="62"/>
      <c r="AQ63" s="62"/>
      <c r="AR63" s="62"/>
      <c r="AS63" s="62"/>
      <c r="AT63" s="6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122"/>
      <c r="BG63" s="122"/>
      <c r="BX63" s="121"/>
      <c r="CD63" s="147" t="str">
        <f t="shared" si="3"/>
        <v/>
      </c>
      <c r="CG63" s="123">
        <v>0</v>
      </c>
      <c r="CH63" s="123">
        <v>0</v>
      </c>
      <c r="CI63" s="123">
        <v>0</v>
      </c>
      <c r="CJ63" s="123">
        <f t="shared" si="4"/>
        <v>0</v>
      </c>
      <c r="CK63" s="123"/>
      <c r="CL63" s="123"/>
      <c r="CM63" s="123"/>
      <c r="CN63" s="123"/>
      <c r="CO63" s="123"/>
    </row>
    <row r="64" spans="1:93" ht="16.149999999999999" customHeight="1" x14ac:dyDescent="0.2">
      <c r="A64" s="335"/>
      <c r="B64" s="167" t="s">
        <v>45</v>
      </c>
      <c r="C64" s="132">
        <f t="shared" si="5"/>
        <v>0</v>
      </c>
      <c r="D64" s="168">
        <f t="shared" si="6"/>
        <v>0</v>
      </c>
      <c r="E64" s="128">
        <f t="shared" si="7"/>
        <v>0</v>
      </c>
      <c r="F64" s="64"/>
      <c r="G64" s="65"/>
      <c r="H64" s="64"/>
      <c r="I64" s="65"/>
      <c r="J64" s="12"/>
      <c r="K64" s="14"/>
      <c r="L64" s="12"/>
      <c r="M64" s="14"/>
      <c r="N64" s="12"/>
      <c r="O64" s="14"/>
      <c r="P64" s="12"/>
      <c r="Q64" s="14"/>
      <c r="R64" s="12"/>
      <c r="S64" s="14"/>
      <c r="T64" s="12"/>
      <c r="U64" s="14"/>
      <c r="V64" s="12"/>
      <c r="W64" s="14"/>
      <c r="X64" s="12"/>
      <c r="Y64" s="14"/>
      <c r="Z64" s="12"/>
      <c r="AA64" s="14"/>
      <c r="AB64" s="12"/>
      <c r="AC64" s="14"/>
      <c r="AD64" s="12"/>
      <c r="AE64" s="14"/>
      <c r="AF64" s="12"/>
      <c r="AG64" s="14"/>
      <c r="AH64" s="12"/>
      <c r="AI64" s="14"/>
      <c r="AJ64" s="12"/>
      <c r="AK64" s="14"/>
      <c r="AL64" s="23"/>
      <c r="AM64" s="36"/>
      <c r="AN64" s="57"/>
      <c r="AO64" s="13"/>
      <c r="AP64" s="24"/>
      <c r="AQ64" s="24"/>
      <c r="AR64" s="24"/>
      <c r="AS64" s="24"/>
      <c r="AT64" s="6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122"/>
      <c r="BG64" s="122"/>
      <c r="BX64" s="121"/>
      <c r="CD64" s="147" t="str">
        <f t="shared" si="3"/>
        <v/>
      </c>
      <c r="CG64" s="123">
        <v>0</v>
      </c>
      <c r="CH64" s="123">
        <v>0</v>
      </c>
      <c r="CI64" s="123">
        <v>0</v>
      </c>
      <c r="CJ64" s="123">
        <f t="shared" si="4"/>
        <v>0</v>
      </c>
      <c r="CK64" s="123"/>
      <c r="CL64" s="123"/>
      <c r="CM64" s="123"/>
      <c r="CN64" s="123"/>
      <c r="CO64" s="123"/>
    </row>
    <row r="65" spans="1:93" ht="16.149999999999999" customHeight="1" x14ac:dyDescent="0.2">
      <c r="A65" s="334" t="s">
        <v>52</v>
      </c>
      <c r="B65" s="152" t="s">
        <v>37</v>
      </c>
      <c r="C65" s="49">
        <f t="shared" si="5"/>
        <v>0</v>
      </c>
      <c r="D65" s="50">
        <f t="shared" si="6"/>
        <v>0</v>
      </c>
      <c r="E65" s="153">
        <f t="shared" si="7"/>
        <v>0</v>
      </c>
      <c r="F65" s="84"/>
      <c r="G65" s="170"/>
      <c r="H65" s="84"/>
      <c r="I65" s="170"/>
      <c r="J65" s="78"/>
      <c r="K65" s="79"/>
      <c r="L65" s="78"/>
      <c r="M65" s="79"/>
      <c r="N65" s="78"/>
      <c r="O65" s="79"/>
      <c r="P65" s="78"/>
      <c r="Q65" s="79"/>
      <c r="R65" s="78"/>
      <c r="S65" s="79"/>
      <c r="T65" s="78"/>
      <c r="U65" s="79"/>
      <c r="V65" s="78"/>
      <c r="W65" s="79"/>
      <c r="X65" s="78"/>
      <c r="Y65" s="79"/>
      <c r="Z65" s="78"/>
      <c r="AA65" s="79"/>
      <c r="AB65" s="7"/>
      <c r="AC65" s="8"/>
      <c r="AD65" s="176"/>
      <c r="AE65" s="177"/>
      <c r="AF65" s="67"/>
      <c r="AG65" s="72"/>
      <c r="AH65" s="67"/>
      <c r="AI65" s="72"/>
      <c r="AJ65" s="67"/>
      <c r="AK65" s="72"/>
      <c r="AL65" s="178"/>
      <c r="AM65" s="179"/>
      <c r="AN65" s="57"/>
      <c r="AO65" s="2"/>
      <c r="AP65" s="26"/>
      <c r="AQ65" s="26"/>
      <c r="AR65" s="26"/>
      <c r="AS65" s="26"/>
      <c r="AT65" s="6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122"/>
      <c r="BG65" s="122"/>
      <c r="BX65" s="121"/>
      <c r="CD65" s="147" t="str">
        <f t="shared" si="3"/>
        <v/>
      </c>
      <c r="CG65" s="123">
        <v>0</v>
      </c>
      <c r="CH65" s="123">
        <v>0</v>
      </c>
      <c r="CI65" s="123">
        <v>0</v>
      </c>
      <c r="CJ65" s="123">
        <f t="shared" si="4"/>
        <v>0</v>
      </c>
      <c r="CK65" s="123"/>
      <c r="CL65" s="123"/>
      <c r="CM65" s="123"/>
      <c r="CN65" s="123"/>
      <c r="CO65" s="123"/>
    </row>
    <row r="66" spans="1:93" ht="16.149999999999999" customHeight="1" x14ac:dyDescent="0.2">
      <c r="A66" s="335"/>
      <c r="B66" s="39" t="s">
        <v>39</v>
      </c>
      <c r="C66" s="52">
        <f t="shared" si="5"/>
        <v>1</v>
      </c>
      <c r="D66" s="53">
        <f t="shared" si="6"/>
        <v>1</v>
      </c>
      <c r="E66" s="158">
        <f t="shared" si="7"/>
        <v>0</v>
      </c>
      <c r="F66" s="41"/>
      <c r="G66" s="42"/>
      <c r="H66" s="41"/>
      <c r="I66" s="42"/>
      <c r="J66" s="7"/>
      <c r="K66" s="8"/>
      <c r="L66" s="7"/>
      <c r="M66" s="8"/>
      <c r="N66" s="7"/>
      <c r="O66" s="8"/>
      <c r="P66" s="7"/>
      <c r="Q66" s="8"/>
      <c r="R66" s="7"/>
      <c r="S66" s="8"/>
      <c r="T66" s="7">
        <v>1</v>
      </c>
      <c r="U66" s="8"/>
      <c r="V66" s="7"/>
      <c r="W66" s="8"/>
      <c r="X66" s="7"/>
      <c r="Y66" s="8"/>
      <c r="Z66" s="7"/>
      <c r="AA66" s="8"/>
      <c r="AB66" s="7"/>
      <c r="AC66" s="8"/>
      <c r="AD66" s="176"/>
      <c r="AE66" s="177"/>
      <c r="AF66" s="40"/>
      <c r="AG66" s="75"/>
      <c r="AH66" s="40"/>
      <c r="AI66" s="75"/>
      <c r="AJ66" s="40"/>
      <c r="AK66" s="75"/>
      <c r="AL66" s="74"/>
      <c r="AM66" s="96"/>
      <c r="AN66" s="57"/>
      <c r="AO66" s="20">
        <v>0</v>
      </c>
      <c r="AP66" s="22">
        <v>0</v>
      </c>
      <c r="AQ66" s="22">
        <v>0</v>
      </c>
      <c r="AR66" s="22">
        <v>0</v>
      </c>
      <c r="AS66" s="22"/>
      <c r="AT66" s="6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122"/>
      <c r="BG66" s="122"/>
      <c r="BX66" s="121"/>
      <c r="CD66" s="147" t="str">
        <f t="shared" si="3"/>
        <v/>
      </c>
      <c r="CG66" s="123">
        <v>0</v>
      </c>
      <c r="CH66" s="123">
        <v>0</v>
      </c>
      <c r="CI66" s="123">
        <v>0</v>
      </c>
      <c r="CJ66" s="123">
        <f t="shared" si="4"/>
        <v>0</v>
      </c>
      <c r="CK66" s="123"/>
      <c r="CL66" s="123"/>
      <c r="CM66" s="123"/>
      <c r="CN66" s="123"/>
      <c r="CO66" s="123"/>
    </row>
    <row r="67" spans="1:93" ht="16.149999999999999" customHeight="1" x14ac:dyDescent="0.2">
      <c r="A67" s="335"/>
      <c r="B67" s="112" t="s">
        <v>46</v>
      </c>
      <c r="C67" s="165">
        <f t="shared" si="5"/>
        <v>0</v>
      </c>
      <c r="D67" s="171">
        <f t="shared" si="6"/>
        <v>0</v>
      </c>
      <c r="E67" s="166">
        <f t="shared" si="7"/>
        <v>0</v>
      </c>
      <c r="F67" s="41"/>
      <c r="G67" s="42"/>
      <c r="H67" s="41"/>
      <c r="I67" s="42"/>
      <c r="J67" s="27"/>
      <c r="K67" s="137"/>
      <c r="L67" s="27"/>
      <c r="M67" s="137"/>
      <c r="N67" s="27"/>
      <c r="O67" s="137"/>
      <c r="P67" s="27"/>
      <c r="Q67" s="137"/>
      <c r="R67" s="27"/>
      <c r="S67" s="137"/>
      <c r="T67" s="27"/>
      <c r="U67" s="137"/>
      <c r="V67" s="27"/>
      <c r="W67" s="137"/>
      <c r="X67" s="27"/>
      <c r="Y67" s="137"/>
      <c r="Z67" s="27"/>
      <c r="AA67" s="137"/>
      <c r="AB67" s="7"/>
      <c r="AC67" s="8"/>
      <c r="AD67" s="176"/>
      <c r="AE67" s="177"/>
      <c r="AF67" s="41"/>
      <c r="AG67" s="99"/>
      <c r="AH67" s="41"/>
      <c r="AI67" s="99"/>
      <c r="AJ67" s="41"/>
      <c r="AK67" s="99"/>
      <c r="AL67" s="180"/>
      <c r="AM67" s="181"/>
      <c r="AN67" s="57"/>
      <c r="AO67" s="28"/>
      <c r="AP67" s="62"/>
      <c r="AQ67" s="62"/>
      <c r="AR67" s="62"/>
      <c r="AS67" s="62"/>
      <c r="AT67" s="6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122"/>
      <c r="BG67" s="122"/>
      <c r="BX67" s="121"/>
      <c r="CD67" s="147" t="str">
        <f t="shared" si="3"/>
        <v/>
      </c>
      <c r="CG67" s="123">
        <v>0</v>
      </c>
      <c r="CH67" s="123">
        <v>0</v>
      </c>
      <c r="CI67" s="123">
        <v>0</v>
      </c>
      <c r="CJ67" s="123">
        <f t="shared" si="4"/>
        <v>0</v>
      </c>
      <c r="CK67" s="123"/>
      <c r="CL67" s="123"/>
      <c r="CM67" s="123"/>
      <c r="CN67" s="123"/>
      <c r="CO67" s="123"/>
    </row>
    <row r="68" spans="1:93" ht="16.149999999999999" customHeight="1" x14ac:dyDescent="0.2">
      <c r="A68" s="336"/>
      <c r="B68" s="167" t="s">
        <v>45</v>
      </c>
      <c r="C68" s="132">
        <f t="shared" si="5"/>
        <v>0</v>
      </c>
      <c r="D68" s="168">
        <f t="shared" si="6"/>
        <v>0</v>
      </c>
      <c r="E68" s="128">
        <f t="shared" si="7"/>
        <v>0</v>
      </c>
      <c r="F68" s="64"/>
      <c r="G68" s="65"/>
      <c r="H68" s="64"/>
      <c r="I68" s="65"/>
      <c r="J68" s="12"/>
      <c r="K68" s="14"/>
      <c r="L68" s="12"/>
      <c r="M68" s="14"/>
      <c r="N68" s="12"/>
      <c r="O68" s="14"/>
      <c r="P68" s="12"/>
      <c r="Q68" s="14"/>
      <c r="R68" s="12"/>
      <c r="S68" s="14"/>
      <c r="T68" s="12"/>
      <c r="U68" s="14"/>
      <c r="V68" s="12"/>
      <c r="W68" s="14"/>
      <c r="X68" s="12"/>
      <c r="Y68" s="14"/>
      <c r="Z68" s="12"/>
      <c r="AA68" s="14"/>
      <c r="AB68" s="7"/>
      <c r="AC68" s="8"/>
      <c r="AD68" s="176"/>
      <c r="AE68" s="177"/>
      <c r="AF68" s="64"/>
      <c r="AG68" s="73"/>
      <c r="AH68" s="64"/>
      <c r="AI68" s="73"/>
      <c r="AJ68" s="64"/>
      <c r="AK68" s="73"/>
      <c r="AL68" s="182"/>
      <c r="AM68" s="76"/>
      <c r="AN68" s="57"/>
      <c r="AO68" s="13"/>
      <c r="AP68" s="24"/>
      <c r="AQ68" s="24"/>
      <c r="AR68" s="24"/>
      <c r="AS68" s="24"/>
      <c r="AT68" s="6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122"/>
      <c r="BG68" s="122"/>
      <c r="BX68" s="121"/>
      <c r="CD68" s="147" t="str">
        <f t="shared" si="3"/>
        <v/>
      </c>
      <c r="CG68" s="123">
        <v>0</v>
      </c>
      <c r="CH68" s="123">
        <v>0</v>
      </c>
      <c r="CI68" s="123">
        <v>0</v>
      </c>
      <c r="CJ68" s="123">
        <f t="shared" si="4"/>
        <v>0</v>
      </c>
      <c r="CK68" s="123"/>
      <c r="CL68" s="123"/>
      <c r="CM68" s="123"/>
      <c r="CN68" s="123"/>
      <c r="CO68" s="123"/>
    </row>
    <row r="69" spans="1:93" ht="16.149999999999999" customHeight="1" x14ac:dyDescent="0.2">
      <c r="A69" s="334" t="s">
        <v>53</v>
      </c>
      <c r="B69" s="152" t="s">
        <v>37</v>
      </c>
      <c r="C69" s="49">
        <f t="shared" si="5"/>
        <v>23</v>
      </c>
      <c r="D69" s="50">
        <f t="shared" si="6"/>
        <v>16</v>
      </c>
      <c r="E69" s="153">
        <f t="shared" si="7"/>
        <v>7</v>
      </c>
      <c r="F69" s="84"/>
      <c r="G69" s="170"/>
      <c r="H69" s="84"/>
      <c r="I69" s="170"/>
      <c r="J69" s="78"/>
      <c r="K69" s="79"/>
      <c r="L69" s="78"/>
      <c r="M69" s="79"/>
      <c r="N69" s="78"/>
      <c r="O69" s="79"/>
      <c r="P69" s="78">
        <v>3</v>
      </c>
      <c r="Q69" s="79">
        <v>2</v>
      </c>
      <c r="R69" s="78">
        <v>2</v>
      </c>
      <c r="S69" s="79">
        <v>1</v>
      </c>
      <c r="T69" s="78">
        <v>2</v>
      </c>
      <c r="U69" s="79">
        <v>2</v>
      </c>
      <c r="V69" s="78">
        <v>4</v>
      </c>
      <c r="W69" s="79"/>
      <c r="X69" s="78">
        <v>3</v>
      </c>
      <c r="Y69" s="79">
        <v>2</v>
      </c>
      <c r="Z69" s="78">
        <v>2</v>
      </c>
      <c r="AA69" s="79"/>
      <c r="AB69" s="78"/>
      <c r="AC69" s="79"/>
      <c r="AD69" s="78"/>
      <c r="AE69" s="79"/>
      <c r="AF69" s="78"/>
      <c r="AG69" s="79"/>
      <c r="AH69" s="78"/>
      <c r="AI69" s="79"/>
      <c r="AJ69" s="78"/>
      <c r="AK69" s="79"/>
      <c r="AL69" s="155"/>
      <c r="AM69" s="156"/>
      <c r="AN69" s="57"/>
      <c r="AO69" s="154">
        <v>0</v>
      </c>
      <c r="AP69" s="26">
        <v>0</v>
      </c>
      <c r="AQ69" s="26">
        <v>0</v>
      </c>
      <c r="AR69" s="26">
        <v>0</v>
      </c>
      <c r="AS69" s="26"/>
      <c r="AT69" s="6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122"/>
      <c r="BG69" s="122"/>
      <c r="BX69" s="121"/>
      <c r="CD69" s="147" t="str">
        <f t="shared" si="3"/>
        <v/>
      </c>
      <c r="CG69" s="123">
        <v>0</v>
      </c>
      <c r="CH69" s="123">
        <v>0</v>
      </c>
      <c r="CI69" s="123">
        <v>0</v>
      </c>
      <c r="CJ69" s="123">
        <f t="shared" si="4"/>
        <v>0</v>
      </c>
      <c r="CK69" s="123"/>
      <c r="CL69" s="123"/>
      <c r="CM69" s="123"/>
      <c r="CN69" s="123"/>
      <c r="CO69" s="123"/>
    </row>
    <row r="70" spans="1:93" ht="16.149999999999999" customHeight="1" x14ac:dyDescent="0.2">
      <c r="A70" s="335"/>
      <c r="B70" s="39" t="s">
        <v>38</v>
      </c>
      <c r="C70" s="52">
        <f t="shared" si="5"/>
        <v>0</v>
      </c>
      <c r="D70" s="53">
        <f t="shared" si="6"/>
        <v>0</v>
      </c>
      <c r="E70" s="158">
        <f t="shared" si="7"/>
        <v>0</v>
      </c>
      <c r="F70" s="41"/>
      <c r="G70" s="42"/>
      <c r="H70" s="41"/>
      <c r="I70" s="42"/>
      <c r="J70" s="7"/>
      <c r="K70" s="8"/>
      <c r="L70" s="7"/>
      <c r="M70" s="8"/>
      <c r="N70" s="7"/>
      <c r="O70" s="8"/>
      <c r="P70" s="7"/>
      <c r="Q70" s="8"/>
      <c r="R70" s="7"/>
      <c r="S70" s="8"/>
      <c r="T70" s="7"/>
      <c r="U70" s="8"/>
      <c r="V70" s="7"/>
      <c r="W70" s="8"/>
      <c r="X70" s="7"/>
      <c r="Y70" s="8"/>
      <c r="Z70" s="7"/>
      <c r="AA70" s="8"/>
      <c r="AB70" s="7"/>
      <c r="AC70" s="8"/>
      <c r="AD70" s="7"/>
      <c r="AE70" s="8"/>
      <c r="AF70" s="7"/>
      <c r="AG70" s="8"/>
      <c r="AH70" s="7"/>
      <c r="AI70" s="8"/>
      <c r="AJ70" s="7"/>
      <c r="AK70" s="8"/>
      <c r="AL70" s="21"/>
      <c r="AM70" s="35"/>
      <c r="AN70" s="57"/>
      <c r="AO70" s="66"/>
      <c r="AP70" s="183"/>
      <c r="AQ70" s="183"/>
      <c r="AR70" s="183"/>
      <c r="AS70" s="183"/>
      <c r="AT70" s="6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122"/>
      <c r="BG70" s="122"/>
      <c r="BX70" s="121"/>
      <c r="CD70" s="147" t="str">
        <f t="shared" si="3"/>
        <v/>
      </c>
      <c r="CG70" s="123">
        <v>0</v>
      </c>
      <c r="CH70" s="123">
        <v>0</v>
      </c>
      <c r="CI70" s="123">
        <v>0</v>
      </c>
      <c r="CJ70" s="123">
        <f t="shared" si="4"/>
        <v>0</v>
      </c>
      <c r="CK70" s="123"/>
      <c r="CL70" s="123"/>
      <c r="CM70" s="123"/>
      <c r="CN70" s="123"/>
      <c r="CO70" s="123"/>
    </row>
    <row r="71" spans="1:93" ht="16.149999999999999" customHeight="1" x14ac:dyDescent="0.2">
      <c r="A71" s="335"/>
      <c r="B71" s="39" t="s">
        <v>39</v>
      </c>
      <c r="C71" s="52">
        <f t="shared" si="5"/>
        <v>51</v>
      </c>
      <c r="D71" s="53">
        <f t="shared" si="6"/>
        <v>27</v>
      </c>
      <c r="E71" s="158">
        <f t="shared" si="7"/>
        <v>24</v>
      </c>
      <c r="F71" s="41"/>
      <c r="G71" s="42"/>
      <c r="H71" s="41"/>
      <c r="I71" s="42"/>
      <c r="J71" s="7"/>
      <c r="K71" s="8"/>
      <c r="L71" s="7"/>
      <c r="M71" s="8">
        <v>2</v>
      </c>
      <c r="N71" s="7">
        <v>1</v>
      </c>
      <c r="O71" s="8">
        <v>4</v>
      </c>
      <c r="P71" s="7">
        <v>6</v>
      </c>
      <c r="Q71" s="8">
        <v>6</v>
      </c>
      <c r="R71" s="7">
        <v>2</v>
      </c>
      <c r="S71" s="8">
        <v>5</v>
      </c>
      <c r="T71" s="7">
        <v>5</v>
      </c>
      <c r="U71" s="8">
        <v>1</v>
      </c>
      <c r="V71" s="7">
        <v>5</v>
      </c>
      <c r="W71" s="8">
        <v>2</v>
      </c>
      <c r="X71" s="7">
        <v>1</v>
      </c>
      <c r="Y71" s="8">
        <v>1</v>
      </c>
      <c r="Z71" s="7">
        <v>4</v>
      </c>
      <c r="AA71" s="8">
        <v>1</v>
      </c>
      <c r="AB71" s="7"/>
      <c r="AC71" s="8"/>
      <c r="AD71" s="7">
        <v>1</v>
      </c>
      <c r="AE71" s="8">
        <v>2</v>
      </c>
      <c r="AF71" s="7">
        <v>1</v>
      </c>
      <c r="AG71" s="8"/>
      <c r="AH71" s="7">
        <v>1</v>
      </c>
      <c r="AI71" s="8"/>
      <c r="AJ71" s="7"/>
      <c r="AK71" s="8"/>
      <c r="AL71" s="21"/>
      <c r="AM71" s="35"/>
      <c r="AN71" s="57"/>
      <c r="AO71" s="20">
        <v>0</v>
      </c>
      <c r="AP71" s="22">
        <v>0</v>
      </c>
      <c r="AQ71" s="22">
        <v>0</v>
      </c>
      <c r="AR71" s="22">
        <v>0</v>
      </c>
      <c r="AS71" s="22"/>
      <c r="AT71" s="6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122"/>
      <c r="BG71" s="122"/>
      <c r="BX71" s="121"/>
      <c r="CD71" s="147" t="str">
        <f t="shared" si="3"/>
        <v/>
      </c>
      <c r="CG71" s="123">
        <v>0</v>
      </c>
      <c r="CH71" s="123">
        <v>0</v>
      </c>
      <c r="CI71" s="123">
        <v>0</v>
      </c>
      <c r="CJ71" s="123">
        <f t="shared" si="4"/>
        <v>0</v>
      </c>
      <c r="CK71" s="123"/>
      <c r="CL71" s="123"/>
      <c r="CM71" s="123"/>
      <c r="CN71" s="123"/>
      <c r="CO71" s="123"/>
    </row>
    <row r="72" spans="1:93" ht="16.149999999999999" customHeight="1" x14ac:dyDescent="0.2">
      <c r="A72" s="335"/>
      <c r="B72" s="39" t="s">
        <v>41</v>
      </c>
      <c r="C72" s="52">
        <f t="shared" si="5"/>
        <v>0</v>
      </c>
      <c r="D72" s="53">
        <f t="shared" si="6"/>
        <v>0</v>
      </c>
      <c r="E72" s="158">
        <f t="shared" si="7"/>
        <v>0</v>
      </c>
      <c r="F72" s="41"/>
      <c r="G72" s="42"/>
      <c r="H72" s="41"/>
      <c r="I72" s="42"/>
      <c r="J72" s="7"/>
      <c r="K72" s="8"/>
      <c r="L72" s="7"/>
      <c r="M72" s="8"/>
      <c r="N72" s="7"/>
      <c r="O72" s="8"/>
      <c r="P72" s="7"/>
      <c r="Q72" s="8"/>
      <c r="R72" s="7"/>
      <c r="S72" s="8"/>
      <c r="T72" s="7"/>
      <c r="U72" s="8"/>
      <c r="V72" s="7"/>
      <c r="W72" s="8"/>
      <c r="X72" s="7"/>
      <c r="Y72" s="8"/>
      <c r="Z72" s="7"/>
      <c r="AA72" s="8"/>
      <c r="AB72" s="7"/>
      <c r="AC72" s="8"/>
      <c r="AD72" s="7"/>
      <c r="AE72" s="8"/>
      <c r="AF72" s="7"/>
      <c r="AG72" s="8"/>
      <c r="AH72" s="7"/>
      <c r="AI72" s="8"/>
      <c r="AJ72" s="7"/>
      <c r="AK72" s="8"/>
      <c r="AL72" s="21"/>
      <c r="AM72" s="35"/>
      <c r="AN72" s="57"/>
      <c r="AO72" s="20"/>
      <c r="AP72" s="22"/>
      <c r="AQ72" s="22"/>
      <c r="AR72" s="22"/>
      <c r="AS72" s="22"/>
      <c r="AT72" s="6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122"/>
      <c r="BG72" s="122"/>
      <c r="BX72" s="121"/>
      <c r="CD72" s="147" t="str">
        <f t="shared" si="3"/>
        <v/>
      </c>
      <c r="CG72" s="123">
        <v>0</v>
      </c>
      <c r="CH72" s="123">
        <v>0</v>
      </c>
      <c r="CI72" s="123">
        <v>0</v>
      </c>
      <c r="CJ72" s="123">
        <f t="shared" si="4"/>
        <v>0</v>
      </c>
      <c r="CK72" s="123"/>
      <c r="CL72" s="123"/>
      <c r="CM72" s="123"/>
      <c r="CN72" s="123"/>
      <c r="CO72" s="123"/>
    </row>
    <row r="73" spans="1:93" ht="16.149999999999999" customHeight="1" x14ac:dyDescent="0.2">
      <c r="A73" s="335"/>
      <c r="B73" s="39" t="s">
        <v>42</v>
      </c>
      <c r="C73" s="52">
        <f t="shared" si="5"/>
        <v>0</v>
      </c>
      <c r="D73" s="53">
        <f t="shared" si="6"/>
        <v>0</v>
      </c>
      <c r="E73" s="158">
        <f t="shared" si="7"/>
        <v>0</v>
      </c>
      <c r="F73" s="41"/>
      <c r="G73" s="42"/>
      <c r="H73" s="41"/>
      <c r="I73" s="42"/>
      <c r="J73" s="7"/>
      <c r="K73" s="8"/>
      <c r="L73" s="7"/>
      <c r="M73" s="8"/>
      <c r="N73" s="7"/>
      <c r="O73" s="8"/>
      <c r="P73" s="7"/>
      <c r="Q73" s="8"/>
      <c r="R73" s="7"/>
      <c r="S73" s="8"/>
      <c r="T73" s="7"/>
      <c r="U73" s="8"/>
      <c r="V73" s="7"/>
      <c r="W73" s="8"/>
      <c r="X73" s="7"/>
      <c r="Y73" s="8"/>
      <c r="Z73" s="7"/>
      <c r="AA73" s="8"/>
      <c r="AB73" s="7"/>
      <c r="AC73" s="8"/>
      <c r="AD73" s="7"/>
      <c r="AE73" s="8"/>
      <c r="AF73" s="7"/>
      <c r="AG73" s="8"/>
      <c r="AH73" s="7"/>
      <c r="AI73" s="8"/>
      <c r="AJ73" s="7"/>
      <c r="AK73" s="8"/>
      <c r="AL73" s="21"/>
      <c r="AM73" s="35"/>
      <c r="AN73" s="57"/>
      <c r="AO73" s="20"/>
      <c r="AP73" s="22"/>
      <c r="AQ73" s="22"/>
      <c r="AR73" s="22"/>
      <c r="AS73" s="22"/>
      <c r="AT73" s="6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122"/>
      <c r="BG73" s="122"/>
      <c r="BX73" s="121"/>
      <c r="CD73" s="147" t="str">
        <f t="shared" si="3"/>
        <v/>
      </c>
      <c r="CG73" s="123">
        <v>0</v>
      </c>
      <c r="CH73" s="123">
        <v>0</v>
      </c>
      <c r="CI73" s="123">
        <v>0</v>
      </c>
      <c r="CJ73" s="123">
        <f t="shared" si="4"/>
        <v>0</v>
      </c>
      <c r="CK73" s="123"/>
      <c r="CL73" s="123"/>
      <c r="CM73" s="123"/>
      <c r="CN73" s="123"/>
      <c r="CO73" s="123"/>
    </row>
    <row r="74" spans="1:93" ht="16.149999999999999" customHeight="1" x14ac:dyDescent="0.2">
      <c r="A74" s="335"/>
      <c r="B74" s="175" t="s">
        <v>46</v>
      </c>
      <c r="C74" s="87">
        <f t="shared" si="5"/>
        <v>0</v>
      </c>
      <c r="D74" s="171">
        <f t="shared" si="6"/>
        <v>0</v>
      </c>
      <c r="E74" s="166">
        <f t="shared" si="7"/>
        <v>0</v>
      </c>
      <c r="F74" s="41"/>
      <c r="G74" s="42"/>
      <c r="H74" s="41"/>
      <c r="I74" s="42"/>
      <c r="J74" s="27"/>
      <c r="K74" s="137"/>
      <c r="L74" s="27"/>
      <c r="M74" s="137"/>
      <c r="N74" s="27"/>
      <c r="O74" s="137"/>
      <c r="P74" s="27"/>
      <c r="Q74" s="137"/>
      <c r="R74" s="27"/>
      <c r="S74" s="137"/>
      <c r="T74" s="27"/>
      <c r="U74" s="137"/>
      <c r="V74" s="27"/>
      <c r="W74" s="137"/>
      <c r="X74" s="27"/>
      <c r="Y74" s="137"/>
      <c r="Z74" s="27"/>
      <c r="AA74" s="137"/>
      <c r="AB74" s="27"/>
      <c r="AC74" s="137"/>
      <c r="AD74" s="27"/>
      <c r="AE74" s="137"/>
      <c r="AF74" s="27"/>
      <c r="AG74" s="137"/>
      <c r="AH74" s="27"/>
      <c r="AI74" s="137"/>
      <c r="AJ74" s="27"/>
      <c r="AK74" s="137"/>
      <c r="AL74" s="163"/>
      <c r="AM74" s="164"/>
      <c r="AN74" s="57"/>
      <c r="AO74" s="28"/>
      <c r="AP74" s="62"/>
      <c r="AQ74" s="62"/>
      <c r="AR74" s="62"/>
      <c r="AS74" s="62"/>
      <c r="AT74" s="6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122"/>
      <c r="BG74" s="122"/>
      <c r="BX74" s="121"/>
      <c r="CD74" s="147" t="str">
        <f t="shared" si="3"/>
        <v/>
      </c>
      <c r="CG74" s="123">
        <v>0</v>
      </c>
      <c r="CH74" s="123">
        <v>0</v>
      </c>
      <c r="CI74" s="123">
        <v>0</v>
      </c>
      <c r="CJ74" s="123">
        <f t="shared" si="4"/>
        <v>0</v>
      </c>
      <c r="CK74" s="123"/>
      <c r="CL74" s="123"/>
      <c r="CM74" s="123"/>
      <c r="CN74" s="123"/>
      <c r="CO74" s="123"/>
    </row>
    <row r="75" spans="1:93" ht="16.149999999999999" customHeight="1" x14ac:dyDescent="0.2">
      <c r="A75" s="336"/>
      <c r="B75" s="167" t="s">
        <v>45</v>
      </c>
      <c r="C75" s="132">
        <f t="shared" si="5"/>
        <v>0</v>
      </c>
      <c r="D75" s="168">
        <f t="shared" si="6"/>
        <v>0</v>
      </c>
      <c r="E75" s="128">
        <f t="shared" si="7"/>
        <v>0</v>
      </c>
      <c r="F75" s="64"/>
      <c r="G75" s="65"/>
      <c r="H75" s="64"/>
      <c r="I75" s="65"/>
      <c r="J75" s="12"/>
      <c r="K75" s="14"/>
      <c r="L75" s="12"/>
      <c r="M75" s="14"/>
      <c r="N75" s="12"/>
      <c r="O75" s="14"/>
      <c r="P75" s="12"/>
      <c r="Q75" s="14"/>
      <c r="R75" s="12"/>
      <c r="S75" s="14"/>
      <c r="T75" s="12"/>
      <c r="U75" s="14"/>
      <c r="V75" s="12"/>
      <c r="W75" s="14"/>
      <c r="X75" s="12"/>
      <c r="Y75" s="14"/>
      <c r="Z75" s="12"/>
      <c r="AA75" s="14"/>
      <c r="AB75" s="12"/>
      <c r="AC75" s="14"/>
      <c r="AD75" s="12"/>
      <c r="AE75" s="14"/>
      <c r="AF75" s="12"/>
      <c r="AG75" s="14"/>
      <c r="AH75" s="12"/>
      <c r="AI75" s="14"/>
      <c r="AJ75" s="12"/>
      <c r="AK75" s="14"/>
      <c r="AL75" s="23"/>
      <c r="AM75" s="36"/>
      <c r="AN75" s="57"/>
      <c r="AO75" s="13"/>
      <c r="AP75" s="24"/>
      <c r="AQ75" s="24"/>
      <c r="AR75" s="24"/>
      <c r="AS75" s="24"/>
      <c r="AT75" s="6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122"/>
      <c r="BG75" s="122"/>
      <c r="BX75" s="121"/>
      <c r="CD75" s="147" t="str">
        <f t="shared" si="3"/>
        <v/>
      </c>
      <c r="CG75" s="123">
        <v>0</v>
      </c>
      <c r="CH75" s="123">
        <v>0</v>
      </c>
      <c r="CI75" s="123">
        <v>0</v>
      </c>
      <c r="CJ75" s="123">
        <f t="shared" si="4"/>
        <v>0</v>
      </c>
      <c r="CK75" s="123"/>
      <c r="CL75" s="123"/>
      <c r="CM75" s="123"/>
      <c r="CN75" s="123"/>
      <c r="CO75" s="123"/>
    </row>
    <row r="76" spans="1:93" ht="16.149999999999999" customHeight="1" x14ac:dyDescent="0.2">
      <c r="A76" s="334" t="s">
        <v>54</v>
      </c>
      <c r="B76" s="152" t="s">
        <v>55</v>
      </c>
      <c r="C76" s="49">
        <f t="shared" si="5"/>
        <v>0</v>
      </c>
      <c r="D76" s="50">
        <f t="shared" si="6"/>
        <v>0</v>
      </c>
      <c r="E76" s="153">
        <f t="shared" si="7"/>
        <v>0</v>
      </c>
      <c r="F76" s="84"/>
      <c r="G76" s="170"/>
      <c r="H76" s="84"/>
      <c r="I76" s="170"/>
      <c r="J76" s="78"/>
      <c r="K76" s="79"/>
      <c r="L76" s="78"/>
      <c r="M76" s="79"/>
      <c r="N76" s="78"/>
      <c r="O76" s="79"/>
      <c r="P76" s="78"/>
      <c r="Q76" s="79"/>
      <c r="R76" s="78"/>
      <c r="S76" s="79"/>
      <c r="T76" s="78"/>
      <c r="U76" s="79"/>
      <c r="V76" s="78"/>
      <c r="W76" s="79"/>
      <c r="X76" s="78"/>
      <c r="Y76" s="79"/>
      <c r="Z76" s="78"/>
      <c r="AA76" s="79"/>
      <c r="AB76" s="27"/>
      <c r="AC76" s="137"/>
      <c r="AD76" s="184"/>
      <c r="AE76" s="185"/>
      <c r="AF76" s="67"/>
      <c r="AG76" s="72"/>
      <c r="AH76" s="67"/>
      <c r="AI76" s="72"/>
      <c r="AJ76" s="67"/>
      <c r="AK76" s="72"/>
      <c r="AL76" s="178"/>
      <c r="AM76" s="179"/>
      <c r="AN76" s="57"/>
      <c r="AO76" s="2"/>
      <c r="AP76" s="26"/>
      <c r="AQ76" s="26"/>
      <c r="AR76" s="26"/>
      <c r="AS76" s="26"/>
      <c r="AT76" s="6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122"/>
      <c r="BG76" s="122"/>
      <c r="BX76" s="121"/>
      <c r="CD76" s="147" t="str">
        <f t="shared" si="3"/>
        <v/>
      </c>
      <c r="CG76" s="123">
        <v>0</v>
      </c>
      <c r="CH76" s="123">
        <v>0</v>
      </c>
      <c r="CI76" s="123">
        <v>0</v>
      </c>
      <c r="CJ76" s="123">
        <f t="shared" si="4"/>
        <v>0</v>
      </c>
      <c r="CK76" s="123"/>
      <c r="CL76" s="123"/>
      <c r="CM76" s="123"/>
      <c r="CN76" s="123"/>
      <c r="CO76" s="123"/>
    </row>
    <row r="77" spans="1:93" ht="16.149999999999999" customHeight="1" x14ac:dyDescent="0.2">
      <c r="A77" s="335"/>
      <c r="B77" s="186" t="s">
        <v>56</v>
      </c>
      <c r="C77" s="59">
        <f t="shared" si="5"/>
        <v>4</v>
      </c>
      <c r="D77" s="60">
        <f t="shared" si="6"/>
        <v>0</v>
      </c>
      <c r="E77" s="166">
        <f t="shared" si="7"/>
        <v>4</v>
      </c>
      <c r="F77" s="41"/>
      <c r="G77" s="42"/>
      <c r="H77" s="41"/>
      <c r="I77" s="42"/>
      <c r="J77" s="7"/>
      <c r="K77" s="8"/>
      <c r="L77" s="7"/>
      <c r="M77" s="8"/>
      <c r="N77" s="7"/>
      <c r="O77" s="8">
        <v>1</v>
      </c>
      <c r="P77" s="7"/>
      <c r="Q77" s="8">
        <v>1</v>
      </c>
      <c r="R77" s="7"/>
      <c r="S77" s="8">
        <v>2</v>
      </c>
      <c r="T77" s="7"/>
      <c r="U77" s="8"/>
      <c r="V77" s="7"/>
      <c r="W77" s="8"/>
      <c r="X77" s="7"/>
      <c r="Y77" s="8"/>
      <c r="Z77" s="7"/>
      <c r="AA77" s="8"/>
      <c r="AB77" s="27"/>
      <c r="AC77" s="137"/>
      <c r="AD77" s="184"/>
      <c r="AE77" s="185"/>
      <c r="AF77" s="40"/>
      <c r="AG77" s="75"/>
      <c r="AH77" s="40"/>
      <c r="AI77" s="75"/>
      <c r="AJ77" s="40"/>
      <c r="AK77" s="75"/>
      <c r="AL77" s="74"/>
      <c r="AM77" s="96"/>
      <c r="AN77" s="57"/>
      <c r="AO77" s="20">
        <v>0</v>
      </c>
      <c r="AP77" s="22">
        <v>0</v>
      </c>
      <c r="AQ77" s="22">
        <v>0</v>
      </c>
      <c r="AR77" s="22">
        <v>0</v>
      </c>
      <c r="AS77" s="22"/>
      <c r="AT77" s="6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122"/>
      <c r="BG77" s="122"/>
      <c r="BX77" s="121"/>
      <c r="CD77" s="147" t="str">
        <f>IF((J77 + K77 + L77 + M77) &lt;  AS77,"* La columna 14-18 AÑOS no puede ser mayor al total por grupo edad de 10 a 19 años. ","")</f>
        <v/>
      </c>
      <c r="CG77" s="123">
        <v>0</v>
      </c>
      <c r="CH77" s="123">
        <v>0</v>
      </c>
      <c r="CI77" s="123">
        <v>0</v>
      </c>
      <c r="CJ77" s="123">
        <f>IF((J77 + K77 + L77 + M77) &lt;  AS77,1,0)</f>
        <v>0</v>
      </c>
      <c r="CK77" s="123"/>
      <c r="CL77" s="123"/>
      <c r="CM77" s="123"/>
      <c r="CN77" s="123"/>
      <c r="CO77" s="123"/>
    </row>
    <row r="78" spans="1:93" ht="16.149999999999999" customHeight="1" x14ac:dyDescent="0.2">
      <c r="A78" s="335"/>
      <c r="B78" s="186" t="s">
        <v>57</v>
      </c>
      <c r="C78" s="59">
        <f t="shared" si="5"/>
        <v>0</v>
      </c>
      <c r="D78" s="60">
        <f t="shared" si="6"/>
        <v>0</v>
      </c>
      <c r="E78" s="166">
        <f t="shared" si="7"/>
        <v>0</v>
      </c>
      <c r="F78" s="40"/>
      <c r="G78" s="43"/>
      <c r="H78" s="40"/>
      <c r="I78" s="43"/>
      <c r="J78" s="7"/>
      <c r="K78" s="8"/>
      <c r="L78" s="7"/>
      <c r="M78" s="8"/>
      <c r="N78" s="7"/>
      <c r="O78" s="8"/>
      <c r="P78" s="7"/>
      <c r="Q78" s="8"/>
      <c r="R78" s="7"/>
      <c r="S78" s="8"/>
      <c r="T78" s="7"/>
      <c r="U78" s="8"/>
      <c r="V78" s="7"/>
      <c r="W78" s="8"/>
      <c r="X78" s="7"/>
      <c r="Y78" s="8"/>
      <c r="Z78" s="7"/>
      <c r="AA78" s="8"/>
      <c r="AB78" s="27"/>
      <c r="AC78" s="137"/>
      <c r="AD78" s="184"/>
      <c r="AE78" s="185"/>
      <c r="AF78" s="40"/>
      <c r="AG78" s="75"/>
      <c r="AH78" s="40"/>
      <c r="AI78" s="75"/>
      <c r="AJ78" s="40"/>
      <c r="AK78" s="75"/>
      <c r="AL78" s="74"/>
      <c r="AM78" s="96"/>
      <c r="AN78" s="57"/>
      <c r="AO78" s="28"/>
      <c r="AP78" s="62"/>
      <c r="AQ78" s="62"/>
      <c r="AR78" s="62"/>
      <c r="AS78" s="62"/>
      <c r="AT78" s="6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122"/>
      <c r="BG78" s="122"/>
      <c r="BX78" s="121"/>
      <c r="CD78" s="147" t="str">
        <f>IF((J78 + K78 + L78 + M78) &lt;  AS78,"* La columna 14-18 AÑOS no puede ser mayor al total por grupo edad de 10 a 19 años. ","")</f>
        <v/>
      </c>
      <c r="CG78" s="123">
        <v>0</v>
      </c>
      <c r="CH78" s="123">
        <v>0</v>
      </c>
      <c r="CI78" s="123">
        <v>0</v>
      </c>
      <c r="CJ78" s="123">
        <f>IF((J78 + K78 + L78 + M78) &lt;  AS78,1,0)</f>
        <v>0</v>
      </c>
      <c r="CK78" s="123"/>
      <c r="CL78" s="123"/>
      <c r="CM78" s="123"/>
      <c r="CN78" s="123"/>
      <c r="CO78" s="123"/>
    </row>
    <row r="79" spans="1:93" ht="16.149999999999999" customHeight="1" x14ac:dyDescent="0.2">
      <c r="A79" s="335"/>
      <c r="B79" s="186" t="s">
        <v>58</v>
      </c>
      <c r="C79" s="52">
        <f t="shared" si="5"/>
        <v>2</v>
      </c>
      <c r="D79" s="53">
        <f t="shared" si="6"/>
        <v>0</v>
      </c>
      <c r="E79" s="166">
        <f t="shared" si="7"/>
        <v>2</v>
      </c>
      <c r="F79" s="41"/>
      <c r="G79" s="42"/>
      <c r="H79" s="41"/>
      <c r="I79" s="42"/>
      <c r="J79" s="27"/>
      <c r="K79" s="137"/>
      <c r="L79" s="27"/>
      <c r="M79" s="137"/>
      <c r="N79" s="27"/>
      <c r="O79" s="137">
        <v>1</v>
      </c>
      <c r="P79" s="27"/>
      <c r="Q79" s="137">
        <v>1</v>
      </c>
      <c r="R79" s="27"/>
      <c r="S79" s="137"/>
      <c r="T79" s="27"/>
      <c r="U79" s="137"/>
      <c r="V79" s="27"/>
      <c r="W79" s="137"/>
      <c r="X79" s="27"/>
      <c r="Y79" s="137"/>
      <c r="Z79" s="27"/>
      <c r="AA79" s="137"/>
      <c r="AB79" s="27"/>
      <c r="AC79" s="137"/>
      <c r="AD79" s="184"/>
      <c r="AE79" s="185"/>
      <c r="AF79" s="40"/>
      <c r="AG79" s="75"/>
      <c r="AH79" s="40"/>
      <c r="AI79" s="75"/>
      <c r="AJ79" s="40"/>
      <c r="AK79" s="75"/>
      <c r="AL79" s="74"/>
      <c r="AM79" s="96"/>
      <c r="AN79" s="57"/>
      <c r="AO79" s="28">
        <v>0</v>
      </c>
      <c r="AP79" s="62">
        <v>0</v>
      </c>
      <c r="AQ79" s="62">
        <v>0</v>
      </c>
      <c r="AR79" s="62">
        <v>0</v>
      </c>
      <c r="AS79" s="62"/>
      <c r="AT79" s="6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122"/>
      <c r="BG79" s="122"/>
      <c r="BX79" s="121"/>
      <c r="CD79" s="147" t="str">
        <f>IF((J79 + K79 + L79 + M79) &lt;  AS79,"* La columna 14-18 AÑOS no puede ser mayor al total por grupo edad de 10 a 19 años. ","")</f>
        <v/>
      </c>
      <c r="CG79" s="123">
        <v>0</v>
      </c>
      <c r="CH79" s="123">
        <v>0</v>
      </c>
      <c r="CI79" s="123">
        <v>0</v>
      </c>
      <c r="CJ79" s="123">
        <f>IF((J79 + K79 + L79 + M79) &lt;  AS79,1,0)</f>
        <v>0</v>
      </c>
      <c r="CK79" s="123"/>
      <c r="CL79" s="123"/>
      <c r="CM79" s="123"/>
      <c r="CN79" s="123"/>
      <c r="CO79" s="123"/>
    </row>
    <row r="80" spans="1:93" ht="16.149999999999999" customHeight="1" x14ac:dyDescent="0.2">
      <c r="A80" s="335"/>
      <c r="B80" s="112" t="s">
        <v>46</v>
      </c>
      <c r="C80" s="90">
        <f t="shared" si="5"/>
        <v>0</v>
      </c>
      <c r="D80" s="91">
        <f t="shared" si="6"/>
        <v>0</v>
      </c>
      <c r="E80" s="128">
        <f t="shared" si="7"/>
        <v>0</v>
      </c>
      <c r="F80" s="64"/>
      <c r="G80" s="65"/>
      <c r="H80" s="64"/>
      <c r="I80" s="65"/>
      <c r="J80" s="12"/>
      <c r="K80" s="14"/>
      <c r="L80" s="12"/>
      <c r="M80" s="14"/>
      <c r="N80" s="12"/>
      <c r="O80" s="14"/>
      <c r="P80" s="12"/>
      <c r="Q80" s="14"/>
      <c r="R80" s="12"/>
      <c r="S80" s="14"/>
      <c r="T80" s="12"/>
      <c r="U80" s="14"/>
      <c r="V80" s="12"/>
      <c r="W80" s="14"/>
      <c r="X80" s="12"/>
      <c r="Y80" s="14"/>
      <c r="Z80" s="12"/>
      <c r="AA80" s="14"/>
      <c r="AB80" s="27"/>
      <c r="AC80" s="137"/>
      <c r="AD80" s="184"/>
      <c r="AE80" s="185"/>
      <c r="AF80" s="64"/>
      <c r="AG80" s="73"/>
      <c r="AH80" s="64"/>
      <c r="AI80" s="73"/>
      <c r="AJ80" s="64"/>
      <c r="AK80" s="73"/>
      <c r="AL80" s="182"/>
      <c r="AM80" s="76"/>
      <c r="AN80" s="57"/>
      <c r="AO80" s="13"/>
      <c r="AP80" s="24"/>
      <c r="AQ80" s="24"/>
      <c r="AR80" s="24"/>
      <c r="AS80" s="24"/>
      <c r="AT80" s="6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122"/>
      <c r="BG80" s="122"/>
      <c r="BX80" s="121"/>
      <c r="CD80" s="147" t="str">
        <f t="shared" ref="CD80:CD95" si="8">IF((J80 + K80 + L80 + M80) &lt;  AS80,"* La columna 14-18 AÑOS no puede ser mayor al total por grupo edad de 10 a 19 años. ","")</f>
        <v/>
      </c>
      <c r="CG80" s="123">
        <v>0</v>
      </c>
      <c r="CH80" s="123">
        <v>0</v>
      </c>
      <c r="CI80" s="123">
        <v>0</v>
      </c>
      <c r="CJ80" s="123">
        <f t="shared" ref="CJ80:CJ95" si="9">IF((J80 + K80 + L80 + M80) &lt;  AS80,1,0)</f>
        <v>0</v>
      </c>
      <c r="CK80" s="123"/>
      <c r="CL80" s="123"/>
      <c r="CM80" s="123"/>
      <c r="CN80" s="123"/>
      <c r="CO80" s="123"/>
    </row>
    <row r="81" spans="1:93" ht="16.149999999999999" customHeight="1" x14ac:dyDescent="0.2">
      <c r="A81" s="337" t="s">
        <v>59</v>
      </c>
      <c r="B81" s="152" t="s">
        <v>37</v>
      </c>
      <c r="C81" s="49">
        <f t="shared" si="5"/>
        <v>0</v>
      </c>
      <c r="D81" s="50">
        <f t="shared" si="6"/>
        <v>0</v>
      </c>
      <c r="E81" s="153">
        <f t="shared" si="7"/>
        <v>0</v>
      </c>
      <c r="F81" s="84"/>
      <c r="G81" s="170"/>
      <c r="H81" s="84"/>
      <c r="I81" s="170"/>
      <c r="J81" s="78"/>
      <c r="K81" s="79"/>
      <c r="L81" s="78"/>
      <c r="M81" s="79"/>
      <c r="N81" s="78"/>
      <c r="O81" s="79"/>
      <c r="P81" s="187"/>
      <c r="Q81" s="188"/>
      <c r="R81" s="187"/>
      <c r="S81" s="188"/>
      <c r="T81" s="187"/>
      <c r="U81" s="188"/>
      <c r="V81" s="187"/>
      <c r="W81" s="188"/>
      <c r="X81" s="187"/>
      <c r="Y81" s="188"/>
      <c r="Z81" s="187"/>
      <c r="AA81" s="188"/>
      <c r="AB81" s="187"/>
      <c r="AC81" s="188"/>
      <c r="AD81" s="187"/>
      <c r="AE81" s="188"/>
      <c r="AF81" s="187"/>
      <c r="AG81" s="188"/>
      <c r="AH81" s="187"/>
      <c r="AI81" s="188"/>
      <c r="AJ81" s="187"/>
      <c r="AK81" s="188"/>
      <c r="AL81" s="187"/>
      <c r="AM81" s="189"/>
      <c r="AN81" s="94"/>
      <c r="AO81" s="18"/>
      <c r="AP81" s="48"/>
      <c r="AQ81" s="48"/>
      <c r="AR81" s="48"/>
      <c r="AS81" s="48"/>
      <c r="AT81" s="6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122"/>
      <c r="BG81" s="122"/>
      <c r="BX81" s="121"/>
      <c r="CD81" s="147" t="str">
        <f t="shared" si="8"/>
        <v/>
      </c>
      <c r="CG81" s="123">
        <v>0</v>
      </c>
      <c r="CH81" s="123">
        <v>0</v>
      </c>
      <c r="CI81" s="123">
        <v>0</v>
      </c>
      <c r="CJ81" s="123">
        <f t="shared" si="9"/>
        <v>0</v>
      </c>
      <c r="CK81" s="123"/>
      <c r="CL81" s="123"/>
      <c r="CM81" s="123"/>
      <c r="CN81" s="123"/>
      <c r="CO81" s="123"/>
    </row>
    <row r="82" spans="1:93" ht="16.149999999999999" customHeight="1" x14ac:dyDescent="0.2">
      <c r="A82" s="338"/>
      <c r="B82" s="39" t="s">
        <v>38</v>
      </c>
      <c r="C82" s="52">
        <f t="shared" si="5"/>
        <v>0</v>
      </c>
      <c r="D82" s="53">
        <f t="shared" si="6"/>
        <v>0</v>
      </c>
      <c r="E82" s="158">
        <f t="shared" si="7"/>
        <v>0</v>
      </c>
      <c r="F82" s="41"/>
      <c r="G82" s="42"/>
      <c r="H82" s="41"/>
      <c r="I82" s="42"/>
      <c r="J82" s="7"/>
      <c r="K82" s="8"/>
      <c r="L82" s="7"/>
      <c r="M82" s="8"/>
      <c r="N82" s="7"/>
      <c r="O82" s="8"/>
      <c r="P82" s="176"/>
      <c r="Q82" s="177"/>
      <c r="R82" s="176"/>
      <c r="S82" s="177"/>
      <c r="T82" s="176"/>
      <c r="U82" s="177"/>
      <c r="V82" s="176"/>
      <c r="W82" s="177"/>
      <c r="X82" s="176"/>
      <c r="Y82" s="177"/>
      <c r="Z82" s="176"/>
      <c r="AA82" s="177"/>
      <c r="AB82" s="176"/>
      <c r="AC82" s="177"/>
      <c r="AD82" s="176"/>
      <c r="AE82" s="177"/>
      <c r="AF82" s="176"/>
      <c r="AG82" s="177"/>
      <c r="AH82" s="176"/>
      <c r="AI82" s="177"/>
      <c r="AJ82" s="176"/>
      <c r="AK82" s="177"/>
      <c r="AL82" s="176"/>
      <c r="AM82" s="190"/>
      <c r="AN82" s="57"/>
      <c r="AO82" s="20"/>
      <c r="AP82" s="22"/>
      <c r="AQ82" s="22"/>
      <c r="AR82" s="22"/>
      <c r="AS82" s="22"/>
      <c r="AT82" s="6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122"/>
      <c r="BG82" s="122"/>
      <c r="BX82" s="121"/>
      <c r="CD82" s="147" t="str">
        <f t="shared" si="8"/>
        <v/>
      </c>
      <c r="CG82" s="123">
        <v>0</v>
      </c>
      <c r="CH82" s="123">
        <v>0</v>
      </c>
      <c r="CI82" s="123">
        <v>0</v>
      </c>
      <c r="CJ82" s="123">
        <f t="shared" si="9"/>
        <v>0</v>
      </c>
      <c r="CK82" s="123"/>
      <c r="CL82" s="123"/>
      <c r="CM82" s="123"/>
      <c r="CN82" s="123"/>
      <c r="CO82" s="123"/>
    </row>
    <row r="83" spans="1:93" ht="16.149999999999999" customHeight="1" x14ac:dyDescent="0.2">
      <c r="A83" s="338"/>
      <c r="B83" s="39" t="s">
        <v>39</v>
      </c>
      <c r="C83" s="52">
        <f t="shared" si="5"/>
        <v>0</v>
      </c>
      <c r="D83" s="53">
        <f t="shared" si="6"/>
        <v>0</v>
      </c>
      <c r="E83" s="158">
        <f t="shared" si="7"/>
        <v>0</v>
      </c>
      <c r="F83" s="41"/>
      <c r="G83" s="42"/>
      <c r="H83" s="41"/>
      <c r="I83" s="42"/>
      <c r="J83" s="7"/>
      <c r="K83" s="8"/>
      <c r="L83" s="7"/>
      <c r="M83" s="8"/>
      <c r="N83" s="7"/>
      <c r="O83" s="8"/>
      <c r="P83" s="176"/>
      <c r="Q83" s="177"/>
      <c r="R83" s="176"/>
      <c r="S83" s="177"/>
      <c r="T83" s="176"/>
      <c r="U83" s="177"/>
      <c r="V83" s="176"/>
      <c r="W83" s="177"/>
      <c r="X83" s="176"/>
      <c r="Y83" s="177"/>
      <c r="Z83" s="176"/>
      <c r="AA83" s="177"/>
      <c r="AB83" s="176"/>
      <c r="AC83" s="177"/>
      <c r="AD83" s="176"/>
      <c r="AE83" s="177"/>
      <c r="AF83" s="176"/>
      <c r="AG83" s="177"/>
      <c r="AH83" s="176"/>
      <c r="AI83" s="177"/>
      <c r="AJ83" s="176"/>
      <c r="AK83" s="177"/>
      <c r="AL83" s="176"/>
      <c r="AM83" s="190"/>
      <c r="AN83" s="57"/>
      <c r="AO83" s="20"/>
      <c r="AP83" s="22"/>
      <c r="AQ83" s="22"/>
      <c r="AR83" s="22"/>
      <c r="AS83" s="22"/>
      <c r="AT83" s="6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122"/>
      <c r="BG83" s="122"/>
      <c r="BX83" s="121"/>
      <c r="CD83" s="147" t="str">
        <f t="shared" si="8"/>
        <v/>
      </c>
      <c r="CG83" s="123">
        <v>0</v>
      </c>
      <c r="CH83" s="123">
        <v>0</v>
      </c>
      <c r="CI83" s="123">
        <v>0</v>
      </c>
      <c r="CJ83" s="123">
        <f t="shared" si="9"/>
        <v>0</v>
      </c>
      <c r="CK83" s="123"/>
      <c r="CL83" s="123"/>
      <c r="CM83" s="123"/>
      <c r="CN83" s="123"/>
      <c r="CO83" s="123"/>
    </row>
    <row r="84" spans="1:93" ht="16.149999999999999" customHeight="1" x14ac:dyDescent="0.2">
      <c r="A84" s="338"/>
      <c r="B84" s="39" t="s">
        <v>41</v>
      </c>
      <c r="C84" s="52">
        <f t="shared" si="5"/>
        <v>0</v>
      </c>
      <c r="D84" s="53">
        <f t="shared" si="6"/>
        <v>0</v>
      </c>
      <c r="E84" s="158">
        <f t="shared" si="7"/>
        <v>0</v>
      </c>
      <c r="F84" s="41"/>
      <c r="G84" s="42"/>
      <c r="H84" s="41"/>
      <c r="I84" s="42"/>
      <c r="J84" s="7"/>
      <c r="K84" s="8"/>
      <c r="L84" s="7"/>
      <c r="M84" s="8"/>
      <c r="N84" s="7"/>
      <c r="O84" s="8"/>
      <c r="P84" s="176"/>
      <c r="Q84" s="177"/>
      <c r="R84" s="176"/>
      <c r="S84" s="177"/>
      <c r="T84" s="176"/>
      <c r="U84" s="177"/>
      <c r="V84" s="176"/>
      <c r="W84" s="177"/>
      <c r="X84" s="176"/>
      <c r="Y84" s="177"/>
      <c r="Z84" s="176"/>
      <c r="AA84" s="177"/>
      <c r="AB84" s="176"/>
      <c r="AC84" s="177"/>
      <c r="AD84" s="176"/>
      <c r="AE84" s="177"/>
      <c r="AF84" s="176"/>
      <c r="AG84" s="177"/>
      <c r="AH84" s="176"/>
      <c r="AI84" s="177"/>
      <c r="AJ84" s="176"/>
      <c r="AK84" s="177"/>
      <c r="AL84" s="176"/>
      <c r="AM84" s="190"/>
      <c r="AN84" s="57"/>
      <c r="AO84" s="20"/>
      <c r="AP84" s="22"/>
      <c r="AQ84" s="22"/>
      <c r="AR84" s="22"/>
      <c r="AS84" s="22"/>
      <c r="AT84" s="6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122"/>
      <c r="BG84" s="122"/>
      <c r="BX84" s="121"/>
      <c r="CD84" s="147" t="str">
        <f t="shared" si="8"/>
        <v/>
      </c>
      <c r="CG84" s="123">
        <v>0</v>
      </c>
      <c r="CH84" s="123">
        <v>0</v>
      </c>
      <c r="CI84" s="123">
        <v>0</v>
      </c>
      <c r="CJ84" s="123">
        <f t="shared" si="9"/>
        <v>0</v>
      </c>
      <c r="CK84" s="123"/>
      <c r="CL84" s="123"/>
      <c r="CM84" s="123"/>
      <c r="CN84" s="123"/>
      <c r="CO84" s="123"/>
    </row>
    <row r="85" spans="1:93" ht="16.149999999999999" customHeight="1" x14ac:dyDescent="0.2">
      <c r="A85" s="338"/>
      <c r="B85" s="39" t="s">
        <v>42</v>
      </c>
      <c r="C85" s="52">
        <f t="shared" si="5"/>
        <v>0</v>
      </c>
      <c r="D85" s="53">
        <f t="shared" si="6"/>
        <v>0</v>
      </c>
      <c r="E85" s="158">
        <f t="shared" si="7"/>
        <v>0</v>
      </c>
      <c r="F85" s="41"/>
      <c r="G85" s="42"/>
      <c r="H85" s="41"/>
      <c r="I85" s="42"/>
      <c r="J85" s="7"/>
      <c r="K85" s="8"/>
      <c r="L85" s="7"/>
      <c r="M85" s="8"/>
      <c r="N85" s="7"/>
      <c r="O85" s="8"/>
      <c r="P85" s="176"/>
      <c r="Q85" s="177"/>
      <c r="R85" s="176"/>
      <c r="S85" s="177"/>
      <c r="T85" s="176"/>
      <c r="U85" s="177"/>
      <c r="V85" s="176"/>
      <c r="W85" s="177"/>
      <c r="X85" s="176"/>
      <c r="Y85" s="177"/>
      <c r="Z85" s="176"/>
      <c r="AA85" s="177"/>
      <c r="AB85" s="176"/>
      <c r="AC85" s="177"/>
      <c r="AD85" s="176"/>
      <c r="AE85" s="177"/>
      <c r="AF85" s="176"/>
      <c r="AG85" s="177"/>
      <c r="AH85" s="176"/>
      <c r="AI85" s="177"/>
      <c r="AJ85" s="176"/>
      <c r="AK85" s="177"/>
      <c r="AL85" s="176"/>
      <c r="AM85" s="190"/>
      <c r="AN85" s="57"/>
      <c r="AO85" s="20"/>
      <c r="AP85" s="22"/>
      <c r="AQ85" s="22"/>
      <c r="AR85" s="22"/>
      <c r="AS85" s="22"/>
      <c r="AT85" s="6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122"/>
      <c r="BG85" s="122"/>
      <c r="BX85" s="121"/>
      <c r="CD85" s="147" t="str">
        <f t="shared" si="8"/>
        <v/>
      </c>
      <c r="CG85" s="123">
        <v>0</v>
      </c>
      <c r="CH85" s="123">
        <v>0</v>
      </c>
      <c r="CI85" s="123">
        <v>0</v>
      </c>
      <c r="CJ85" s="123">
        <f t="shared" si="9"/>
        <v>0</v>
      </c>
      <c r="CK85" s="123"/>
      <c r="CL85" s="123"/>
      <c r="CM85" s="123"/>
      <c r="CN85" s="123"/>
      <c r="CO85" s="123"/>
    </row>
    <row r="86" spans="1:93" ht="16.149999999999999" customHeight="1" x14ac:dyDescent="0.2">
      <c r="A86" s="338"/>
      <c r="B86" s="175" t="s">
        <v>46</v>
      </c>
      <c r="C86" s="165">
        <f t="shared" si="5"/>
        <v>0</v>
      </c>
      <c r="D86" s="88">
        <f t="shared" si="6"/>
        <v>0</v>
      </c>
      <c r="E86" s="166">
        <f t="shared" si="7"/>
        <v>0</v>
      </c>
      <c r="F86" s="41"/>
      <c r="G86" s="42"/>
      <c r="H86" s="41"/>
      <c r="I86" s="42"/>
      <c r="J86" s="27"/>
      <c r="K86" s="137"/>
      <c r="L86" s="27"/>
      <c r="M86" s="137"/>
      <c r="N86" s="27"/>
      <c r="O86" s="137"/>
      <c r="P86" s="184"/>
      <c r="Q86" s="185"/>
      <c r="R86" s="184"/>
      <c r="S86" s="185"/>
      <c r="T86" s="184"/>
      <c r="U86" s="185"/>
      <c r="V86" s="184"/>
      <c r="W86" s="185"/>
      <c r="X86" s="184"/>
      <c r="Y86" s="185"/>
      <c r="Z86" s="184"/>
      <c r="AA86" s="185"/>
      <c r="AB86" s="184"/>
      <c r="AC86" s="185"/>
      <c r="AD86" s="184"/>
      <c r="AE86" s="185"/>
      <c r="AF86" s="184"/>
      <c r="AG86" s="185"/>
      <c r="AH86" s="184"/>
      <c r="AI86" s="185"/>
      <c r="AJ86" s="184"/>
      <c r="AK86" s="185"/>
      <c r="AL86" s="184"/>
      <c r="AM86" s="191"/>
      <c r="AN86" s="57"/>
      <c r="AO86" s="20"/>
      <c r="AP86" s="22"/>
      <c r="AQ86" s="22"/>
      <c r="AR86" s="22"/>
      <c r="AS86" s="22"/>
      <c r="AT86" s="6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122"/>
      <c r="BG86" s="122"/>
      <c r="BX86" s="121"/>
      <c r="CD86" s="147" t="str">
        <f t="shared" si="8"/>
        <v/>
      </c>
      <c r="CG86" s="123">
        <v>0</v>
      </c>
      <c r="CH86" s="123">
        <v>0</v>
      </c>
      <c r="CI86" s="123">
        <v>0</v>
      </c>
      <c r="CJ86" s="123">
        <f t="shared" si="9"/>
        <v>0</v>
      </c>
      <c r="CK86" s="123"/>
      <c r="CL86" s="123"/>
      <c r="CM86" s="123"/>
      <c r="CN86" s="123"/>
      <c r="CO86" s="123"/>
    </row>
    <row r="87" spans="1:93" ht="16.149999999999999" customHeight="1" x14ac:dyDescent="0.2">
      <c r="A87" s="339"/>
      <c r="B87" s="167" t="s">
        <v>45</v>
      </c>
      <c r="C87" s="132">
        <f t="shared" si="5"/>
        <v>0</v>
      </c>
      <c r="D87" s="168">
        <f t="shared" si="6"/>
        <v>0</v>
      </c>
      <c r="E87" s="128">
        <f t="shared" si="7"/>
        <v>0</v>
      </c>
      <c r="F87" s="64"/>
      <c r="G87" s="65"/>
      <c r="H87" s="64"/>
      <c r="I87" s="65"/>
      <c r="J87" s="12"/>
      <c r="K87" s="14"/>
      <c r="L87" s="12"/>
      <c r="M87" s="14"/>
      <c r="N87" s="12"/>
      <c r="O87" s="14"/>
      <c r="P87" s="192"/>
      <c r="Q87" s="193"/>
      <c r="R87" s="192"/>
      <c r="S87" s="193"/>
      <c r="T87" s="192"/>
      <c r="U87" s="193"/>
      <c r="V87" s="192"/>
      <c r="W87" s="193"/>
      <c r="X87" s="192"/>
      <c r="Y87" s="193"/>
      <c r="Z87" s="192"/>
      <c r="AA87" s="193"/>
      <c r="AB87" s="192"/>
      <c r="AC87" s="193"/>
      <c r="AD87" s="192"/>
      <c r="AE87" s="193"/>
      <c r="AF87" s="192"/>
      <c r="AG87" s="193"/>
      <c r="AH87" s="192"/>
      <c r="AI87" s="193"/>
      <c r="AJ87" s="192"/>
      <c r="AK87" s="193"/>
      <c r="AL87" s="192"/>
      <c r="AM87" s="194"/>
      <c r="AN87" s="58"/>
      <c r="AO87" s="13"/>
      <c r="AP87" s="24"/>
      <c r="AQ87" s="24"/>
      <c r="AR87" s="24"/>
      <c r="AS87" s="24"/>
      <c r="AT87" s="6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122"/>
      <c r="BG87" s="122"/>
      <c r="BX87" s="121"/>
      <c r="CD87" s="147" t="str">
        <f t="shared" si="8"/>
        <v/>
      </c>
      <c r="CG87" s="123">
        <v>0</v>
      </c>
      <c r="CH87" s="123">
        <v>0</v>
      </c>
      <c r="CI87" s="123">
        <v>0</v>
      </c>
      <c r="CJ87" s="123">
        <f t="shared" si="9"/>
        <v>0</v>
      </c>
      <c r="CK87" s="123"/>
      <c r="CL87" s="123"/>
      <c r="CM87" s="123"/>
      <c r="CN87" s="123"/>
      <c r="CO87" s="123"/>
    </row>
    <row r="88" spans="1:93" ht="16.149999999999999" customHeight="1" x14ac:dyDescent="0.2">
      <c r="A88" s="334" t="s">
        <v>60</v>
      </c>
      <c r="B88" s="152" t="s">
        <v>37</v>
      </c>
      <c r="C88" s="49">
        <f t="shared" si="5"/>
        <v>0</v>
      </c>
      <c r="D88" s="50">
        <f t="shared" si="6"/>
        <v>0</v>
      </c>
      <c r="E88" s="153">
        <f t="shared" si="7"/>
        <v>0</v>
      </c>
      <c r="F88" s="7"/>
      <c r="G88" s="20"/>
      <c r="H88" s="7"/>
      <c r="I88" s="20"/>
      <c r="J88" s="7"/>
      <c r="K88" s="8"/>
      <c r="L88" s="7"/>
      <c r="M88" s="8"/>
      <c r="N88" s="7"/>
      <c r="O88" s="8"/>
      <c r="P88" s="7"/>
      <c r="Q88" s="8"/>
      <c r="R88" s="7"/>
      <c r="S88" s="8"/>
      <c r="T88" s="7"/>
      <c r="U88" s="8"/>
      <c r="V88" s="7"/>
      <c r="W88" s="8"/>
      <c r="X88" s="7"/>
      <c r="Y88" s="8"/>
      <c r="Z88" s="7"/>
      <c r="AA88" s="8"/>
      <c r="AB88" s="7"/>
      <c r="AC88" s="8"/>
      <c r="AD88" s="7"/>
      <c r="AE88" s="8"/>
      <c r="AF88" s="7"/>
      <c r="AG88" s="8"/>
      <c r="AH88" s="7"/>
      <c r="AI88" s="8"/>
      <c r="AJ88" s="7"/>
      <c r="AK88" s="8"/>
      <c r="AL88" s="21"/>
      <c r="AM88" s="35"/>
      <c r="AN88" s="195"/>
      <c r="AO88" s="18"/>
      <c r="AP88" s="48"/>
      <c r="AQ88" s="48"/>
      <c r="AR88" s="48"/>
      <c r="AS88" s="196"/>
      <c r="AT88" s="6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122"/>
      <c r="BG88" s="122"/>
      <c r="BX88" s="121"/>
      <c r="CD88" s="147" t="str">
        <f t="shared" si="8"/>
        <v/>
      </c>
      <c r="CG88" s="123">
        <v>0</v>
      </c>
      <c r="CH88" s="123">
        <v>0</v>
      </c>
      <c r="CI88" s="123">
        <v>0</v>
      </c>
      <c r="CJ88" s="123">
        <f t="shared" si="9"/>
        <v>0</v>
      </c>
      <c r="CK88" s="123"/>
      <c r="CL88" s="123"/>
      <c r="CM88" s="123"/>
      <c r="CN88" s="123"/>
      <c r="CO88" s="123"/>
    </row>
    <row r="89" spans="1:93" ht="16.149999999999999" customHeight="1" x14ac:dyDescent="0.2">
      <c r="A89" s="335"/>
      <c r="B89" s="39" t="s">
        <v>38</v>
      </c>
      <c r="C89" s="52">
        <f t="shared" si="5"/>
        <v>0</v>
      </c>
      <c r="D89" s="53">
        <f t="shared" si="6"/>
        <v>0</v>
      </c>
      <c r="E89" s="158">
        <f t="shared" si="7"/>
        <v>0</v>
      </c>
      <c r="F89" s="7"/>
      <c r="G89" s="20"/>
      <c r="H89" s="7"/>
      <c r="I89" s="20"/>
      <c r="J89" s="7"/>
      <c r="K89" s="8"/>
      <c r="L89" s="7"/>
      <c r="M89" s="8"/>
      <c r="N89" s="7"/>
      <c r="O89" s="8"/>
      <c r="P89" s="7"/>
      <c r="Q89" s="8"/>
      <c r="R89" s="7"/>
      <c r="S89" s="8"/>
      <c r="T89" s="7"/>
      <c r="U89" s="8"/>
      <c r="V89" s="7"/>
      <c r="W89" s="8"/>
      <c r="X89" s="7"/>
      <c r="Y89" s="8"/>
      <c r="Z89" s="7"/>
      <c r="AA89" s="8"/>
      <c r="AB89" s="7"/>
      <c r="AC89" s="8"/>
      <c r="AD89" s="7"/>
      <c r="AE89" s="8"/>
      <c r="AF89" s="7"/>
      <c r="AG89" s="8"/>
      <c r="AH89" s="7"/>
      <c r="AI89" s="8"/>
      <c r="AJ89" s="7"/>
      <c r="AK89" s="8"/>
      <c r="AL89" s="21"/>
      <c r="AM89" s="35"/>
      <c r="AN89" s="197"/>
      <c r="AO89" s="20"/>
      <c r="AP89" s="22"/>
      <c r="AQ89" s="22"/>
      <c r="AR89" s="22"/>
      <c r="AS89" s="198"/>
      <c r="AT89" s="6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122"/>
      <c r="BG89" s="122"/>
      <c r="BX89" s="121"/>
      <c r="CD89" s="147" t="str">
        <f t="shared" si="8"/>
        <v/>
      </c>
      <c r="CG89" s="123">
        <v>0</v>
      </c>
      <c r="CH89" s="123">
        <v>0</v>
      </c>
      <c r="CI89" s="123">
        <v>0</v>
      </c>
      <c r="CJ89" s="123">
        <f t="shared" si="9"/>
        <v>0</v>
      </c>
      <c r="CK89" s="123"/>
      <c r="CL89" s="123"/>
      <c r="CM89" s="123"/>
      <c r="CN89" s="123"/>
      <c r="CO89" s="123"/>
    </row>
    <row r="90" spans="1:93" ht="16.149999999999999" customHeight="1" x14ac:dyDescent="0.2">
      <c r="A90" s="335"/>
      <c r="B90" s="39" t="s">
        <v>39</v>
      </c>
      <c r="C90" s="52">
        <f t="shared" si="5"/>
        <v>0</v>
      </c>
      <c r="D90" s="53">
        <f t="shared" si="6"/>
        <v>0</v>
      </c>
      <c r="E90" s="158">
        <f t="shared" si="7"/>
        <v>0</v>
      </c>
      <c r="F90" s="7"/>
      <c r="G90" s="20"/>
      <c r="H90" s="7"/>
      <c r="I90" s="20"/>
      <c r="J90" s="7"/>
      <c r="K90" s="8"/>
      <c r="L90" s="7"/>
      <c r="M90" s="8"/>
      <c r="N90" s="7"/>
      <c r="O90" s="8"/>
      <c r="P90" s="7"/>
      <c r="Q90" s="8"/>
      <c r="R90" s="7"/>
      <c r="S90" s="8"/>
      <c r="T90" s="7"/>
      <c r="U90" s="8"/>
      <c r="V90" s="7"/>
      <c r="W90" s="8"/>
      <c r="X90" s="7"/>
      <c r="Y90" s="8"/>
      <c r="Z90" s="7"/>
      <c r="AA90" s="8"/>
      <c r="AB90" s="7"/>
      <c r="AC90" s="8"/>
      <c r="AD90" s="7"/>
      <c r="AE90" s="8"/>
      <c r="AF90" s="7"/>
      <c r="AG90" s="8"/>
      <c r="AH90" s="7"/>
      <c r="AI90" s="8"/>
      <c r="AJ90" s="7"/>
      <c r="AK90" s="8"/>
      <c r="AL90" s="21"/>
      <c r="AM90" s="35"/>
      <c r="AN90" s="197"/>
      <c r="AO90" s="20"/>
      <c r="AP90" s="22"/>
      <c r="AQ90" s="22"/>
      <c r="AR90" s="22"/>
      <c r="AS90" s="198"/>
      <c r="AT90" s="6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122"/>
      <c r="BG90" s="122"/>
      <c r="BX90" s="121"/>
      <c r="CD90" s="147" t="str">
        <f t="shared" si="8"/>
        <v/>
      </c>
      <c r="CG90" s="123">
        <v>0</v>
      </c>
      <c r="CH90" s="123">
        <v>0</v>
      </c>
      <c r="CI90" s="123">
        <v>0</v>
      </c>
      <c r="CJ90" s="123">
        <f t="shared" si="9"/>
        <v>0</v>
      </c>
      <c r="CK90" s="123"/>
      <c r="CL90" s="123"/>
      <c r="CM90" s="123"/>
      <c r="CN90" s="123"/>
      <c r="CO90" s="123"/>
    </row>
    <row r="91" spans="1:93" ht="16.149999999999999" customHeight="1" x14ac:dyDescent="0.2">
      <c r="A91" s="335"/>
      <c r="B91" s="39" t="s">
        <v>41</v>
      </c>
      <c r="C91" s="52">
        <f t="shared" si="5"/>
        <v>0</v>
      </c>
      <c r="D91" s="53">
        <f t="shared" si="6"/>
        <v>0</v>
      </c>
      <c r="E91" s="158">
        <f t="shared" si="7"/>
        <v>0</v>
      </c>
      <c r="F91" s="7"/>
      <c r="G91" s="20"/>
      <c r="H91" s="7"/>
      <c r="I91" s="20"/>
      <c r="J91" s="7"/>
      <c r="K91" s="8"/>
      <c r="L91" s="7"/>
      <c r="M91" s="8"/>
      <c r="N91" s="7"/>
      <c r="O91" s="8"/>
      <c r="P91" s="7"/>
      <c r="Q91" s="8"/>
      <c r="R91" s="7"/>
      <c r="S91" s="8"/>
      <c r="T91" s="7"/>
      <c r="U91" s="8"/>
      <c r="V91" s="7"/>
      <c r="W91" s="8"/>
      <c r="X91" s="7"/>
      <c r="Y91" s="8"/>
      <c r="Z91" s="7"/>
      <c r="AA91" s="8"/>
      <c r="AB91" s="7"/>
      <c r="AC91" s="8"/>
      <c r="AD91" s="7"/>
      <c r="AE91" s="8"/>
      <c r="AF91" s="7"/>
      <c r="AG91" s="8"/>
      <c r="AH91" s="7"/>
      <c r="AI91" s="8"/>
      <c r="AJ91" s="7"/>
      <c r="AK91" s="8"/>
      <c r="AL91" s="21"/>
      <c r="AM91" s="35"/>
      <c r="AN91" s="197"/>
      <c r="AO91" s="20"/>
      <c r="AP91" s="22"/>
      <c r="AQ91" s="22"/>
      <c r="AR91" s="22"/>
      <c r="AS91" s="198"/>
      <c r="AT91" s="6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122"/>
      <c r="BG91" s="122"/>
      <c r="BX91" s="121"/>
      <c r="CD91" s="147" t="str">
        <f t="shared" si="8"/>
        <v/>
      </c>
      <c r="CG91" s="123">
        <v>0</v>
      </c>
      <c r="CH91" s="123">
        <v>0</v>
      </c>
      <c r="CI91" s="123">
        <v>0</v>
      </c>
      <c r="CJ91" s="123">
        <f t="shared" si="9"/>
        <v>0</v>
      </c>
      <c r="CK91" s="123"/>
      <c r="CL91" s="123"/>
      <c r="CM91" s="123"/>
      <c r="CN91" s="123"/>
      <c r="CO91" s="123"/>
    </row>
    <row r="92" spans="1:93" ht="16.149999999999999" customHeight="1" x14ac:dyDescent="0.2">
      <c r="A92" s="335"/>
      <c r="B92" s="39" t="s">
        <v>42</v>
      </c>
      <c r="C92" s="52">
        <f t="shared" si="5"/>
        <v>0</v>
      </c>
      <c r="D92" s="53">
        <f t="shared" si="6"/>
        <v>0</v>
      </c>
      <c r="E92" s="158">
        <f t="shared" si="7"/>
        <v>0</v>
      </c>
      <c r="F92" s="7"/>
      <c r="G92" s="20"/>
      <c r="H92" s="7"/>
      <c r="I92" s="20"/>
      <c r="J92" s="7"/>
      <c r="K92" s="8"/>
      <c r="L92" s="7"/>
      <c r="M92" s="8"/>
      <c r="N92" s="7"/>
      <c r="O92" s="8"/>
      <c r="P92" s="7"/>
      <c r="Q92" s="8"/>
      <c r="R92" s="7"/>
      <c r="S92" s="8"/>
      <c r="T92" s="7"/>
      <c r="U92" s="8"/>
      <c r="V92" s="7"/>
      <c r="W92" s="8"/>
      <c r="X92" s="7"/>
      <c r="Y92" s="8"/>
      <c r="Z92" s="7"/>
      <c r="AA92" s="8"/>
      <c r="AB92" s="7"/>
      <c r="AC92" s="8"/>
      <c r="AD92" s="7"/>
      <c r="AE92" s="8"/>
      <c r="AF92" s="7"/>
      <c r="AG92" s="8"/>
      <c r="AH92" s="7"/>
      <c r="AI92" s="8"/>
      <c r="AJ92" s="7"/>
      <c r="AK92" s="8"/>
      <c r="AL92" s="21"/>
      <c r="AM92" s="35"/>
      <c r="AN92" s="197"/>
      <c r="AO92" s="20"/>
      <c r="AP92" s="22"/>
      <c r="AQ92" s="22"/>
      <c r="AR92" s="22"/>
      <c r="AS92" s="198"/>
      <c r="AT92" s="6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122"/>
      <c r="BG92" s="122"/>
      <c r="BX92" s="121"/>
      <c r="CD92" s="147" t="str">
        <f t="shared" si="8"/>
        <v/>
      </c>
      <c r="CG92" s="123">
        <v>0</v>
      </c>
      <c r="CH92" s="123">
        <v>0</v>
      </c>
      <c r="CI92" s="123">
        <v>0</v>
      </c>
      <c r="CJ92" s="123">
        <f t="shared" si="9"/>
        <v>0</v>
      </c>
      <c r="CK92" s="123"/>
      <c r="CL92" s="123"/>
      <c r="CM92" s="123"/>
      <c r="CN92" s="123"/>
      <c r="CO92" s="123"/>
    </row>
    <row r="93" spans="1:93" ht="16.149999999999999" customHeight="1" x14ac:dyDescent="0.2">
      <c r="A93" s="335"/>
      <c r="B93" s="39" t="s">
        <v>44</v>
      </c>
      <c r="C93" s="52">
        <f t="shared" si="5"/>
        <v>0</v>
      </c>
      <c r="D93" s="53">
        <f t="shared" si="6"/>
        <v>0</v>
      </c>
      <c r="E93" s="158">
        <f t="shared" si="7"/>
        <v>0</v>
      </c>
      <c r="F93" s="7"/>
      <c r="G93" s="20"/>
      <c r="H93" s="7"/>
      <c r="I93" s="20"/>
      <c r="J93" s="7"/>
      <c r="K93" s="8"/>
      <c r="L93" s="7"/>
      <c r="M93" s="8"/>
      <c r="N93" s="7"/>
      <c r="O93" s="8"/>
      <c r="P93" s="7"/>
      <c r="Q93" s="8"/>
      <c r="R93" s="7"/>
      <c r="S93" s="8"/>
      <c r="T93" s="7"/>
      <c r="U93" s="8"/>
      <c r="V93" s="7"/>
      <c r="W93" s="8"/>
      <c r="X93" s="7"/>
      <c r="Y93" s="8"/>
      <c r="Z93" s="7"/>
      <c r="AA93" s="8"/>
      <c r="AB93" s="7"/>
      <c r="AC93" s="8"/>
      <c r="AD93" s="7"/>
      <c r="AE93" s="8"/>
      <c r="AF93" s="7"/>
      <c r="AG93" s="8"/>
      <c r="AH93" s="7"/>
      <c r="AI93" s="8"/>
      <c r="AJ93" s="7"/>
      <c r="AK93" s="8"/>
      <c r="AL93" s="21"/>
      <c r="AM93" s="35"/>
      <c r="AN93" s="197"/>
      <c r="AO93" s="20"/>
      <c r="AP93" s="22"/>
      <c r="AQ93" s="22"/>
      <c r="AR93" s="22"/>
      <c r="AS93" s="198"/>
      <c r="AT93" s="6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122"/>
      <c r="BG93" s="122"/>
      <c r="BX93" s="121"/>
      <c r="CD93" s="147" t="str">
        <f t="shared" si="8"/>
        <v/>
      </c>
      <c r="CG93" s="123">
        <v>0</v>
      </c>
      <c r="CH93" s="123">
        <v>0</v>
      </c>
      <c r="CI93" s="123">
        <v>0</v>
      </c>
      <c r="CJ93" s="123">
        <f t="shared" si="9"/>
        <v>0</v>
      </c>
      <c r="CK93" s="123"/>
      <c r="CL93" s="123"/>
      <c r="CM93" s="123"/>
      <c r="CN93" s="123"/>
      <c r="CO93" s="123"/>
    </row>
    <row r="94" spans="1:93" ht="16.149999999999999" customHeight="1" x14ac:dyDescent="0.2">
      <c r="A94" s="335"/>
      <c r="B94" s="112" t="s">
        <v>46</v>
      </c>
      <c r="C94" s="165">
        <f t="shared" si="5"/>
        <v>0</v>
      </c>
      <c r="D94" s="171">
        <f t="shared" si="6"/>
        <v>0</v>
      </c>
      <c r="E94" s="166">
        <f t="shared" si="7"/>
        <v>0</v>
      </c>
      <c r="F94" s="7"/>
      <c r="G94" s="20"/>
      <c r="H94" s="7"/>
      <c r="I94" s="20"/>
      <c r="J94" s="7"/>
      <c r="K94" s="8"/>
      <c r="L94" s="7"/>
      <c r="M94" s="8"/>
      <c r="N94" s="7"/>
      <c r="O94" s="8"/>
      <c r="P94" s="7"/>
      <c r="Q94" s="8"/>
      <c r="R94" s="7"/>
      <c r="S94" s="8"/>
      <c r="T94" s="7"/>
      <c r="U94" s="8"/>
      <c r="V94" s="7"/>
      <c r="W94" s="8"/>
      <c r="X94" s="7"/>
      <c r="Y94" s="8"/>
      <c r="Z94" s="7"/>
      <c r="AA94" s="8"/>
      <c r="AB94" s="7"/>
      <c r="AC94" s="8"/>
      <c r="AD94" s="7"/>
      <c r="AE94" s="8"/>
      <c r="AF94" s="7"/>
      <c r="AG94" s="8"/>
      <c r="AH94" s="7"/>
      <c r="AI94" s="8"/>
      <c r="AJ94" s="7"/>
      <c r="AK94" s="8"/>
      <c r="AL94" s="21"/>
      <c r="AM94" s="35"/>
      <c r="AN94" s="197"/>
      <c r="AO94" s="20"/>
      <c r="AP94" s="22"/>
      <c r="AQ94" s="22"/>
      <c r="AR94" s="22"/>
      <c r="AS94" s="198"/>
      <c r="AT94" s="6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122"/>
      <c r="BG94" s="122"/>
      <c r="BX94" s="121"/>
      <c r="CD94" s="147" t="str">
        <f t="shared" si="8"/>
        <v/>
      </c>
      <c r="CG94" s="123">
        <v>0</v>
      </c>
      <c r="CH94" s="123">
        <v>0</v>
      </c>
      <c r="CI94" s="123">
        <v>0</v>
      </c>
      <c r="CJ94" s="123">
        <f t="shared" si="9"/>
        <v>0</v>
      </c>
      <c r="CK94" s="123"/>
      <c r="CL94" s="123"/>
      <c r="CM94" s="123"/>
      <c r="CN94" s="123"/>
      <c r="CO94" s="123"/>
    </row>
    <row r="95" spans="1:93" ht="16.149999999999999" customHeight="1" x14ac:dyDescent="0.2">
      <c r="A95" s="336"/>
      <c r="B95" s="167" t="s">
        <v>45</v>
      </c>
      <c r="C95" s="132">
        <f t="shared" si="5"/>
        <v>0</v>
      </c>
      <c r="D95" s="168">
        <f t="shared" si="6"/>
        <v>0</v>
      </c>
      <c r="E95" s="128">
        <f t="shared" si="7"/>
        <v>0</v>
      </c>
      <c r="F95" s="12"/>
      <c r="G95" s="13"/>
      <c r="H95" s="12"/>
      <c r="I95" s="13"/>
      <c r="J95" s="12"/>
      <c r="K95" s="14"/>
      <c r="L95" s="12"/>
      <c r="M95" s="14"/>
      <c r="N95" s="12"/>
      <c r="O95" s="14"/>
      <c r="P95" s="12"/>
      <c r="Q95" s="14"/>
      <c r="R95" s="12"/>
      <c r="S95" s="14"/>
      <c r="T95" s="12"/>
      <c r="U95" s="14"/>
      <c r="V95" s="12"/>
      <c r="W95" s="14"/>
      <c r="X95" s="12"/>
      <c r="Y95" s="14"/>
      <c r="Z95" s="12"/>
      <c r="AA95" s="14"/>
      <c r="AB95" s="12"/>
      <c r="AC95" s="14"/>
      <c r="AD95" s="12"/>
      <c r="AE95" s="14"/>
      <c r="AF95" s="12"/>
      <c r="AG95" s="14"/>
      <c r="AH95" s="12"/>
      <c r="AI95" s="14"/>
      <c r="AJ95" s="12"/>
      <c r="AK95" s="14"/>
      <c r="AL95" s="23"/>
      <c r="AM95" s="36"/>
      <c r="AN95" s="199"/>
      <c r="AO95" s="13"/>
      <c r="AP95" s="24"/>
      <c r="AQ95" s="24"/>
      <c r="AR95" s="24"/>
      <c r="AS95" s="200"/>
      <c r="AT95" s="6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122"/>
      <c r="BG95" s="122"/>
      <c r="BX95" s="121"/>
      <c r="CD95" s="147" t="str">
        <f t="shared" si="8"/>
        <v/>
      </c>
      <c r="CG95" s="123">
        <v>0</v>
      </c>
      <c r="CH95" s="123">
        <v>0</v>
      </c>
      <c r="CI95" s="123">
        <v>0</v>
      </c>
      <c r="CJ95" s="123">
        <f t="shared" si="9"/>
        <v>0</v>
      </c>
      <c r="CK95" s="123"/>
      <c r="CL95" s="123"/>
      <c r="CM95" s="123"/>
      <c r="CN95" s="123"/>
      <c r="CO95" s="123"/>
    </row>
    <row r="96" spans="1:93" ht="31.9" customHeight="1" x14ac:dyDescent="0.2">
      <c r="A96" s="201" t="s">
        <v>61</v>
      </c>
      <c r="B96" s="201"/>
      <c r="C96" s="201"/>
      <c r="D96" s="201"/>
      <c r="E96" s="201"/>
      <c r="F96" s="201"/>
      <c r="G96" s="201"/>
      <c r="H96" s="201"/>
      <c r="I96" s="201"/>
      <c r="J96" s="201"/>
      <c r="K96" s="151"/>
      <c r="L96" s="151"/>
      <c r="M96" s="133"/>
      <c r="N96" s="202"/>
      <c r="O96" s="133"/>
      <c r="P96" s="133"/>
      <c r="Q96" s="203"/>
      <c r="R96" s="203"/>
      <c r="S96" s="203"/>
      <c r="T96" s="203"/>
      <c r="U96" s="204"/>
      <c r="V96" s="204"/>
      <c r="W96" s="205"/>
      <c r="X96" s="205"/>
      <c r="Y96" s="205"/>
      <c r="Z96" s="206"/>
      <c r="AA96" s="204"/>
      <c r="AB96" s="204"/>
      <c r="AC96" s="204"/>
      <c r="AD96" s="203"/>
      <c r="AE96" s="203"/>
      <c r="AF96" s="203"/>
      <c r="AG96" s="203"/>
      <c r="AH96" s="203"/>
      <c r="AI96" s="203"/>
      <c r="AJ96" s="203"/>
      <c r="AK96" s="203"/>
      <c r="AL96" s="203"/>
      <c r="AM96" s="203"/>
      <c r="AN96" s="203"/>
      <c r="AO96" s="203"/>
      <c r="AP96" s="203"/>
      <c r="CG96" s="123"/>
      <c r="CH96" s="123"/>
      <c r="CI96" s="123"/>
      <c r="CJ96" s="123"/>
      <c r="CK96" s="123"/>
      <c r="CL96" s="123"/>
      <c r="CM96" s="123"/>
      <c r="CN96" s="123"/>
      <c r="CO96" s="123"/>
    </row>
    <row r="97" spans="1:93" ht="16.149999999999999" customHeight="1" x14ac:dyDescent="0.2">
      <c r="A97" s="334" t="s">
        <v>62</v>
      </c>
      <c r="B97" s="340" t="s">
        <v>63</v>
      </c>
      <c r="C97" s="343" t="s">
        <v>14</v>
      </c>
      <c r="D97" s="344"/>
      <c r="E97" s="337"/>
      <c r="F97" s="348" t="s">
        <v>15</v>
      </c>
      <c r="G97" s="357"/>
      <c r="H97" s="357"/>
      <c r="I97" s="357"/>
      <c r="J97" s="357"/>
      <c r="K97" s="357"/>
      <c r="L97" s="357"/>
      <c r="M97" s="357"/>
      <c r="N97" s="357"/>
      <c r="O97" s="357"/>
      <c r="P97" s="357"/>
      <c r="Q97" s="357"/>
      <c r="R97" s="357"/>
      <c r="S97" s="357"/>
      <c r="T97" s="357"/>
      <c r="U97" s="357"/>
      <c r="V97" s="357"/>
      <c r="W97" s="357"/>
      <c r="X97" s="357"/>
      <c r="Y97" s="357"/>
      <c r="Z97" s="357"/>
      <c r="AA97" s="357"/>
      <c r="AB97" s="357"/>
      <c r="AC97" s="357"/>
      <c r="AD97" s="357"/>
      <c r="AE97" s="357"/>
      <c r="AF97" s="357"/>
      <c r="AG97" s="357"/>
      <c r="AH97" s="357"/>
      <c r="AI97" s="357"/>
      <c r="AJ97" s="357"/>
      <c r="AK97" s="357"/>
      <c r="AL97" s="357"/>
      <c r="AM97" s="349"/>
      <c r="AN97" s="344" t="s">
        <v>1</v>
      </c>
      <c r="AO97" s="337"/>
      <c r="AP97" s="334" t="s">
        <v>2</v>
      </c>
      <c r="AQ97" s="334" t="s">
        <v>3</v>
      </c>
      <c r="BX97" s="121"/>
      <c r="CG97" s="123"/>
      <c r="CH97" s="123"/>
      <c r="CI97" s="123"/>
      <c r="CJ97" s="123"/>
      <c r="CK97" s="123"/>
      <c r="CL97" s="123"/>
      <c r="CM97" s="123"/>
      <c r="CN97" s="123"/>
      <c r="CO97" s="123"/>
    </row>
    <row r="98" spans="1:93" ht="16.149999999999999" customHeight="1" x14ac:dyDescent="0.2">
      <c r="A98" s="335"/>
      <c r="B98" s="341"/>
      <c r="C98" s="345"/>
      <c r="D98" s="346"/>
      <c r="E98" s="339"/>
      <c r="F98" s="328" t="s">
        <v>17</v>
      </c>
      <c r="G98" s="347"/>
      <c r="H98" s="328" t="s">
        <v>18</v>
      </c>
      <c r="I98" s="347"/>
      <c r="J98" s="348" t="s">
        <v>64</v>
      </c>
      <c r="K98" s="356"/>
      <c r="L98" s="348" t="s">
        <v>65</v>
      </c>
      <c r="M98" s="356"/>
      <c r="N98" s="348" t="s">
        <v>66</v>
      </c>
      <c r="O98" s="356"/>
      <c r="P98" s="348" t="s">
        <v>67</v>
      </c>
      <c r="Q98" s="356"/>
      <c r="R98" s="348" t="s">
        <v>68</v>
      </c>
      <c r="S98" s="356"/>
      <c r="T98" s="348" t="s">
        <v>69</v>
      </c>
      <c r="U98" s="356"/>
      <c r="V98" s="348" t="s">
        <v>70</v>
      </c>
      <c r="W98" s="356"/>
      <c r="X98" s="348" t="s">
        <v>71</v>
      </c>
      <c r="Y98" s="356"/>
      <c r="Z98" s="348" t="s">
        <v>72</v>
      </c>
      <c r="AA98" s="356"/>
      <c r="AB98" s="348" t="s">
        <v>73</v>
      </c>
      <c r="AC98" s="356"/>
      <c r="AD98" s="348" t="s">
        <v>74</v>
      </c>
      <c r="AE98" s="357"/>
      <c r="AF98" s="348" t="s">
        <v>75</v>
      </c>
      <c r="AG98" s="356"/>
      <c r="AH98" s="357" t="s">
        <v>76</v>
      </c>
      <c r="AI98" s="357"/>
      <c r="AJ98" s="348" t="s">
        <v>77</v>
      </c>
      <c r="AK98" s="356"/>
      <c r="AL98" s="357" t="s">
        <v>32</v>
      </c>
      <c r="AM98" s="349"/>
      <c r="AN98" s="346"/>
      <c r="AO98" s="339"/>
      <c r="AP98" s="335"/>
      <c r="AQ98" s="335"/>
      <c r="AR98" s="122"/>
      <c r="AS98" s="122"/>
      <c r="AT98" s="122"/>
      <c r="AU98" s="122"/>
      <c r="AV98" s="122"/>
      <c r="AW98" s="122"/>
      <c r="AX98" s="122"/>
      <c r="AY98" s="122"/>
      <c r="AZ98" s="122"/>
      <c r="BA98" s="122"/>
      <c r="BB98" s="122"/>
      <c r="BC98" s="122"/>
      <c r="BD98" s="122"/>
      <c r="BE98" s="122"/>
      <c r="BX98" s="121"/>
      <c r="CG98" s="123"/>
      <c r="CH98" s="123"/>
      <c r="CI98" s="123"/>
      <c r="CJ98" s="123"/>
      <c r="CK98" s="123"/>
      <c r="CL98" s="123"/>
      <c r="CM98" s="123"/>
      <c r="CN98" s="123"/>
      <c r="CO98" s="123"/>
    </row>
    <row r="99" spans="1:93" ht="16.149999999999999" customHeight="1" x14ac:dyDescent="0.2">
      <c r="A99" s="336"/>
      <c r="B99" s="342"/>
      <c r="C99" s="37" t="s">
        <v>33</v>
      </c>
      <c r="D99" s="38" t="s">
        <v>34</v>
      </c>
      <c r="E99" s="116" t="s">
        <v>35</v>
      </c>
      <c r="F99" s="77" t="s">
        <v>34</v>
      </c>
      <c r="G99" s="114" t="s">
        <v>35</v>
      </c>
      <c r="H99" s="77" t="s">
        <v>34</v>
      </c>
      <c r="I99" s="114" t="s">
        <v>35</v>
      </c>
      <c r="J99" s="77" t="s">
        <v>34</v>
      </c>
      <c r="K99" s="114" t="s">
        <v>35</v>
      </c>
      <c r="L99" s="77" t="s">
        <v>34</v>
      </c>
      <c r="M99" s="114" t="s">
        <v>35</v>
      </c>
      <c r="N99" s="77" t="s">
        <v>34</v>
      </c>
      <c r="O99" s="145" t="s">
        <v>35</v>
      </c>
      <c r="P99" s="77" t="s">
        <v>34</v>
      </c>
      <c r="Q99" s="114" t="s">
        <v>35</v>
      </c>
      <c r="R99" s="125" t="s">
        <v>34</v>
      </c>
      <c r="S99" s="145" t="s">
        <v>35</v>
      </c>
      <c r="T99" s="77" t="s">
        <v>34</v>
      </c>
      <c r="U99" s="114" t="s">
        <v>35</v>
      </c>
      <c r="V99" s="125" t="s">
        <v>34</v>
      </c>
      <c r="W99" s="145" t="s">
        <v>35</v>
      </c>
      <c r="X99" s="77" t="s">
        <v>34</v>
      </c>
      <c r="Y99" s="114" t="s">
        <v>35</v>
      </c>
      <c r="Z99" s="125" t="s">
        <v>34</v>
      </c>
      <c r="AA99" s="145" t="s">
        <v>35</v>
      </c>
      <c r="AB99" s="77" t="s">
        <v>34</v>
      </c>
      <c r="AC99" s="114" t="s">
        <v>35</v>
      </c>
      <c r="AD99" s="77" t="s">
        <v>34</v>
      </c>
      <c r="AE99" s="145" t="s">
        <v>35</v>
      </c>
      <c r="AF99" s="77" t="s">
        <v>34</v>
      </c>
      <c r="AG99" s="114" t="s">
        <v>35</v>
      </c>
      <c r="AH99" s="125" t="s">
        <v>34</v>
      </c>
      <c r="AI99" s="145" t="s">
        <v>35</v>
      </c>
      <c r="AJ99" s="77" t="s">
        <v>34</v>
      </c>
      <c r="AK99" s="114" t="s">
        <v>35</v>
      </c>
      <c r="AL99" s="125" t="s">
        <v>34</v>
      </c>
      <c r="AM99" s="92" t="s">
        <v>35</v>
      </c>
      <c r="AN99" s="115" t="s">
        <v>5</v>
      </c>
      <c r="AO99" s="116" t="s">
        <v>6</v>
      </c>
      <c r="AP99" s="336"/>
      <c r="AQ99" s="336"/>
      <c r="AR99" s="122"/>
      <c r="AS99" s="122"/>
      <c r="AT99" s="122"/>
      <c r="AU99" s="122"/>
      <c r="AV99" s="122"/>
      <c r="AW99" s="122"/>
      <c r="AX99" s="122"/>
      <c r="AY99" s="122"/>
      <c r="AZ99" s="122"/>
      <c r="BA99" s="122"/>
      <c r="BB99" s="122"/>
      <c r="BC99" s="122"/>
      <c r="BD99" s="122"/>
      <c r="BE99" s="122"/>
      <c r="BX99" s="121"/>
      <c r="CG99" s="123"/>
      <c r="CH99" s="123"/>
      <c r="CI99" s="123"/>
      <c r="CJ99" s="123"/>
      <c r="CK99" s="123"/>
      <c r="CL99" s="123"/>
      <c r="CM99" s="123"/>
      <c r="CN99" s="123"/>
      <c r="CO99" s="123"/>
    </row>
    <row r="100" spans="1:93" ht="16.149999999999999" customHeight="1" x14ac:dyDescent="0.2">
      <c r="A100" s="334" t="s">
        <v>78</v>
      </c>
      <c r="B100" s="152" t="s">
        <v>79</v>
      </c>
      <c r="C100" s="49">
        <f t="shared" ref="C100:C111" si="10">SUM(D100+E100)</f>
        <v>163</v>
      </c>
      <c r="D100" s="50">
        <f t="shared" ref="D100:D111" si="11">SUM(F100+H100+J100+L100+N100+P100+R100+T100+V100+X100+Z100+AB100+AD100+AF100+AH100+AJ100+AL100)</f>
        <v>109</v>
      </c>
      <c r="E100" s="51">
        <f t="shared" ref="E100:E111" si="12">SUM(G100+I100+K100+M100+O100+Q100+S100+U100+W100+Y100+AA100+AC100+AE100+AG100+AI100+AK100+AM100)</f>
        <v>54</v>
      </c>
      <c r="F100" s="184"/>
      <c r="G100" s="207"/>
      <c r="H100" s="184"/>
      <c r="I100" s="208"/>
      <c r="J100" s="184"/>
      <c r="K100" s="207"/>
      <c r="L100" s="1">
        <v>3</v>
      </c>
      <c r="M100" s="3">
        <v>1</v>
      </c>
      <c r="N100" s="4">
        <v>16</v>
      </c>
      <c r="O100" s="209">
        <v>10</v>
      </c>
      <c r="P100" s="25">
        <v>12</v>
      </c>
      <c r="Q100" s="3">
        <v>9</v>
      </c>
      <c r="R100" s="63">
        <v>11</v>
      </c>
      <c r="S100" s="209">
        <v>8</v>
      </c>
      <c r="T100" s="1">
        <v>17</v>
      </c>
      <c r="U100" s="2">
        <v>3</v>
      </c>
      <c r="V100" s="4">
        <v>15</v>
      </c>
      <c r="W100" s="63">
        <v>9</v>
      </c>
      <c r="X100" s="1">
        <v>14</v>
      </c>
      <c r="Y100" s="2">
        <v>5</v>
      </c>
      <c r="Z100" s="4">
        <v>12</v>
      </c>
      <c r="AA100" s="63">
        <v>6</v>
      </c>
      <c r="AB100" s="1">
        <v>9</v>
      </c>
      <c r="AC100" s="2">
        <v>3</v>
      </c>
      <c r="AD100" s="1">
        <v>0</v>
      </c>
      <c r="AE100" s="3">
        <v>0</v>
      </c>
      <c r="AF100" s="210"/>
      <c r="AG100" s="211"/>
      <c r="AH100" s="210"/>
      <c r="AI100" s="211"/>
      <c r="AJ100" s="210"/>
      <c r="AK100" s="211"/>
      <c r="AL100" s="212"/>
      <c r="AM100" s="213"/>
      <c r="AN100" s="9">
        <v>0</v>
      </c>
      <c r="AO100" s="9">
        <v>0</v>
      </c>
      <c r="AP100" s="9">
        <v>0</v>
      </c>
      <c r="AQ100" s="3">
        <v>0</v>
      </c>
      <c r="AR100" s="6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122"/>
      <c r="BE100" s="122"/>
      <c r="BX100" s="121"/>
      <c r="CG100" s="123">
        <v>0</v>
      </c>
      <c r="CH100" s="123">
        <v>0</v>
      </c>
      <c r="CI100" s="123"/>
      <c r="CJ100" s="123"/>
      <c r="CK100" s="123"/>
      <c r="CL100" s="123"/>
      <c r="CM100" s="123"/>
      <c r="CN100" s="123"/>
      <c r="CO100" s="123"/>
    </row>
    <row r="101" spans="1:93" ht="16.149999999999999" customHeight="1" x14ac:dyDescent="0.2">
      <c r="A101" s="335"/>
      <c r="B101" s="39" t="s">
        <v>80</v>
      </c>
      <c r="C101" s="52">
        <f t="shared" si="10"/>
        <v>26</v>
      </c>
      <c r="D101" s="53">
        <f t="shared" si="11"/>
        <v>18</v>
      </c>
      <c r="E101" s="54">
        <f t="shared" si="12"/>
        <v>8</v>
      </c>
      <c r="F101" s="7"/>
      <c r="G101" s="10"/>
      <c r="H101" s="7"/>
      <c r="I101" s="20"/>
      <c r="J101" s="9"/>
      <c r="K101" s="173"/>
      <c r="L101" s="7"/>
      <c r="M101" s="8">
        <v>1</v>
      </c>
      <c r="N101" s="9">
        <v>1</v>
      </c>
      <c r="O101" s="173"/>
      <c r="P101" s="21">
        <v>1</v>
      </c>
      <c r="Q101" s="8"/>
      <c r="R101" s="10">
        <v>1</v>
      </c>
      <c r="S101" s="173"/>
      <c r="T101" s="7"/>
      <c r="U101" s="20"/>
      <c r="V101" s="9"/>
      <c r="W101" s="10"/>
      <c r="X101" s="7">
        <v>1</v>
      </c>
      <c r="Y101" s="20">
        <v>1</v>
      </c>
      <c r="Z101" s="9"/>
      <c r="AA101" s="10">
        <v>1</v>
      </c>
      <c r="AB101" s="7">
        <v>3</v>
      </c>
      <c r="AC101" s="20">
        <v>2</v>
      </c>
      <c r="AD101" s="7">
        <v>1</v>
      </c>
      <c r="AE101" s="8">
        <v>1</v>
      </c>
      <c r="AF101" s="7">
        <v>2</v>
      </c>
      <c r="AG101" s="20">
        <v>1</v>
      </c>
      <c r="AH101" s="7">
        <v>1</v>
      </c>
      <c r="AI101" s="20"/>
      <c r="AJ101" s="7">
        <v>7</v>
      </c>
      <c r="AK101" s="20">
        <v>1</v>
      </c>
      <c r="AL101" s="9"/>
      <c r="AM101" s="57"/>
      <c r="AN101" s="9">
        <v>0</v>
      </c>
      <c r="AO101" s="9">
        <v>0</v>
      </c>
      <c r="AP101" s="9">
        <v>0</v>
      </c>
      <c r="AQ101" s="8">
        <v>0</v>
      </c>
      <c r="AR101" s="6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122"/>
      <c r="BE101" s="122"/>
      <c r="BX101" s="121"/>
      <c r="CG101" s="123">
        <v>0</v>
      </c>
      <c r="CH101" s="123">
        <v>0</v>
      </c>
      <c r="CI101" s="123"/>
      <c r="CJ101" s="123"/>
      <c r="CK101" s="123"/>
      <c r="CL101" s="123"/>
      <c r="CM101" s="123"/>
      <c r="CN101" s="123"/>
      <c r="CO101" s="123"/>
    </row>
    <row r="102" spans="1:93" ht="16.149999999999999" customHeight="1" x14ac:dyDescent="0.2">
      <c r="A102" s="335"/>
      <c r="B102" s="39" t="s">
        <v>81</v>
      </c>
      <c r="C102" s="52">
        <f t="shared" si="10"/>
        <v>8</v>
      </c>
      <c r="D102" s="53">
        <f t="shared" si="11"/>
        <v>5</v>
      </c>
      <c r="E102" s="54">
        <f t="shared" si="12"/>
        <v>3</v>
      </c>
      <c r="F102" s="7"/>
      <c r="G102" s="10"/>
      <c r="H102" s="7"/>
      <c r="I102" s="20"/>
      <c r="J102" s="9"/>
      <c r="K102" s="173"/>
      <c r="L102" s="7">
        <v>1</v>
      </c>
      <c r="M102" s="8"/>
      <c r="N102" s="9">
        <v>1</v>
      </c>
      <c r="O102" s="173"/>
      <c r="P102" s="21">
        <v>1</v>
      </c>
      <c r="Q102" s="8">
        <v>1</v>
      </c>
      <c r="R102" s="10"/>
      <c r="S102" s="173">
        <v>1</v>
      </c>
      <c r="T102" s="7">
        <v>1</v>
      </c>
      <c r="U102" s="20"/>
      <c r="V102" s="9">
        <v>1</v>
      </c>
      <c r="W102" s="10">
        <v>1</v>
      </c>
      <c r="X102" s="7"/>
      <c r="Y102" s="20"/>
      <c r="Z102" s="9"/>
      <c r="AA102" s="10"/>
      <c r="AB102" s="7"/>
      <c r="AC102" s="20"/>
      <c r="AD102" s="7"/>
      <c r="AE102" s="8"/>
      <c r="AF102" s="7"/>
      <c r="AG102" s="20"/>
      <c r="AH102" s="7"/>
      <c r="AI102" s="20"/>
      <c r="AJ102" s="7"/>
      <c r="AK102" s="20"/>
      <c r="AL102" s="9"/>
      <c r="AM102" s="57"/>
      <c r="AN102" s="9">
        <v>0</v>
      </c>
      <c r="AO102" s="9">
        <v>0</v>
      </c>
      <c r="AP102" s="9">
        <v>0</v>
      </c>
      <c r="AQ102" s="8">
        <v>0</v>
      </c>
      <c r="AR102" s="6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122"/>
      <c r="BE102" s="122"/>
      <c r="BX102" s="121"/>
      <c r="CG102" s="123">
        <v>0</v>
      </c>
      <c r="CH102" s="123">
        <v>0</v>
      </c>
      <c r="CI102" s="123"/>
      <c r="CJ102" s="123"/>
      <c r="CK102" s="123"/>
      <c r="CL102" s="123"/>
      <c r="CM102" s="123"/>
      <c r="CN102" s="123"/>
      <c r="CO102" s="123"/>
    </row>
    <row r="103" spans="1:93" ht="16.149999999999999" customHeight="1" x14ac:dyDescent="0.2">
      <c r="A103" s="335"/>
      <c r="B103" s="39" t="s">
        <v>82</v>
      </c>
      <c r="C103" s="52">
        <f t="shared" si="10"/>
        <v>0</v>
      </c>
      <c r="D103" s="53">
        <f t="shared" si="11"/>
        <v>0</v>
      </c>
      <c r="E103" s="54">
        <f t="shared" si="12"/>
        <v>0</v>
      </c>
      <c r="F103" s="7"/>
      <c r="G103" s="10"/>
      <c r="H103" s="7"/>
      <c r="I103" s="20"/>
      <c r="J103" s="9"/>
      <c r="K103" s="173"/>
      <c r="L103" s="7"/>
      <c r="M103" s="8"/>
      <c r="N103" s="9"/>
      <c r="O103" s="173"/>
      <c r="P103" s="21"/>
      <c r="Q103" s="8"/>
      <c r="R103" s="10"/>
      <c r="S103" s="173"/>
      <c r="T103" s="7"/>
      <c r="U103" s="20"/>
      <c r="V103" s="9"/>
      <c r="W103" s="10"/>
      <c r="X103" s="7"/>
      <c r="Y103" s="20"/>
      <c r="Z103" s="9"/>
      <c r="AA103" s="10"/>
      <c r="AB103" s="7"/>
      <c r="AC103" s="20"/>
      <c r="AD103" s="7"/>
      <c r="AE103" s="8"/>
      <c r="AF103" s="7"/>
      <c r="AG103" s="20"/>
      <c r="AH103" s="7"/>
      <c r="AI103" s="20"/>
      <c r="AJ103" s="7"/>
      <c r="AK103" s="20"/>
      <c r="AL103" s="9"/>
      <c r="AM103" s="57"/>
      <c r="AN103" s="9"/>
      <c r="AO103" s="9"/>
      <c r="AP103" s="9"/>
      <c r="AQ103" s="8"/>
      <c r="AR103" s="6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122"/>
      <c r="BE103" s="122"/>
      <c r="BX103" s="121"/>
      <c r="CG103" s="123"/>
      <c r="CH103" s="123"/>
      <c r="CI103" s="123"/>
      <c r="CJ103" s="123"/>
      <c r="CK103" s="123"/>
      <c r="CL103" s="123"/>
      <c r="CM103" s="123"/>
      <c r="CN103" s="123"/>
      <c r="CO103" s="123"/>
    </row>
    <row r="104" spans="1:93" ht="16.149999999999999" customHeight="1" x14ac:dyDescent="0.2">
      <c r="A104" s="335"/>
      <c r="B104" s="186" t="s">
        <v>83</v>
      </c>
      <c r="C104" s="59">
        <f t="shared" si="10"/>
        <v>0</v>
      </c>
      <c r="D104" s="60">
        <f t="shared" si="11"/>
        <v>0</v>
      </c>
      <c r="E104" s="61">
        <f t="shared" si="12"/>
        <v>0</v>
      </c>
      <c r="F104" s="41"/>
      <c r="G104" s="214"/>
      <c r="H104" s="41"/>
      <c r="I104" s="42"/>
      <c r="J104" s="9"/>
      <c r="K104" s="173"/>
      <c r="L104" s="27"/>
      <c r="M104" s="137"/>
      <c r="N104" s="69"/>
      <c r="O104" s="140"/>
      <c r="P104" s="180"/>
      <c r="Q104" s="99"/>
      <c r="R104" s="214"/>
      <c r="S104" s="215"/>
      <c r="T104" s="41"/>
      <c r="U104" s="42"/>
      <c r="V104" s="93"/>
      <c r="W104" s="214"/>
      <c r="X104" s="41"/>
      <c r="Y104" s="42"/>
      <c r="Z104" s="93"/>
      <c r="AA104" s="214"/>
      <c r="AB104" s="41"/>
      <c r="AC104" s="42"/>
      <c r="AD104" s="41"/>
      <c r="AE104" s="99"/>
      <c r="AF104" s="41"/>
      <c r="AG104" s="42"/>
      <c r="AH104" s="41"/>
      <c r="AI104" s="42"/>
      <c r="AJ104" s="41"/>
      <c r="AK104" s="42"/>
      <c r="AL104" s="214"/>
      <c r="AM104" s="181"/>
      <c r="AN104" s="9"/>
      <c r="AO104" s="9"/>
      <c r="AP104" s="9"/>
      <c r="AQ104" s="137"/>
      <c r="AR104" s="6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122"/>
      <c r="BE104" s="122"/>
      <c r="BX104" s="121"/>
      <c r="CG104" s="123"/>
      <c r="CH104" s="123"/>
      <c r="CI104" s="123"/>
      <c r="CJ104" s="123"/>
      <c r="CK104" s="123"/>
      <c r="CL104" s="123"/>
      <c r="CM104" s="123"/>
      <c r="CN104" s="123"/>
      <c r="CO104" s="123"/>
    </row>
    <row r="105" spans="1:93" ht="16.149999999999999" customHeight="1" x14ac:dyDescent="0.2">
      <c r="A105" s="336"/>
      <c r="B105" s="167" t="s">
        <v>84</v>
      </c>
      <c r="C105" s="132">
        <f t="shared" si="10"/>
        <v>0</v>
      </c>
      <c r="D105" s="168">
        <f t="shared" si="11"/>
        <v>0</v>
      </c>
      <c r="E105" s="131">
        <f t="shared" si="12"/>
        <v>0</v>
      </c>
      <c r="F105" s="12"/>
      <c r="G105" s="16"/>
      <c r="H105" s="12"/>
      <c r="I105" s="13"/>
      <c r="J105" s="15"/>
      <c r="K105" s="141"/>
      <c r="L105" s="12"/>
      <c r="M105" s="14"/>
      <c r="N105" s="15"/>
      <c r="O105" s="141"/>
      <c r="P105" s="23"/>
      <c r="Q105" s="14"/>
      <c r="R105" s="16"/>
      <c r="S105" s="141"/>
      <c r="T105" s="12"/>
      <c r="U105" s="13"/>
      <c r="V105" s="15"/>
      <c r="W105" s="16"/>
      <c r="X105" s="12"/>
      <c r="Y105" s="13"/>
      <c r="Z105" s="15"/>
      <c r="AA105" s="16"/>
      <c r="AB105" s="12"/>
      <c r="AC105" s="13"/>
      <c r="AD105" s="12"/>
      <c r="AE105" s="14"/>
      <c r="AF105" s="12"/>
      <c r="AG105" s="13"/>
      <c r="AH105" s="12"/>
      <c r="AI105" s="13"/>
      <c r="AJ105" s="12"/>
      <c r="AK105" s="13"/>
      <c r="AL105" s="12"/>
      <c r="AM105" s="13"/>
      <c r="AN105" s="9"/>
      <c r="AO105" s="9"/>
      <c r="AP105" s="9"/>
      <c r="AQ105" s="8"/>
      <c r="AR105" s="6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122"/>
      <c r="BE105" s="122"/>
      <c r="BX105" s="121"/>
      <c r="CG105" s="123"/>
      <c r="CH105" s="123"/>
      <c r="CI105" s="123"/>
      <c r="CJ105" s="123"/>
      <c r="CK105" s="123"/>
      <c r="CL105" s="123"/>
      <c r="CM105" s="123"/>
      <c r="CN105" s="123"/>
      <c r="CO105" s="123"/>
    </row>
    <row r="106" spans="1:93" ht="16.149999999999999" customHeight="1" x14ac:dyDescent="0.2">
      <c r="A106" s="334" t="s">
        <v>85</v>
      </c>
      <c r="B106" s="152" t="s">
        <v>79</v>
      </c>
      <c r="C106" s="49">
        <f t="shared" si="10"/>
        <v>0</v>
      </c>
      <c r="D106" s="50">
        <f t="shared" si="11"/>
        <v>0</v>
      </c>
      <c r="E106" s="51">
        <f t="shared" si="12"/>
        <v>0</v>
      </c>
      <c r="F106" s="184"/>
      <c r="G106" s="207"/>
      <c r="H106" s="184"/>
      <c r="I106" s="208"/>
      <c r="J106" s="184"/>
      <c r="K106" s="207"/>
      <c r="L106" s="1"/>
      <c r="M106" s="3"/>
      <c r="N106" s="4"/>
      <c r="O106" s="209"/>
      <c r="P106" s="25"/>
      <c r="Q106" s="3"/>
      <c r="R106" s="63"/>
      <c r="S106" s="209"/>
      <c r="T106" s="1"/>
      <c r="U106" s="2"/>
      <c r="V106" s="4"/>
      <c r="W106" s="63"/>
      <c r="X106" s="1"/>
      <c r="Y106" s="2"/>
      <c r="Z106" s="4"/>
      <c r="AA106" s="63"/>
      <c r="AB106" s="1"/>
      <c r="AC106" s="2"/>
      <c r="AD106" s="1"/>
      <c r="AE106" s="3"/>
      <c r="AF106" s="176"/>
      <c r="AG106" s="216"/>
      <c r="AH106" s="176"/>
      <c r="AI106" s="216"/>
      <c r="AJ106" s="176"/>
      <c r="AK106" s="216"/>
      <c r="AL106" s="126"/>
      <c r="AM106" s="197"/>
      <c r="AN106" s="9"/>
      <c r="AO106" s="9"/>
      <c r="AP106" s="9"/>
      <c r="AQ106" s="19"/>
      <c r="AR106" s="6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122"/>
      <c r="BE106" s="122"/>
      <c r="BX106" s="121"/>
      <c r="CG106" s="123">
        <v>0</v>
      </c>
      <c r="CH106" s="123">
        <v>0</v>
      </c>
      <c r="CI106" s="123"/>
      <c r="CJ106" s="123"/>
      <c r="CK106" s="123"/>
      <c r="CL106" s="123"/>
      <c r="CM106" s="123"/>
      <c r="CN106" s="123"/>
      <c r="CO106" s="123"/>
    </row>
    <row r="107" spans="1:93" ht="16.149999999999999" customHeight="1" x14ac:dyDescent="0.2">
      <c r="A107" s="335"/>
      <c r="B107" s="39" t="s">
        <v>80</v>
      </c>
      <c r="C107" s="52">
        <f t="shared" si="10"/>
        <v>18</v>
      </c>
      <c r="D107" s="53">
        <f t="shared" si="11"/>
        <v>10</v>
      </c>
      <c r="E107" s="54">
        <f t="shared" si="12"/>
        <v>8</v>
      </c>
      <c r="F107" s="7"/>
      <c r="G107" s="46"/>
      <c r="H107" s="7"/>
      <c r="I107" s="18"/>
      <c r="J107" s="7"/>
      <c r="K107" s="46"/>
      <c r="L107" s="7"/>
      <c r="M107" s="18">
        <v>1</v>
      </c>
      <c r="N107" s="9">
        <v>1</v>
      </c>
      <c r="O107" s="46"/>
      <c r="P107" s="7">
        <v>1</v>
      </c>
      <c r="Q107" s="18"/>
      <c r="R107" s="9"/>
      <c r="S107" s="46"/>
      <c r="T107" s="7"/>
      <c r="U107" s="18"/>
      <c r="V107" s="9"/>
      <c r="W107" s="46"/>
      <c r="X107" s="7">
        <v>1</v>
      </c>
      <c r="Y107" s="18">
        <v>1</v>
      </c>
      <c r="Z107" s="9"/>
      <c r="AA107" s="46">
        <v>1</v>
      </c>
      <c r="AB107" s="7">
        <v>3</v>
      </c>
      <c r="AC107" s="18">
        <v>2</v>
      </c>
      <c r="AD107" s="7">
        <v>1</v>
      </c>
      <c r="AE107" s="19">
        <v>1</v>
      </c>
      <c r="AF107" s="7">
        <v>2</v>
      </c>
      <c r="AG107" s="20">
        <v>1</v>
      </c>
      <c r="AH107" s="7">
        <v>1</v>
      </c>
      <c r="AI107" s="20"/>
      <c r="AJ107" s="7"/>
      <c r="AK107" s="20">
        <v>1</v>
      </c>
      <c r="AL107" s="9"/>
      <c r="AM107" s="57"/>
      <c r="AN107" s="9">
        <v>0</v>
      </c>
      <c r="AO107" s="9">
        <v>0</v>
      </c>
      <c r="AP107" s="9">
        <v>0</v>
      </c>
      <c r="AQ107" s="19">
        <v>0</v>
      </c>
      <c r="AR107" s="6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122"/>
      <c r="BE107" s="122"/>
      <c r="BX107" s="121"/>
      <c r="CG107" s="123">
        <v>0</v>
      </c>
      <c r="CH107" s="123">
        <v>0</v>
      </c>
      <c r="CI107" s="123"/>
      <c r="CJ107" s="123"/>
      <c r="CK107" s="123"/>
      <c r="CL107" s="123"/>
      <c r="CM107" s="123"/>
      <c r="CN107" s="123"/>
      <c r="CO107" s="123"/>
    </row>
    <row r="108" spans="1:93" ht="16.149999999999999" customHeight="1" x14ac:dyDescent="0.2">
      <c r="A108" s="335"/>
      <c r="B108" s="39" t="s">
        <v>81</v>
      </c>
      <c r="C108" s="52">
        <f t="shared" si="10"/>
        <v>8</v>
      </c>
      <c r="D108" s="53">
        <f t="shared" si="11"/>
        <v>5</v>
      </c>
      <c r="E108" s="54">
        <f t="shared" si="12"/>
        <v>3</v>
      </c>
      <c r="F108" s="7"/>
      <c r="G108" s="10"/>
      <c r="H108" s="7"/>
      <c r="I108" s="20"/>
      <c r="J108" s="7"/>
      <c r="K108" s="10"/>
      <c r="L108" s="7">
        <v>1</v>
      </c>
      <c r="M108" s="20"/>
      <c r="N108" s="9">
        <v>1</v>
      </c>
      <c r="O108" s="10"/>
      <c r="P108" s="7">
        <v>1</v>
      </c>
      <c r="Q108" s="20">
        <v>1</v>
      </c>
      <c r="R108" s="9"/>
      <c r="S108" s="10">
        <v>1</v>
      </c>
      <c r="T108" s="7">
        <v>1</v>
      </c>
      <c r="U108" s="20"/>
      <c r="V108" s="9">
        <v>1</v>
      </c>
      <c r="W108" s="10">
        <v>1</v>
      </c>
      <c r="X108" s="7"/>
      <c r="Y108" s="20"/>
      <c r="Z108" s="9"/>
      <c r="AA108" s="10"/>
      <c r="AB108" s="7"/>
      <c r="AC108" s="20"/>
      <c r="AD108" s="7"/>
      <c r="AE108" s="8"/>
      <c r="AF108" s="7"/>
      <c r="AG108" s="20"/>
      <c r="AH108" s="7"/>
      <c r="AI108" s="20"/>
      <c r="AJ108" s="7"/>
      <c r="AK108" s="20"/>
      <c r="AL108" s="9"/>
      <c r="AM108" s="57"/>
      <c r="AN108" s="9">
        <v>0</v>
      </c>
      <c r="AO108" s="9">
        <v>0</v>
      </c>
      <c r="AP108" s="9">
        <v>0</v>
      </c>
      <c r="AQ108" s="8">
        <v>0</v>
      </c>
      <c r="AR108" s="6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122"/>
      <c r="BE108" s="122"/>
      <c r="BX108" s="121"/>
      <c r="CG108" s="123">
        <v>0</v>
      </c>
      <c r="CH108" s="123">
        <v>0</v>
      </c>
      <c r="CI108" s="123"/>
      <c r="CJ108" s="123"/>
      <c r="CK108" s="123"/>
      <c r="CL108" s="123"/>
      <c r="CM108" s="123"/>
      <c r="CN108" s="123"/>
      <c r="CO108" s="123"/>
    </row>
    <row r="109" spans="1:93" ht="16.149999999999999" customHeight="1" x14ac:dyDescent="0.2">
      <c r="A109" s="335"/>
      <c r="B109" s="39" t="s">
        <v>82</v>
      </c>
      <c r="C109" s="52">
        <f t="shared" si="10"/>
        <v>0</v>
      </c>
      <c r="D109" s="53">
        <f t="shared" si="11"/>
        <v>0</v>
      </c>
      <c r="E109" s="54">
        <f t="shared" si="12"/>
        <v>0</v>
      </c>
      <c r="F109" s="7"/>
      <c r="G109" s="10"/>
      <c r="H109" s="7"/>
      <c r="I109" s="20"/>
      <c r="J109" s="7"/>
      <c r="K109" s="10"/>
      <c r="L109" s="7"/>
      <c r="M109" s="20"/>
      <c r="N109" s="9"/>
      <c r="O109" s="10"/>
      <c r="P109" s="7"/>
      <c r="Q109" s="20"/>
      <c r="R109" s="9"/>
      <c r="S109" s="10"/>
      <c r="T109" s="7"/>
      <c r="U109" s="20"/>
      <c r="V109" s="9"/>
      <c r="W109" s="10"/>
      <c r="X109" s="7"/>
      <c r="Y109" s="20"/>
      <c r="Z109" s="9"/>
      <c r="AA109" s="10"/>
      <c r="AB109" s="7"/>
      <c r="AC109" s="20"/>
      <c r="AD109" s="7"/>
      <c r="AE109" s="8"/>
      <c r="AF109" s="7"/>
      <c r="AG109" s="20"/>
      <c r="AH109" s="7"/>
      <c r="AI109" s="20"/>
      <c r="AJ109" s="7"/>
      <c r="AK109" s="20"/>
      <c r="AL109" s="9"/>
      <c r="AM109" s="57"/>
      <c r="AN109" s="9"/>
      <c r="AO109" s="9"/>
      <c r="AP109" s="9"/>
      <c r="AQ109" s="8"/>
      <c r="AR109" s="6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122"/>
      <c r="BE109" s="122"/>
      <c r="BX109" s="121"/>
      <c r="CG109" s="123"/>
      <c r="CH109" s="123"/>
      <c r="CI109" s="123"/>
      <c r="CJ109" s="123"/>
      <c r="CK109" s="123"/>
      <c r="CL109" s="123"/>
      <c r="CM109" s="123"/>
      <c r="CN109" s="123"/>
      <c r="CO109" s="123"/>
    </row>
    <row r="110" spans="1:93" ht="16.149999999999999" customHeight="1" x14ac:dyDescent="0.2">
      <c r="A110" s="335"/>
      <c r="B110" s="186" t="s">
        <v>83</v>
      </c>
      <c r="C110" s="59">
        <f t="shared" si="10"/>
        <v>0</v>
      </c>
      <c r="D110" s="60">
        <f t="shared" si="11"/>
        <v>0</v>
      </c>
      <c r="E110" s="61">
        <f t="shared" si="12"/>
        <v>0</v>
      </c>
      <c r="F110" s="41"/>
      <c r="G110" s="214"/>
      <c r="H110" s="184"/>
      <c r="I110" s="208"/>
      <c r="J110" s="7"/>
      <c r="K110" s="10"/>
      <c r="L110" s="7"/>
      <c r="M110" s="20"/>
      <c r="N110" s="9"/>
      <c r="O110" s="10"/>
      <c r="P110" s="217"/>
      <c r="Q110" s="185"/>
      <c r="R110" s="207"/>
      <c r="S110" s="218"/>
      <c r="T110" s="184"/>
      <c r="U110" s="208"/>
      <c r="V110" s="219"/>
      <c r="W110" s="207"/>
      <c r="X110" s="184"/>
      <c r="Y110" s="208"/>
      <c r="Z110" s="219"/>
      <c r="AA110" s="207"/>
      <c r="AB110" s="184"/>
      <c r="AC110" s="208"/>
      <c r="AD110" s="184"/>
      <c r="AE110" s="185"/>
      <c r="AF110" s="184"/>
      <c r="AG110" s="208"/>
      <c r="AH110" s="184"/>
      <c r="AI110" s="208"/>
      <c r="AJ110" s="184"/>
      <c r="AK110" s="208"/>
      <c r="AL110" s="207"/>
      <c r="AM110" s="191"/>
      <c r="AN110" s="9"/>
      <c r="AO110" s="9"/>
      <c r="AP110" s="9"/>
      <c r="AQ110" s="8"/>
      <c r="AR110" s="6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122"/>
      <c r="BE110" s="122"/>
      <c r="BX110" s="121"/>
      <c r="CG110" s="123"/>
      <c r="CH110" s="123"/>
      <c r="CI110" s="123"/>
      <c r="CJ110" s="123"/>
      <c r="CK110" s="123"/>
      <c r="CL110" s="123"/>
      <c r="CM110" s="123"/>
      <c r="CN110" s="123"/>
      <c r="CO110" s="123"/>
    </row>
    <row r="111" spans="1:93" ht="16.149999999999999" customHeight="1" x14ac:dyDescent="0.2">
      <c r="A111" s="336"/>
      <c r="B111" s="167" t="s">
        <v>84</v>
      </c>
      <c r="C111" s="132">
        <f t="shared" si="10"/>
        <v>0</v>
      </c>
      <c r="D111" s="168">
        <f t="shared" si="11"/>
        <v>0</v>
      </c>
      <c r="E111" s="131">
        <f t="shared" si="12"/>
        <v>0</v>
      </c>
      <c r="F111" s="12"/>
      <c r="G111" s="16"/>
      <c r="H111" s="12"/>
      <c r="I111" s="13"/>
      <c r="J111" s="15"/>
      <c r="K111" s="141"/>
      <c r="L111" s="12"/>
      <c r="M111" s="14"/>
      <c r="N111" s="15"/>
      <c r="O111" s="141"/>
      <c r="P111" s="23"/>
      <c r="Q111" s="14"/>
      <c r="R111" s="16"/>
      <c r="S111" s="141"/>
      <c r="T111" s="12"/>
      <c r="U111" s="13"/>
      <c r="V111" s="15"/>
      <c r="W111" s="16"/>
      <c r="X111" s="12"/>
      <c r="Y111" s="13"/>
      <c r="Z111" s="15"/>
      <c r="AA111" s="16"/>
      <c r="AB111" s="12"/>
      <c r="AC111" s="13"/>
      <c r="AD111" s="12"/>
      <c r="AE111" s="14"/>
      <c r="AF111" s="12"/>
      <c r="AG111" s="13"/>
      <c r="AH111" s="12"/>
      <c r="AI111" s="13"/>
      <c r="AJ111" s="12"/>
      <c r="AK111" s="13"/>
      <c r="AL111" s="16"/>
      <c r="AM111" s="36"/>
      <c r="AN111" s="15"/>
      <c r="AO111" s="15"/>
      <c r="AP111" s="15"/>
      <c r="AQ111" s="13"/>
      <c r="AR111" s="6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122"/>
      <c r="BE111" s="122"/>
      <c r="BX111" s="121"/>
      <c r="CG111" s="123"/>
      <c r="CH111" s="123"/>
      <c r="CI111" s="123"/>
      <c r="CJ111" s="123"/>
      <c r="CK111" s="123"/>
      <c r="CL111" s="123"/>
      <c r="CM111" s="123"/>
      <c r="CN111" s="123"/>
      <c r="CO111" s="123"/>
    </row>
    <row r="112" spans="1:93" ht="31.9" customHeight="1" x14ac:dyDescent="0.2">
      <c r="A112" s="86" t="s">
        <v>86</v>
      </c>
      <c r="B112" s="151"/>
      <c r="C112" s="151"/>
      <c r="D112" s="151"/>
      <c r="E112" s="220"/>
      <c r="F112" s="220"/>
      <c r="G112" s="220"/>
      <c r="H112" s="220"/>
      <c r="I112" s="220"/>
      <c r="J112" s="220"/>
      <c r="K112" s="220"/>
      <c r="L112" s="221"/>
      <c r="M112" s="122"/>
      <c r="N112" s="122"/>
      <c r="O112" s="122"/>
      <c r="P112" s="122"/>
      <c r="Q112" s="122"/>
      <c r="R112" s="122"/>
      <c r="S112" s="122"/>
      <c r="AR112" s="122"/>
      <c r="AS112" s="122"/>
      <c r="AT112" s="122"/>
      <c r="AU112" s="122"/>
      <c r="AV112" s="122"/>
      <c r="AW112" s="122"/>
      <c r="AX112" s="122"/>
      <c r="AY112" s="122"/>
      <c r="AZ112" s="122"/>
      <c r="BA112" s="122"/>
      <c r="BB112" s="122"/>
      <c r="BC112" s="122"/>
      <c r="BD112" s="122"/>
      <c r="BE112" s="122"/>
      <c r="CG112" s="123"/>
      <c r="CH112" s="123"/>
      <c r="CI112" s="123"/>
      <c r="CJ112" s="123"/>
      <c r="CK112" s="123"/>
      <c r="CL112" s="123"/>
      <c r="CM112" s="123"/>
      <c r="CN112" s="123"/>
      <c r="CO112" s="123"/>
    </row>
    <row r="113" spans="1:93" ht="25.15" customHeight="1" x14ac:dyDescent="0.2">
      <c r="A113" s="334" t="s">
        <v>87</v>
      </c>
      <c r="B113" s="83" t="s">
        <v>88</v>
      </c>
      <c r="C113" s="119" t="s">
        <v>89</v>
      </c>
      <c r="D113" s="119" t="s">
        <v>90</v>
      </c>
      <c r="E113" s="220"/>
      <c r="F113" s="220"/>
      <c r="G113" s="220"/>
      <c r="H113" s="220"/>
      <c r="I113" s="220"/>
      <c r="J113" s="220"/>
      <c r="K113" s="220"/>
      <c r="L113" s="221"/>
      <c r="M113" s="122"/>
      <c r="N113" s="122"/>
      <c r="O113" s="122"/>
      <c r="P113" s="122"/>
      <c r="Q113" s="122"/>
      <c r="R113" s="122"/>
      <c r="S113" s="122"/>
      <c r="AR113" s="122"/>
      <c r="AS113" s="122"/>
      <c r="AT113" s="122"/>
      <c r="AU113" s="122"/>
      <c r="AV113" s="122"/>
      <c r="AW113" s="122"/>
      <c r="AX113" s="122"/>
      <c r="AY113" s="122"/>
      <c r="AZ113" s="122"/>
      <c r="BA113" s="122"/>
      <c r="BB113" s="122"/>
      <c r="BC113" s="122"/>
      <c r="BD113" s="122"/>
      <c r="BE113" s="122"/>
      <c r="CG113" s="123"/>
      <c r="CH113" s="123"/>
      <c r="CI113" s="123"/>
      <c r="CJ113" s="123"/>
      <c r="CK113" s="123"/>
      <c r="CL113" s="123"/>
      <c r="CM113" s="123"/>
      <c r="CN113" s="123"/>
      <c r="CO113" s="123"/>
    </row>
    <row r="114" spans="1:93" ht="16.149999999999999" customHeight="1" x14ac:dyDescent="0.2">
      <c r="A114" s="335"/>
      <c r="B114" s="101" t="s">
        <v>91</v>
      </c>
      <c r="C114" s="26"/>
      <c r="D114" s="26"/>
      <c r="E114" s="6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122"/>
      <c r="R114" s="122"/>
      <c r="S114" s="122"/>
      <c r="CA114" s="147" t="str">
        <f>IF(D114&lt;=C114,"","* Las consejerías realizadas en Espacios Amigables NO DEBEN ser mayor al Total de Actividades. ")</f>
        <v/>
      </c>
      <c r="CG114" s="123">
        <f>IF(D114&lt;=C114,0,1)</f>
        <v>0</v>
      </c>
      <c r="CH114" s="123"/>
      <c r="CI114" s="123"/>
      <c r="CJ114" s="123"/>
      <c r="CK114" s="123"/>
      <c r="CL114" s="123"/>
      <c r="CM114" s="123"/>
      <c r="CN114" s="123"/>
      <c r="CO114" s="123"/>
    </row>
    <row r="115" spans="1:93" ht="16.149999999999999" customHeight="1" x14ac:dyDescent="0.2">
      <c r="A115" s="335"/>
      <c r="B115" s="102" t="s">
        <v>92</v>
      </c>
      <c r="C115" s="22"/>
      <c r="D115" s="22"/>
      <c r="E115" s="6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122"/>
      <c r="R115" s="122"/>
      <c r="S115" s="122"/>
      <c r="CA115" s="147" t="str">
        <f>IF(D115&lt;=C115,"","* Las consejerías realizadas en Espacios Amigables NO DEBEN ser mayor al Total de Actividades. ")</f>
        <v/>
      </c>
      <c r="CG115" s="123">
        <f>IF(D115&lt;=C115,0,1)</f>
        <v>0</v>
      </c>
      <c r="CH115" s="123"/>
      <c r="CI115" s="123"/>
      <c r="CJ115" s="123"/>
      <c r="CK115" s="123"/>
      <c r="CL115" s="123"/>
      <c r="CM115" s="123"/>
      <c r="CN115" s="123"/>
      <c r="CO115" s="123"/>
    </row>
    <row r="116" spans="1:93" ht="25.15" customHeight="1" x14ac:dyDescent="0.2">
      <c r="A116" s="335"/>
      <c r="B116" s="102" t="s">
        <v>93</v>
      </c>
      <c r="C116" s="22"/>
      <c r="D116" s="22"/>
      <c r="E116" s="6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122"/>
      <c r="R116" s="122"/>
      <c r="S116" s="122"/>
      <c r="CA116" s="147" t="str">
        <f>IF(D116&lt;=C116,"","* Las consejerías realizadas en Espacios Amigables NO DEBEN ser mayor al Total de Actividades. ")</f>
        <v/>
      </c>
      <c r="CG116" s="123">
        <f>IF(D116&lt;=C116,0,1)</f>
        <v>0</v>
      </c>
      <c r="CH116" s="123"/>
      <c r="CI116" s="123"/>
      <c r="CJ116" s="123"/>
      <c r="CK116" s="123"/>
      <c r="CL116" s="123"/>
      <c r="CM116" s="123"/>
      <c r="CN116" s="123"/>
      <c r="CO116" s="123"/>
    </row>
    <row r="117" spans="1:93" ht="16.149999999999999" customHeight="1" x14ac:dyDescent="0.2">
      <c r="A117" s="335"/>
      <c r="B117" s="102" t="s">
        <v>94</v>
      </c>
      <c r="C117" s="22"/>
      <c r="D117" s="70"/>
      <c r="E117" s="6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122"/>
      <c r="R117" s="122"/>
      <c r="S117" s="122"/>
      <c r="CG117" s="123"/>
      <c r="CH117" s="123"/>
      <c r="CI117" s="123"/>
      <c r="CJ117" s="123"/>
      <c r="CK117" s="123"/>
      <c r="CL117" s="123"/>
      <c r="CM117" s="123"/>
      <c r="CN117" s="123"/>
      <c r="CO117" s="123"/>
    </row>
    <row r="118" spans="1:93" ht="16.149999999999999" customHeight="1" x14ac:dyDescent="0.2">
      <c r="A118" s="335"/>
      <c r="B118" s="102" t="s">
        <v>95</v>
      </c>
      <c r="C118" s="22"/>
      <c r="D118" s="70"/>
      <c r="E118" s="6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122"/>
      <c r="R118" s="122"/>
      <c r="S118" s="122"/>
      <c r="CG118" s="123"/>
      <c r="CH118" s="123"/>
      <c r="CI118" s="123"/>
      <c r="CJ118" s="123"/>
      <c r="CK118" s="123"/>
      <c r="CL118" s="123"/>
      <c r="CM118" s="123"/>
      <c r="CN118" s="123"/>
      <c r="CO118" s="123"/>
    </row>
    <row r="119" spans="1:93" ht="16.149999999999999" customHeight="1" x14ac:dyDescent="0.2">
      <c r="A119" s="335"/>
      <c r="B119" s="102" t="s">
        <v>96</v>
      </c>
      <c r="C119" s="22"/>
      <c r="D119" s="22"/>
      <c r="E119" s="6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122"/>
      <c r="R119" s="122"/>
      <c r="S119" s="122"/>
      <c r="CA119" s="147" t="str">
        <f>IF(D119&lt;=C119,"","* Las consejerías realizadas en Espacios Amigables NO DEBEN ser mayor al Total de Actividades. ")</f>
        <v/>
      </c>
      <c r="CG119" s="123">
        <f>IF(D119&lt;=C119,0,1)</f>
        <v>0</v>
      </c>
      <c r="CH119" s="123"/>
      <c r="CI119" s="123"/>
      <c r="CJ119" s="123"/>
      <c r="CK119" s="123"/>
      <c r="CL119" s="123"/>
      <c r="CM119" s="123"/>
      <c r="CN119" s="123"/>
      <c r="CO119" s="123"/>
    </row>
    <row r="120" spans="1:93" ht="16.149999999999999" customHeight="1" x14ac:dyDescent="0.2">
      <c r="A120" s="335"/>
      <c r="B120" s="102" t="s">
        <v>97</v>
      </c>
      <c r="C120" s="22"/>
      <c r="D120" s="22"/>
      <c r="E120" s="6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122"/>
      <c r="R120" s="122"/>
      <c r="S120" s="122"/>
      <c r="CA120" s="147" t="str">
        <f>IF(D120&lt;=C120,"","* Las consejerías realizadas en Espacios Amigables NO DEBEN ser mayor al Total de Actividades. ")</f>
        <v/>
      </c>
      <c r="CG120" s="123">
        <f>IF(D120&lt;=C120,0,1)</f>
        <v>0</v>
      </c>
      <c r="CH120" s="123"/>
      <c r="CI120" s="123"/>
      <c r="CJ120" s="123"/>
      <c r="CK120" s="123"/>
      <c r="CL120" s="123"/>
      <c r="CM120" s="123"/>
      <c r="CN120" s="123"/>
      <c r="CO120" s="123"/>
    </row>
    <row r="121" spans="1:93" ht="16.149999999999999" customHeight="1" x14ac:dyDescent="0.2">
      <c r="A121" s="336"/>
      <c r="B121" s="110" t="s">
        <v>98</v>
      </c>
      <c r="C121" s="24"/>
      <c r="D121" s="24"/>
      <c r="E121" s="6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122"/>
      <c r="R121" s="122"/>
      <c r="S121" s="122"/>
      <c r="CA121" s="147" t="str">
        <f>IF(D121&lt;=C121,"","* Las consejerías realizadas en Espacios Amigables NO DEBEN ser mayor al Total de Actividades. ")</f>
        <v/>
      </c>
      <c r="CG121" s="123">
        <f>IF(D121&lt;=C121,0,1)</f>
        <v>0</v>
      </c>
      <c r="CH121" s="123"/>
      <c r="CI121" s="123"/>
      <c r="CJ121" s="123"/>
      <c r="CK121" s="123"/>
      <c r="CL121" s="123"/>
      <c r="CM121" s="123"/>
      <c r="CN121" s="123"/>
      <c r="CO121" s="123"/>
    </row>
    <row r="122" spans="1:93" ht="31.9" customHeight="1" x14ac:dyDescent="0.2">
      <c r="A122" s="222" t="s">
        <v>99</v>
      </c>
      <c r="B122" s="223"/>
      <c r="C122" s="224"/>
      <c r="D122" s="136"/>
      <c r="E122" s="221"/>
      <c r="F122" s="221"/>
      <c r="G122" s="221"/>
      <c r="H122" s="221"/>
      <c r="I122" s="221"/>
      <c r="J122" s="221"/>
      <c r="K122" s="221"/>
      <c r="L122" s="221"/>
      <c r="M122" s="122"/>
      <c r="N122" s="122"/>
      <c r="O122" s="122"/>
      <c r="P122" s="122"/>
      <c r="Q122" s="122"/>
      <c r="R122" s="122"/>
      <c r="S122" s="122"/>
      <c r="CG122" s="123"/>
      <c r="CH122" s="123"/>
      <c r="CI122" s="123"/>
      <c r="CJ122" s="123"/>
      <c r="CK122" s="123"/>
      <c r="CL122" s="123"/>
      <c r="CM122" s="123"/>
      <c r="CN122" s="123"/>
      <c r="CO122" s="123"/>
    </row>
    <row r="123" spans="1:93" ht="31.9" customHeight="1" x14ac:dyDescent="0.2">
      <c r="A123" s="225" t="s">
        <v>100</v>
      </c>
      <c r="B123" s="226"/>
      <c r="C123" s="226"/>
      <c r="D123" s="226"/>
      <c r="E123" s="226"/>
      <c r="F123" s="226"/>
      <c r="G123" s="226"/>
      <c r="H123" s="226"/>
      <c r="I123" s="226"/>
      <c r="J123" s="226"/>
      <c r="K123" s="226"/>
      <c r="L123" s="226"/>
      <c r="CG123" s="123"/>
      <c r="CH123" s="123"/>
      <c r="CI123" s="123"/>
      <c r="CJ123" s="123"/>
      <c r="CK123" s="123"/>
      <c r="CL123" s="123"/>
      <c r="CM123" s="123"/>
      <c r="CN123" s="123"/>
      <c r="CO123" s="123"/>
    </row>
    <row r="124" spans="1:93" ht="25.15" customHeight="1" x14ac:dyDescent="0.2">
      <c r="A124" s="333" t="s">
        <v>101</v>
      </c>
      <c r="B124" s="333" t="s">
        <v>102</v>
      </c>
      <c r="C124" s="333" t="s">
        <v>89</v>
      </c>
      <c r="D124" s="328" t="s">
        <v>103</v>
      </c>
      <c r="E124" s="329"/>
      <c r="F124" s="329"/>
      <c r="G124" s="329"/>
      <c r="H124" s="329"/>
      <c r="I124" s="329"/>
      <c r="J124" s="330"/>
      <c r="K124" s="331" t="s">
        <v>104</v>
      </c>
      <c r="L124" s="331" t="s">
        <v>105</v>
      </c>
      <c r="CG124" s="123"/>
      <c r="CH124" s="123"/>
      <c r="CI124" s="123"/>
      <c r="CJ124" s="123"/>
      <c r="CK124" s="123"/>
      <c r="CL124" s="123"/>
      <c r="CM124" s="123"/>
      <c r="CN124" s="123"/>
      <c r="CO124" s="123"/>
    </row>
    <row r="125" spans="1:93" ht="37.15" customHeight="1" x14ac:dyDescent="0.2">
      <c r="A125" s="333"/>
      <c r="B125" s="333"/>
      <c r="C125" s="333"/>
      <c r="D125" s="77" t="s">
        <v>106</v>
      </c>
      <c r="E125" s="111" t="s">
        <v>107</v>
      </c>
      <c r="F125" s="111" t="s">
        <v>108</v>
      </c>
      <c r="G125" s="111" t="s">
        <v>109</v>
      </c>
      <c r="H125" s="111" t="s">
        <v>110</v>
      </c>
      <c r="I125" s="227" t="s">
        <v>111</v>
      </c>
      <c r="J125" s="144" t="s">
        <v>112</v>
      </c>
      <c r="K125" s="332"/>
      <c r="L125" s="332"/>
      <c r="CG125" s="123"/>
      <c r="CH125" s="123"/>
      <c r="CI125" s="123"/>
      <c r="CJ125" s="123"/>
      <c r="CK125" s="123"/>
      <c r="CL125" s="123"/>
      <c r="CM125" s="123"/>
      <c r="CN125" s="123"/>
      <c r="CO125" s="123"/>
    </row>
    <row r="126" spans="1:93" ht="16.149999999999999" customHeight="1" x14ac:dyDescent="0.2">
      <c r="A126" s="333" t="s">
        <v>113</v>
      </c>
      <c r="B126" s="109" t="s">
        <v>114</v>
      </c>
      <c r="C126" s="228">
        <f>SUM(D126:J126)</f>
        <v>0</v>
      </c>
      <c r="D126" s="78"/>
      <c r="E126" s="134"/>
      <c r="F126" s="134"/>
      <c r="G126" s="134"/>
      <c r="H126" s="134"/>
      <c r="I126" s="229"/>
      <c r="J126" s="156"/>
      <c r="K126" s="230"/>
      <c r="L126" s="174"/>
      <c r="M126" s="124"/>
      <c r="CG126" s="123"/>
      <c r="CH126" s="123"/>
      <c r="CI126" s="123"/>
      <c r="CJ126" s="123"/>
      <c r="CK126" s="123"/>
      <c r="CL126" s="123"/>
      <c r="CM126" s="123"/>
      <c r="CN126" s="123"/>
      <c r="CO126" s="123"/>
    </row>
    <row r="127" spans="1:93" ht="16.149999999999999" customHeight="1" x14ac:dyDescent="0.2">
      <c r="A127" s="333"/>
      <c r="B127" s="108" t="s">
        <v>115</v>
      </c>
      <c r="C127" s="130">
        <f t="shared" ref="C127:C141" si="13">SUM(D127:J127)</f>
        <v>0</v>
      </c>
      <c r="D127" s="7"/>
      <c r="E127" s="11"/>
      <c r="F127" s="11"/>
      <c r="G127" s="11"/>
      <c r="H127" s="11"/>
      <c r="I127" s="173"/>
      <c r="J127" s="35"/>
      <c r="K127" s="9"/>
      <c r="L127" s="22"/>
      <c r="M127" s="124"/>
      <c r="CG127" s="123"/>
      <c r="CH127" s="123"/>
      <c r="CI127" s="123"/>
      <c r="CJ127" s="123"/>
      <c r="CK127" s="123"/>
      <c r="CL127" s="123"/>
      <c r="CM127" s="123"/>
      <c r="CN127" s="123"/>
      <c r="CO127" s="123"/>
    </row>
    <row r="128" spans="1:93" ht="16.149999999999999" customHeight="1" x14ac:dyDescent="0.2">
      <c r="A128" s="327"/>
      <c r="B128" s="108" t="s">
        <v>116</v>
      </c>
      <c r="C128" s="130">
        <f t="shared" si="13"/>
        <v>0</v>
      </c>
      <c r="D128" s="7"/>
      <c r="E128" s="11"/>
      <c r="F128" s="11"/>
      <c r="G128" s="11"/>
      <c r="H128" s="11"/>
      <c r="I128" s="173"/>
      <c r="J128" s="35"/>
      <c r="K128" s="9"/>
      <c r="L128" s="22"/>
      <c r="M128" s="124"/>
      <c r="CG128" s="123"/>
      <c r="CH128" s="123"/>
      <c r="CI128" s="123"/>
      <c r="CJ128" s="123"/>
      <c r="CK128" s="123"/>
      <c r="CL128" s="123"/>
      <c r="CM128" s="123"/>
      <c r="CN128" s="123"/>
      <c r="CO128" s="123"/>
    </row>
    <row r="129" spans="1:93" ht="16.149999999999999" customHeight="1" x14ac:dyDescent="0.2">
      <c r="A129" s="327"/>
      <c r="B129" s="231" t="s">
        <v>117</v>
      </c>
      <c r="C129" s="30">
        <f t="shared" si="13"/>
        <v>0</v>
      </c>
      <c r="D129" s="32"/>
      <c r="E129" s="135"/>
      <c r="F129" s="135"/>
      <c r="G129" s="135"/>
      <c r="H129" s="135"/>
      <c r="I129" s="232"/>
      <c r="J129" s="97"/>
      <c r="K129" s="233"/>
      <c r="L129" s="34"/>
      <c r="M129" s="124"/>
      <c r="CG129" s="123"/>
      <c r="CH129" s="123"/>
      <c r="CI129" s="123"/>
      <c r="CJ129" s="123"/>
      <c r="CK129" s="123"/>
      <c r="CL129" s="123"/>
      <c r="CM129" s="123"/>
      <c r="CN129" s="123"/>
      <c r="CO129" s="123"/>
    </row>
    <row r="130" spans="1:93" ht="16.149999999999999" customHeight="1" x14ac:dyDescent="0.2">
      <c r="A130" s="327" t="s">
        <v>118</v>
      </c>
      <c r="B130" s="109" t="s">
        <v>114</v>
      </c>
      <c r="C130" s="234">
        <f t="shared" si="13"/>
        <v>0</v>
      </c>
      <c r="D130" s="1"/>
      <c r="E130" s="5"/>
      <c r="F130" s="5"/>
      <c r="G130" s="5"/>
      <c r="H130" s="5"/>
      <c r="I130" s="209"/>
      <c r="J130" s="47"/>
      <c r="K130" s="4"/>
      <c r="L130" s="26"/>
      <c r="M130" s="124"/>
      <c r="CG130" s="123"/>
      <c r="CH130" s="123"/>
      <c r="CI130" s="123"/>
      <c r="CJ130" s="123"/>
      <c r="CK130" s="123"/>
      <c r="CL130" s="123"/>
      <c r="CM130" s="123"/>
      <c r="CN130" s="123"/>
      <c r="CO130" s="123"/>
    </row>
    <row r="131" spans="1:93" ht="16.149999999999999" customHeight="1" x14ac:dyDescent="0.2">
      <c r="A131" s="327"/>
      <c r="B131" s="108" t="s">
        <v>115</v>
      </c>
      <c r="C131" s="129">
        <f t="shared" si="13"/>
        <v>0</v>
      </c>
      <c r="D131" s="82"/>
      <c r="E131" s="138"/>
      <c r="F131" s="138"/>
      <c r="G131" s="138"/>
      <c r="H131" s="138"/>
      <c r="I131" s="139"/>
      <c r="J131" s="100"/>
      <c r="K131" s="235"/>
      <c r="L131" s="183"/>
      <c r="M131" s="124"/>
      <c r="CG131" s="123"/>
      <c r="CH131" s="123"/>
      <c r="CI131" s="123"/>
      <c r="CJ131" s="123"/>
      <c r="CK131" s="123"/>
      <c r="CL131" s="123"/>
      <c r="CM131" s="123"/>
      <c r="CN131" s="123"/>
      <c r="CO131" s="123"/>
    </row>
    <row r="132" spans="1:93" ht="16.149999999999999" customHeight="1" x14ac:dyDescent="0.2">
      <c r="A132" s="327"/>
      <c r="B132" s="108" t="s">
        <v>116</v>
      </c>
      <c r="C132" s="130">
        <f t="shared" si="13"/>
        <v>0</v>
      </c>
      <c r="D132" s="7"/>
      <c r="E132" s="11"/>
      <c r="F132" s="11"/>
      <c r="G132" s="11"/>
      <c r="H132" s="11"/>
      <c r="I132" s="173"/>
      <c r="J132" s="35"/>
      <c r="K132" s="9"/>
      <c r="L132" s="22"/>
      <c r="M132" s="124"/>
      <c r="CG132" s="123"/>
      <c r="CH132" s="123"/>
      <c r="CI132" s="123"/>
      <c r="CJ132" s="123"/>
      <c r="CK132" s="123"/>
      <c r="CL132" s="123"/>
      <c r="CM132" s="123"/>
      <c r="CN132" s="123"/>
      <c r="CO132" s="123"/>
    </row>
    <row r="133" spans="1:93" ht="16.149999999999999" customHeight="1" x14ac:dyDescent="0.2">
      <c r="A133" s="327"/>
      <c r="B133" s="231" t="s">
        <v>117</v>
      </c>
      <c r="C133" s="30">
        <f t="shared" si="13"/>
        <v>0</v>
      </c>
      <c r="D133" s="12"/>
      <c r="E133" s="31"/>
      <c r="F133" s="31"/>
      <c r="G133" s="31"/>
      <c r="H133" s="31"/>
      <c r="I133" s="141"/>
      <c r="J133" s="36"/>
      <c r="K133" s="15"/>
      <c r="L133" s="24"/>
      <c r="M133" s="124"/>
      <c r="CG133" s="123"/>
      <c r="CH133" s="123"/>
      <c r="CI133" s="123"/>
      <c r="CJ133" s="123"/>
      <c r="CK133" s="123"/>
      <c r="CL133" s="123"/>
      <c r="CM133" s="123"/>
      <c r="CN133" s="123"/>
      <c r="CO133" s="123"/>
    </row>
    <row r="134" spans="1:93" ht="16.149999999999999" customHeight="1" x14ac:dyDescent="0.2">
      <c r="A134" s="327" t="s">
        <v>119</v>
      </c>
      <c r="B134" s="109" t="s">
        <v>114</v>
      </c>
      <c r="C134" s="234">
        <f t="shared" si="13"/>
        <v>0</v>
      </c>
      <c r="D134" s="1"/>
      <c r="E134" s="5"/>
      <c r="F134" s="5"/>
      <c r="G134" s="5"/>
      <c r="H134" s="5"/>
      <c r="I134" s="209"/>
      <c r="J134" s="47"/>
      <c r="K134" s="4"/>
      <c r="L134" s="26"/>
      <c r="M134" s="124"/>
      <c r="CG134" s="123"/>
      <c r="CH134" s="123"/>
      <c r="CI134" s="123"/>
      <c r="CJ134" s="123"/>
      <c r="CK134" s="123"/>
      <c r="CL134" s="123"/>
      <c r="CM134" s="123"/>
      <c r="CN134" s="123"/>
      <c r="CO134" s="123"/>
    </row>
    <row r="135" spans="1:93" ht="16.149999999999999" customHeight="1" x14ac:dyDescent="0.2">
      <c r="A135" s="327"/>
      <c r="B135" s="108" t="s">
        <v>115</v>
      </c>
      <c r="C135" s="129">
        <f t="shared" si="13"/>
        <v>0</v>
      </c>
      <c r="D135" s="82"/>
      <c r="E135" s="138"/>
      <c r="F135" s="138"/>
      <c r="G135" s="138"/>
      <c r="H135" s="138"/>
      <c r="I135" s="139"/>
      <c r="J135" s="100"/>
      <c r="K135" s="235"/>
      <c r="L135" s="183"/>
      <c r="M135" s="124"/>
      <c r="CG135" s="123"/>
      <c r="CH135" s="123"/>
      <c r="CI135" s="123"/>
      <c r="CJ135" s="123"/>
      <c r="CK135" s="123"/>
      <c r="CL135" s="123"/>
      <c r="CM135" s="123"/>
      <c r="CN135" s="123"/>
      <c r="CO135" s="123"/>
    </row>
    <row r="136" spans="1:93" ht="16.149999999999999" customHeight="1" x14ac:dyDescent="0.2">
      <c r="A136" s="327"/>
      <c r="B136" s="108" t="s">
        <v>116</v>
      </c>
      <c r="C136" s="130">
        <f t="shared" si="13"/>
        <v>0</v>
      </c>
      <c r="D136" s="7"/>
      <c r="E136" s="11"/>
      <c r="F136" s="11"/>
      <c r="G136" s="11"/>
      <c r="H136" s="11"/>
      <c r="I136" s="173"/>
      <c r="J136" s="35"/>
      <c r="K136" s="9"/>
      <c r="L136" s="22"/>
      <c r="M136" s="124"/>
      <c r="CG136" s="123"/>
      <c r="CH136" s="123"/>
      <c r="CI136" s="123"/>
      <c r="CJ136" s="123"/>
      <c r="CK136" s="123"/>
      <c r="CL136" s="123"/>
      <c r="CM136" s="123"/>
      <c r="CN136" s="123"/>
      <c r="CO136" s="123"/>
    </row>
    <row r="137" spans="1:93" ht="16.149999999999999" customHeight="1" x14ac:dyDescent="0.2">
      <c r="A137" s="327"/>
      <c r="B137" s="231" t="s">
        <v>117</v>
      </c>
      <c r="C137" s="30">
        <f t="shared" si="13"/>
        <v>0</v>
      </c>
      <c r="D137" s="12"/>
      <c r="E137" s="31"/>
      <c r="F137" s="31"/>
      <c r="G137" s="31"/>
      <c r="H137" s="31"/>
      <c r="I137" s="141"/>
      <c r="J137" s="36"/>
      <c r="K137" s="15"/>
      <c r="L137" s="24"/>
      <c r="M137" s="124"/>
      <c r="CG137" s="123"/>
      <c r="CH137" s="123"/>
      <c r="CI137" s="123"/>
      <c r="CJ137" s="123"/>
      <c r="CK137" s="123"/>
      <c r="CL137" s="123"/>
      <c r="CM137" s="123"/>
      <c r="CN137" s="123"/>
      <c r="CO137" s="123"/>
    </row>
    <row r="138" spans="1:93" ht="16.149999999999999" customHeight="1" x14ac:dyDescent="0.2">
      <c r="A138" s="327" t="s">
        <v>120</v>
      </c>
      <c r="B138" s="109" t="s">
        <v>114</v>
      </c>
      <c r="C138" s="234">
        <f t="shared" si="13"/>
        <v>0</v>
      </c>
      <c r="D138" s="1"/>
      <c r="E138" s="5"/>
      <c r="F138" s="5"/>
      <c r="G138" s="5"/>
      <c r="H138" s="5"/>
      <c r="I138" s="209"/>
      <c r="J138" s="47"/>
      <c r="K138" s="4"/>
      <c r="L138" s="26"/>
      <c r="M138" s="124"/>
      <c r="CG138" s="123"/>
      <c r="CH138" s="123"/>
      <c r="CI138" s="123"/>
      <c r="CJ138" s="123"/>
      <c r="CK138" s="123"/>
      <c r="CL138" s="123"/>
      <c r="CM138" s="123"/>
      <c r="CN138" s="123"/>
      <c r="CO138" s="123"/>
    </row>
    <row r="139" spans="1:93" ht="16.149999999999999" customHeight="1" x14ac:dyDescent="0.2">
      <c r="A139" s="327"/>
      <c r="B139" s="108" t="s">
        <v>115</v>
      </c>
      <c r="C139" s="129">
        <f t="shared" si="13"/>
        <v>0</v>
      </c>
      <c r="D139" s="82"/>
      <c r="E139" s="138"/>
      <c r="F139" s="138"/>
      <c r="G139" s="138"/>
      <c r="H139" s="138"/>
      <c r="I139" s="139"/>
      <c r="J139" s="100"/>
      <c r="K139" s="235"/>
      <c r="L139" s="183"/>
      <c r="M139" s="124"/>
      <c r="CG139" s="123"/>
      <c r="CH139" s="123"/>
      <c r="CI139" s="123"/>
      <c r="CJ139" s="123"/>
      <c r="CK139" s="123"/>
      <c r="CL139" s="123"/>
      <c r="CM139" s="123"/>
      <c r="CN139" s="123"/>
      <c r="CO139" s="123"/>
    </row>
    <row r="140" spans="1:93" ht="16.149999999999999" customHeight="1" x14ac:dyDescent="0.2">
      <c r="A140" s="327"/>
      <c r="B140" s="108" t="s">
        <v>116</v>
      </c>
      <c r="C140" s="130">
        <f t="shared" si="13"/>
        <v>0</v>
      </c>
      <c r="D140" s="7"/>
      <c r="E140" s="11"/>
      <c r="F140" s="11"/>
      <c r="G140" s="11"/>
      <c r="H140" s="11"/>
      <c r="I140" s="173"/>
      <c r="J140" s="35"/>
      <c r="K140" s="9"/>
      <c r="L140" s="22"/>
      <c r="M140" s="124"/>
      <c r="CG140" s="123"/>
      <c r="CH140" s="123"/>
      <c r="CI140" s="123"/>
      <c r="CJ140" s="123"/>
      <c r="CK140" s="123"/>
      <c r="CL140" s="123"/>
      <c r="CM140" s="123"/>
      <c r="CN140" s="123"/>
      <c r="CO140" s="123"/>
    </row>
    <row r="141" spans="1:93" ht="16.149999999999999" customHeight="1" x14ac:dyDescent="0.2">
      <c r="A141" s="327"/>
      <c r="B141" s="231" t="s">
        <v>117</v>
      </c>
      <c r="C141" s="30">
        <f t="shared" si="13"/>
        <v>0</v>
      </c>
      <c r="D141" s="12"/>
      <c r="E141" s="31"/>
      <c r="F141" s="31"/>
      <c r="G141" s="31"/>
      <c r="H141" s="31"/>
      <c r="I141" s="141"/>
      <c r="J141" s="36"/>
      <c r="K141" s="15"/>
      <c r="L141" s="24"/>
      <c r="M141" s="124"/>
      <c r="CG141" s="123"/>
      <c r="CH141" s="123"/>
      <c r="CI141" s="123"/>
      <c r="CJ141" s="123"/>
      <c r="CK141" s="123"/>
      <c r="CL141" s="123"/>
      <c r="CM141" s="123"/>
      <c r="CN141" s="123"/>
      <c r="CO141" s="123"/>
    </row>
    <row r="142" spans="1:93" ht="31.9" customHeight="1" x14ac:dyDescent="0.2">
      <c r="A142" s="225" t="s">
        <v>121</v>
      </c>
      <c r="B142" s="226"/>
      <c r="C142" s="226"/>
      <c r="D142" s="226"/>
      <c r="E142" s="226"/>
      <c r="F142" s="226"/>
      <c r="G142" s="226"/>
      <c r="H142" s="226"/>
      <c r="I142" s="226"/>
      <c r="J142" s="226"/>
      <c r="K142" s="226"/>
      <c r="L142" s="226"/>
      <c r="CG142" s="123"/>
      <c r="CH142" s="123"/>
      <c r="CI142" s="123"/>
      <c r="CJ142" s="123"/>
      <c r="CK142" s="123"/>
      <c r="CL142" s="123"/>
      <c r="CM142" s="123"/>
      <c r="CN142" s="123"/>
      <c r="CO142" s="123"/>
    </row>
    <row r="143" spans="1:93" ht="37.15" customHeight="1" x14ac:dyDescent="0.2">
      <c r="A143" s="83" t="s">
        <v>122</v>
      </c>
      <c r="B143" s="236" t="s">
        <v>123</v>
      </c>
      <c r="C143" s="37" t="s">
        <v>124</v>
      </c>
      <c r="D143" s="38" t="s">
        <v>125</v>
      </c>
      <c r="E143" s="38" t="s">
        <v>126</v>
      </c>
      <c r="F143" s="38" t="s">
        <v>127</v>
      </c>
      <c r="G143" s="38" t="s">
        <v>128</v>
      </c>
      <c r="H143" s="29" t="s">
        <v>129</v>
      </c>
      <c r="I143" s="237"/>
      <c r="J143" s="238"/>
      <c r="K143" s="238"/>
      <c r="L143" s="238"/>
      <c r="CG143" s="123"/>
      <c r="CH143" s="123"/>
      <c r="CI143" s="123"/>
      <c r="CJ143" s="123"/>
      <c r="CK143" s="123"/>
      <c r="CL143" s="123"/>
      <c r="CM143" s="123"/>
      <c r="CN143" s="123"/>
      <c r="CO143" s="123"/>
    </row>
    <row r="144" spans="1:93" ht="16.149999999999999" customHeight="1" x14ac:dyDescent="0.2">
      <c r="A144" s="109" t="s">
        <v>130</v>
      </c>
      <c r="B144" s="234">
        <f>SUM(C144:H144)</f>
        <v>0</v>
      </c>
      <c r="C144" s="1"/>
      <c r="D144" s="239"/>
      <c r="E144" s="239"/>
      <c r="F144" s="239"/>
      <c r="G144" s="239"/>
      <c r="H144" s="240"/>
      <c r="I144" s="241"/>
      <c r="J144" s="226"/>
      <c r="K144" s="120"/>
      <c r="L144" s="120"/>
      <c r="CG144" s="123"/>
      <c r="CH144" s="123"/>
      <c r="CI144" s="123"/>
      <c r="CJ144" s="123"/>
      <c r="CK144" s="123"/>
      <c r="CL144" s="123"/>
      <c r="CM144" s="123"/>
      <c r="CN144" s="123"/>
      <c r="CO144" s="123"/>
    </row>
    <row r="145" spans="1:93" ht="16.149999999999999" customHeight="1" x14ac:dyDescent="0.2">
      <c r="A145" s="108" t="s">
        <v>115</v>
      </c>
      <c r="B145" s="129">
        <f>SUM(C145:H145)</f>
        <v>0</v>
      </c>
      <c r="C145" s="82"/>
      <c r="D145" s="138"/>
      <c r="E145" s="138"/>
      <c r="F145" s="138"/>
      <c r="G145" s="138"/>
      <c r="H145" s="81"/>
      <c r="I145" s="241"/>
      <c r="J145" s="226"/>
      <c r="K145" s="120"/>
      <c r="L145" s="120"/>
      <c r="CG145" s="123"/>
      <c r="CH145" s="123"/>
      <c r="CI145" s="123"/>
      <c r="CJ145" s="123"/>
      <c r="CK145" s="123"/>
      <c r="CL145" s="123"/>
      <c r="CM145" s="123"/>
      <c r="CN145" s="123"/>
      <c r="CO145" s="123"/>
    </row>
    <row r="146" spans="1:93" ht="16.149999999999999" customHeight="1" x14ac:dyDescent="0.2">
      <c r="A146" s="108" t="s">
        <v>116</v>
      </c>
      <c r="B146" s="130">
        <f>SUM(C146:H146)</f>
        <v>0</v>
      </c>
      <c r="C146" s="7"/>
      <c r="D146" s="11"/>
      <c r="E146" s="11"/>
      <c r="F146" s="11"/>
      <c r="G146" s="11"/>
      <c r="H146" s="8"/>
      <c r="I146" s="241"/>
      <c r="J146" s="226"/>
      <c r="K146" s="120"/>
      <c r="L146" s="120"/>
      <c r="CG146" s="123"/>
      <c r="CH146" s="123"/>
      <c r="CI146" s="123"/>
      <c r="CJ146" s="123"/>
      <c r="CK146" s="123"/>
      <c r="CL146" s="123"/>
      <c r="CM146" s="123"/>
      <c r="CN146" s="123"/>
      <c r="CO146" s="123"/>
    </row>
    <row r="147" spans="1:93" ht="16.149999999999999" customHeight="1" x14ac:dyDescent="0.2">
      <c r="A147" s="231" t="s">
        <v>131</v>
      </c>
      <c r="B147" s="30">
        <f>SUM(C147:H147)</f>
        <v>0</v>
      </c>
      <c r="C147" s="12"/>
      <c r="D147" s="31"/>
      <c r="E147" s="31"/>
      <c r="F147" s="31"/>
      <c r="G147" s="31"/>
      <c r="H147" s="14"/>
      <c r="I147" s="241"/>
      <c r="J147" s="226"/>
      <c r="K147" s="120"/>
      <c r="L147" s="120"/>
      <c r="CG147" s="123"/>
      <c r="CH147" s="123"/>
      <c r="CI147" s="123"/>
      <c r="CJ147" s="123"/>
      <c r="CK147" s="123"/>
      <c r="CL147" s="123"/>
      <c r="CM147" s="123"/>
      <c r="CN147" s="123"/>
      <c r="CO147" s="123"/>
    </row>
    <row r="148" spans="1:93" ht="31.9" customHeight="1" x14ac:dyDescent="0.2">
      <c r="A148" s="225" t="s">
        <v>132</v>
      </c>
      <c r="B148" s="226"/>
      <c r="C148" s="226"/>
      <c r="D148" s="226"/>
      <c r="E148" s="226"/>
      <c r="F148" s="226"/>
      <c r="G148" s="226"/>
      <c r="H148" s="226"/>
      <c r="I148" s="226"/>
      <c r="J148" s="226"/>
      <c r="K148" s="226"/>
      <c r="L148" s="226"/>
      <c r="CG148" s="123"/>
      <c r="CH148" s="123"/>
      <c r="CI148" s="123"/>
      <c r="CJ148" s="123"/>
      <c r="CK148" s="123"/>
      <c r="CL148" s="123"/>
      <c r="CM148" s="123"/>
      <c r="CN148" s="123"/>
      <c r="CO148" s="123"/>
    </row>
    <row r="149" spans="1:93" ht="37.15" customHeight="1" x14ac:dyDescent="0.2">
      <c r="A149" s="83" t="s">
        <v>122</v>
      </c>
      <c r="B149" s="236" t="s">
        <v>89</v>
      </c>
      <c r="C149" s="37" t="s">
        <v>133</v>
      </c>
      <c r="D149" s="38" t="s">
        <v>134</v>
      </c>
      <c r="E149" s="38" t="s">
        <v>135</v>
      </c>
      <c r="F149" s="38" t="s">
        <v>136</v>
      </c>
      <c r="G149" s="38" t="s">
        <v>137</v>
      </c>
      <c r="H149" s="29" t="s">
        <v>138</v>
      </c>
      <c r="I149" s="237"/>
      <c r="J149" s="238"/>
      <c r="K149" s="238"/>
      <c r="L149" s="238"/>
      <c r="CG149" s="123"/>
      <c r="CH149" s="123"/>
      <c r="CI149" s="123"/>
      <c r="CJ149" s="123"/>
      <c r="CK149" s="123"/>
      <c r="CL149" s="123"/>
      <c r="CM149" s="123"/>
      <c r="CN149" s="123"/>
      <c r="CO149" s="123"/>
    </row>
    <row r="150" spans="1:93" ht="16.149999999999999" customHeight="1" x14ac:dyDescent="0.2">
      <c r="A150" s="109" t="s">
        <v>130</v>
      </c>
      <c r="B150" s="234">
        <f t="shared" ref="B150:B155" si="14">SUM(C150:H150)</f>
        <v>0</v>
      </c>
      <c r="C150" s="1"/>
      <c r="D150" s="239"/>
      <c r="E150" s="239"/>
      <c r="F150" s="239"/>
      <c r="G150" s="239"/>
      <c r="H150" s="240"/>
      <c r="I150" s="241"/>
      <c r="J150" s="226"/>
      <c r="K150" s="120"/>
      <c r="L150" s="120"/>
      <c r="CG150" s="123"/>
      <c r="CH150" s="123"/>
      <c r="CI150" s="123"/>
      <c r="CJ150" s="123"/>
      <c r="CK150" s="123"/>
      <c r="CL150" s="123"/>
      <c r="CM150" s="123"/>
      <c r="CN150" s="123"/>
      <c r="CO150" s="123"/>
    </row>
    <row r="151" spans="1:93" ht="16.149999999999999" customHeight="1" x14ac:dyDescent="0.2">
      <c r="A151" s="108" t="s">
        <v>115</v>
      </c>
      <c r="B151" s="130">
        <f t="shared" si="14"/>
        <v>0</v>
      </c>
      <c r="C151" s="7"/>
      <c r="D151" s="11"/>
      <c r="E151" s="11"/>
      <c r="F151" s="11"/>
      <c r="G151" s="11"/>
      <c r="H151" s="8"/>
      <c r="I151" s="241"/>
      <c r="J151" s="226"/>
      <c r="K151" s="120"/>
      <c r="L151" s="120"/>
      <c r="CG151" s="123"/>
      <c r="CH151" s="123"/>
      <c r="CI151" s="123"/>
      <c r="CJ151" s="123"/>
      <c r="CK151" s="123"/>
      <c r="CL151" s="123"/>
      <c r="CM151" s="123"/>
      <c r="CN151" s="123"/>
      <c r="CO151" s="123"/>
    </row>
    <row r="152" spans="1:93" ht="16.149999999999999" customHeight="1" x14ac:dyDescent="0.2">
      <c r="A152" s="108" t="s">
        <v>116</v>
      </c>
      <c r="B152" s="130">
        <f t="shared" si="14"/>
        <v>0</v>
      </c>
      <c r="C152" s="7"/>
      <c r="D152" s="11"/>
      <c r="E152" s="11"/>
      <c r="F152" s="11"/>
      <c r="G152" s="11"/>
      <c r="H152" s="8"/>
      <c r="I152" s="241"/>
      <c r="J152" s="226"/>
      <c r="K152" s="120"/>
      <c r="L152" s="120"/>
      <c r="CG152" s="123"/>
      <c r="CH152" s="123"/>
      <c r="CI152" s="123"/>
      <c r="CJ152" s="123"/>
      <c r="CK152" s="123"/>
      <c r="CL152" s="123"/>
      <c r="CM152" s="123"/>
      <c r="CN152" s="123"/>
      <c r="CO152" s="123"/>
    </row>
    <row r="153" spans="1:93" ht="16.149999999999999" customHeight="1" x14ac:dyDescent="0.2">
      <c r="A153" s="98" t="s">
        <v>139</v>
      </c>
      <c r="B153" s="130">
        <f t="shared" si="14"/>
        <v>0</v>
      </c>
      <c r="C153" s="7"/>
      <c r="D153" s="11"/>
      <c r="E153" s="11"/>
      <c r="F153" s="11"/>
      <c r="G153" s="11"/>
      <c r="H153" s="8"/>
      <c r="I153" s="241"/>
      <c r="J153" s="226"/>
      <c r="K153" s="120"/>
      <c r="L153" s="120"/>
      <c r="CG153" s="123"/>
      <c r="CH153" s="123"/>
      <c r="CI153" s="123"/>
      <c r="CJ153" s="123"/>
      <c r="CK153" s="123"/>
      <c r="CL153" s="123"/>
      <c r="CM153" s="123"/>
      <c r="CN153" s="123"/>
      <c r="CO153" s="123"/>
    </row>
    <row r="154" spans="1:93" ht="16.149999999999999" customHeight="1" x14ac:dyDescent="0.2">
      <c r="A154" s="242" t="s">
        <v>140</v>
      </c>
      <c r="B154" s="243">
        <f t="shared" si="14"/>
        <v>0</v>
      </c>
      <c r="C154" s="27"/>
      <c r="D154" s="44"/>
      <c r="E154" s="44"/>
      <c r="F154" s="44"/>
      <c r="G154" s="44"/>
      <c r="H154" s="137"/>
      <c r="I154" s="241"/>
      <c r="J154" s="226"/>
      <c r="K154" s="120"/>
      <c r="L154" s="120"/>
      <c r="CG154" s="123"/>
      <c r="CH154" s="123"/>
      <c r="CI154" s="123"/>
      <c r="CJ154" s="123"/>
      <c r="CK154" s="123"/>
      <c r="CL154" s="123"/>
      <c r="CM154" s="123"/>
      <c r="CN154" s="123"/>
      <c r="CO154" s="123"/>
    </row>
    <row r="155" spans="1:93" ht="16.149999999999999" customHeight="1" x14ac:dyDescent="0.2">
      <c r="A155" s="244" t="s">
        <v>8</v>
      </c>
      <c r="B155" s="30">
        <f t="shared" si="14"/>
        <v>0</v>
      </c>
      <c r="C155" s="12"/>
      <c r="D155" s="31"/>
      <c r="E155" s="31"/>
      <c r="F155" s="31"/>
      <c r="G155" s="31"/>
      <c r="H155" s="14"/>
      <c r="I155" s="241"/>
      <c r="J155" s="226"/>
      <c r="K155" s="120"/>
      <c r="L155" s="120"/>
      <c r="CG155" s="123"/>
      <c r="CH155" s="123"/>
      <c r="CI155" s="123"/>
      <c r="CJ155" s="123"/>
      <c r="CK155" s="123"/>
      <c r="CL155" s="123"/>
      <c r="CM155" s="123"/>
      <c r="CN155" s="123"/>
      <c r="CO155" s="123"/>
    </row>
    <row r="156" spans="1:93" x14ac:dyDescent="0.2">
      <c r="CG156" s="123"/>
      <c r="CH156" s="123"/>
      <c r="CI156" s="123"/>
      <c r="CJ156" s="123"/>
      <c r="CK156" s="123"/>
      <c r="CL156" s="123"/>
      <c r="CM156" s="123"/>
      <c r="CN156" s="123"/>
      <c r="CO156" s="123"/>
    </row>
    <row r="194" spans="1:104" ht="12.75" customHeight="1" x14ac:dyDescent="0.2"/>
    <row r="195" spans="1:104" s="142" customFormat="1" hidden="1" x14ac:dyDescent="0.2">
      <c r="A195" s="142">
        <f>SUM(C14:C95,C100:C111,C126:C141,B144:B147,B150:B155,C114:C121)</f>
        <v>446</v>
      </c>
      <c r="B195" s="142">
        <f>SUM(CG11:CO156)</f>
        <v>0</v>
      </c>
      <c r="BX195" s="143"/>
      <c r="BY195" s="143"/>
      <c r="BZ195" s="143"/>
      <c r="CA195" s="143"/>
      <c r="CB195" s="143"/>
      <c r="CC195" s="143"/>
      <c r="CD195" s="143"/>
      <c r="CE195" s="143"/>
      <c r="CF195" s="143"/>
      <c r="CG195" s="143"/>
      <c r="CH195" s="143"/>
      <c r="CI195" s="143"/>
      <c r="CJ195" s="143"/>
      <c r="CK195" s="143"/>
      <c r="CL195" s="143"/>
      <c r="CM195" s="143"/>
      <c r="CN195" s="143"/>
      <c r="CO195" s="143"/>
      <c r="CP195" s="143"/>
      <c r="CQ195" s="143"/>
      <c r="CR195" s="143"/>
      <c r="CS195" s="143"/>
      <c r="CT195" s="143"/>
      <c r="CU195" s="143"/>
      <c r="CV195" s="143"/>
      <c r="CW195" s="143"/>
      <c r="CX195" s="143"/>
      <c r="CY195" s="143"/>
      <c r="CZ195" s="143"/>
    </row>
  </sheetData>
  <mergeCells count="75">
    <mergeCell ref="Z12:AA12"/>
    <mergeCell ref="AB12:AC12"/>
    <mergeCell ref="AD12:AE12"/>
    <mergeCell ref="AF12:AG12"/>
    <mergeCell ref="A6:T6"/>
    <mergeCell ref="A8:B8"/>
    <mergeCell ref="A10:A13"/>
    <mergeCell ref="B10:B13"/>
    <mergeCell ref="C10:E12"/>
    <mergeCell ref="F10:AM11"/>
    <mergeCell ref="AH12:AI12"/>
    <mergeCell ref="P12:Q12"/>
    <mergeCell ref="R12:S12"/>
    <mergeCell ref="T12:U12"/>
    <mergeCell ref="V12:W12"/>
    <mergeCell ref="X12:Y12"/>
    <mergeCell ref="F12:G12"/>
    <mergeCell ref="H12:I12"/>
    <mergeCell ref="J12:K12"/>
    <mergeCell ref="L12:M12"/>
    <mergeCell ref="N12:O12"/>
    <mergeCell ref="F97:AM97"/>
    <mergeCell ref="AN97:AO98"/>
    <mergeCell ref="AP97:AP99"/>
    <mergeCell ref="AD98:AE98"/>
    <mergeCell ref="AF98:AG98"/>
    <mergeCell ref="AH98:AI98"/>
    <mergeCell ref="AJ98:AK98"/>
    <mergeCell ref="AL98:AM98"/>
    <mergeCell ref="AQ97:AQ99"/>
    <mergeCell ref="A100:A105"/>
    <mergeCell ref="A106:A111"/>
    <mergeCell ref="A113:A121"/>
    <mergeCell ref="F98:G98"/>
    <mergeCell ref="H98:I98"/>
    <mergeCell ref="J98:K98"/>
    <mergeCell ref="L98:M98"/>
    <mergeCell ref="N98:O98"/>
    <mergeCell ref="P98:Q98"/>
    <mergeCell ref="R98:S98"/>
    <mergeCell ref="T98:U98"/>
    <mergeCell ref="V98:W98"/>
    <mergeCell ref="X98:Y98"/>
    <mergeCell ref="Z98:AA98"/>
    <mergeCell ref="AB98:AC98"/>
    <mergeCell ref="AQ10:AQ13"/>
    <mergeCell ref="AR10:AR13"/>
    <mergeCell ref="AS10:AS13"/>
    <mergeCell ref="AJ12:AK12"/>
    <mergeCell ref="AL12:AM12"/>
    <mergeCell ref="AN10:AN13"/>
    <mergeCell ref="AO10:AP12"/>
    <mergeCell ref="A14:A24"/>
    <mergeCell ref="A25:A35"/>
    <mergeCell ref="A124:A125"/>
    <mergeCell ref="B124:B125"/>
    <mergeCell ref="C124:C125"/>
    <mergeCell ref="A97:A99"/>
    <mergeCell ref="A81:A87"/>
    <mergeCell ref="A88:A95"/>
    <mergeCell ref="A36:A46"/>
    <mergeCell ref="A47:A57"/>
    <mergeCell ref="A58:A64"/>
    <mergeCell ref="A65:A68"/>
    <mergeCell ref="A69:A75"/>
    <mergeCell ref="A76:A80"/>
    <mergeCell ref="B97:B99"/>
    <mergeCell ref="C97:E98"/>
    <mergeCell ref="A134:A137"/>
    <mergeCell ref="A138:A141"/>
    <mergeCell ref="D124:J124"/>
    <mergeCell ref="K124:K125"/>
    <mergeCell ref="L124:L125"/>
    <mergeCell ref="A126:A129"/>
    <mergeCell ref="A130:A133"/>
  </mergeCells>
  <dataValidations count="2">
    <dataValidation allowBlank="1" showInputMessage="1" showErrorMessage="1" errorTitle="ERROR" error="Por Favor ingrese solo Números." sqref="AR100:AR111 AT14:AT95 E114:E121" xr:uid="{00000000-0002-0000-0300-000000000000}"/>
    <dataValidation type="whole" allowBlank="1" showInputMessage="1" showErrorMessage="1" errorTitle="Error de ingreso" error="Debe ingresar sólo números enteros positivos." sqref="F14:AS95 F100:AQ111 C114:D121 D126:L141 C144:H147 C150:H155" xr:uid="{00000000-0002-0000-0300-000001000000}">
      <formula1>0</formula1>
      <formula2>1000000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Z195"/>
  <sheetViews>
    <sheetView workbookViewId="0">
      <selection sqref="A1:XFD1048576"/>
    </sheetView>
  </sheetViews>
  <sheetFormatPr baseColWidth="10" defaultColWidth="11.42578125" defaultRowHeight="12.75" x14ac:dyDescent="0.2"/>
  <cols>
    <col min="1" max="1" width="43.140625" style="121" customWidth="1"/>
    <col min="2" max="2" width="42.28515625" style="121" customWidth="1"/>
    <col min="3" max="3" width="17.28515625" style="121" customWidth="1"/>
    <col min="4" max="4" width="16.140625" style="121" customWidth="1"/>
    <col min="5" max="5" width="14.140625" style="121" customWidth="1"/>
    <col min="6" max="6" width="14.85546875" style="121" customWidth="1"/>
    <col min="7" max="7" width="16" style="121" customWidth="1"/>
    <col min="8" max="8" width="16.42578125" style="121" customWidth="1"/>
    <col min="9" max="9" width="13.28515625" style="121" customWidth="1"/>
    <col min="10" max="10" width="15.42578125" style="121" customWidth="1"/>
    <col min="11" max="11" width="17" style="121" customWidth="1"/>
    <col min="12" max="12" width="13.28515625" style="121" customWidth="1"/>
    <col min="13" max="39" width="11.42578125" style="121"/>
    <col min="40" max="40" width="11" style="121" customWidth="1"/>
    <col min="41" max="41" width="13" style="121" customWidth="1"/>
    <col min="42" max="42" width="13.140625" style="121" customWidth="1"/>
    <col min="43" max="74" width="11.42578125" style="121"/>
    <col min="75" max="75" width="11.7109375" style="121" customWidth="1"/>
    <col min="76" max="77" width="11.7109375" style="124" customWidth="1"/>
    <col min="78" max="78" width="12.140625" style="124" customWidth="1"/>
    <col min="79" max="104" width="12.140625" style="147" hidden="1" customWidth="1"/>
    <col min="105" max="105" width="12.140625" style="121" customWidth="1"/>
    <col min="106" max="16384" width="11.42578125" style="121"/>
  </cols>
  <sheetData>
    <row r="1" spans="1:93" ht="16.149999999999999" customHeight="1" x14ac:dyDescent="0.2">
      <c r="A1" s="146" t="s">
        <v>0</v>
      </c>
    </row>
    <row r="2" spans="1:93" ht="16.149999999999999" customHeight="1" x14ac:dyDescent="0.2">
      <c r="A2" s="85" t="str">
        <f>CONCATENATE("COMUNA: ",[5]NOMBRE!B2," - ","( ",[5]NOMBRE!C2,[5]NOMBRE!D2,[5]NOMBRE!E2,[5]NOMBRE!F2,[5]NOMBRE!G2," )")</f>
        <v>COMUNA: LINARES - ( 07401 )</v>
      </c>
    </row>
    <row r="3" spans="1:93" ht="16.149999999999999" customHeight="1" x14ac:dyDescent="0.2">
      <c r="A3" s="85" t="str">
        <f>CONCATENATE("ESTABLECIMIENTO/ESTRATEGIA: ",[5]NOMBRE!B3," - ","( ",[5]NOMBRE!C3,[5]NOMBRE!D3,[5]NOMBRE!E3,[5]NOMBRE!F3,[5]NOMBRE!G3,[5]NOMBRE!H3," )")</f>
        <v>ESTABLECIMIENTO/ESTRATEGIA: HOSPITAL PRESIDENTE CARLOS IBAÑEZ DEL CAMPO - ( 116108 )</v>
      </c>
    </row>
    <row r="4" spans="1:93" ht="16.149999999999999" customHeight="1" x14ac:dyDescent="0.2">
      <c r="A4" s="85" t="str">
        <f>CONCATENATE("MES: ",[5]NOMBRE!B6," - ","( ",[5]NOMBRE!C6,[5]NOMBRE!D6," )")</f>
        <v>MES: ABRIL - ( 04 )</v>
      </c>
    </row>
    <row r="5" spans="1:93" ht="16.149999999999999" customHeight="1" x14ac:dyDescent="0.2">
      <c r="A5" s="85" t="str">
        <f>CONCATENATE("AÑO: ",[5]NOMBRE!B7)</f>
        <v>AÑO: 2018</v>
      </c>
    </row>
    <row r="6" spans="1:93" ht="15" x14ac:dyDescent="0.2">
      <c r="A6" s="358" t="s">
        <v>9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</row>
    <row r="7" spans="1:93" ht="15" x14ac:dyDescent="0.2">
      <c r="A7" s="245"/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</row>
    <row r="8" spans="1:93" ht="31.9" customHeight="1" x14ac:dyDescent="0.2">
      <c r="A8" s="359" t="s">
        <v>10</v>
      </c>
      <c r="B8" s="359"/>
      <c r="C8" s="148"/>
      <c r="D8" s="148"/>
      <c r="E8" s="148"/>
      <c r="F8" s="148"/>
      <c r="G8" s="148"/>
      <c r="H8" s="148"/>
      <c r="I8" s="148"/>
      <c r="J8" s="148"/>
      <c r="K8" s="148"/>
      <c r="L8" s="148"/>
    </row>
    <row r="9" spans="1:93" ht="31.9" customHeight="1" x14ac:dyDescent="0.2">
      <c r="A9" s="149" t="s">
        <v>11</v>
      </c>
      <c r="B9" s="150"/>
      <c r="C9" s="150"/>
      <c r="D9" s="150"/>
      <c r="E9" s="150"/>
      <c r="F9" s="151"/>
      <c r="G9" s="151"/>
      <c r="H9" s="151"/>
      <c r="I9" s="151"/>
      <c r="J9" s="151"/>
      <c r="K9" s="151"/>
      <c r="L9" s="151"/>
    </row>
    <row r="10" spans="1:93" ht="16.149999999999999" customHeight="1" x14ac:dyDescent="0.2">
      <c r="A10" s="360" t="s">
        <v>12</v>
      </c>
      <c r="B10" s="340" t="s">
        <v>13</v>
      </c>
      <c r="C10" s="343" t="s">
        <v>14</v>
      </c>
      <c r="D10" s="344"/>
      <c r="E10" s="337"/>
      <c r="F10" s="363" t="s">
        <v>15</v>
      </c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64"/>
      <c r="AM10" s="365"/>
      <c r="AN10" s="350" t="s">
        <v>16</v>
      </c>
      <c r="AO10" s="353" t="s">
        <v>1</v>
      </c>
      <c r="AP10" s="337"/>
      <c r="AQ10" s="334" t="s">
        <v>2</v>
      </c>
      <c r="AR10" s="334" t="s">
        <v>3</v>
      </c>
      <c r="AS10" s="334" t="s">
        <v>7</v>
      </c>
      <c r="BX10" s="121"/>
    </row>
    <row r="11" spans="1:93" ht="16.149999999999999" customHeight="1" x14ac:dyDescent="0.2">
      <c r="A11" s="360"/>
      <c r="B11" s="341"/>
      <c r="C11" s="361"/>
      <c r="D11" s="362"/>
      <c r="E11" s="338"/>
      <c r="F11" s="366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8"/>
      <c r="AN11" s="351"/>
      <c r="AO11" s="354"/>
      <c r="AP11" s="338"/>
      <c r="AQ11" s="335"/>
      <c r="AR11" s="335"/>
      <c r="AS11" s="335"/>
      <c r="BX11" s="121"/>
      <c r="CG11" s="123"/>
      <c r="CH11" s="123"/>
      <c r="CI11" s="123"/>
      <c r="CJ11" s="123"/>
      <c r="CK11" s="123"/>
      <c r="CL11" s="123"/>
      <c r="CM11" s="123"/>
      <c r="CN11" s="123"/>
      <c r="CO11" s="123"/>
    </row>
    <row r="12" spans="1:93" ht="16.149999999999999" customHeight="1" x14ac:dyDescent="0.2">
      <c r="A12" s="360"/>
      <c r="B12" s="341"/>
      <c r="C12" s="345"/>
      <c r="D12" s="346"/>
      <c r="E12" s="339"/>
      <c r="F12" s="333" t="s">
        <v>17</v>
      </c>
      <c r="G12" s="333"/>
      <c r="H12" s="328" t="s">
        <v>18</v>
      </c>
      <c r="I12" s="347"/>
      <c r="J12" s="328" t="s">
        <v>4</v>
      </c>
      <c r="K12" s="347"/>
      <c r="L12" s="328" t="s">
        <v>19</v>
      </c>
      <c r="M12" s="347"/>
      <c r="N12" s="328" t="s">
        <v>20</v>
      </c>
      <c r="O12" s="347"/>
      <c r="P12" s="328" t="s">
        <v>21</v>
      </c>
      <c r="Q12" s="347"/>
      <c r="R12" s="328" t="s">
        <v>22</v>
      </c>
      <c r="S12" s="347"/>
      <c r="T12" s="328" t="s">
        <v>23</v>
      </c>
      <c r="U12" s="347"/>
      <c r="V12" s="328" t="s">
        <v>24</v>
      </c>
      <c r="W12" s="347"/>
      <c r="X12" s="328" t="s">
        <v>25</v>
      </c>
      <c r="Y12" s="347"/>
      <c r="Z12" s="328" t="s">
        <v>26</v>
      </c>
      <c r="AA12" s="347"/>
      <c r="AB12" s="328" t="s">
        <v>27</v>
      </c>
      <c r="AC12" s="347"/>
      <c r="AD12" s="328" t="s">
        <v>28</v>
      </c>
      <c r="AE12" s="347"/>
      <c r="AF12" s="328" t="s">
        <v>29</v>
      </c>
      <c r="AG12" s="347"/>
      <c r="AH12" s="328" t="s">
        <v>30</v>
      </c>
      <c r="AI12" s="347"/>
      <c r="AJ12" s="328" t="s">
        <v>31</v>
      </c>
      <c r="AK12" s="347"/>
      <c r="AL12" s="348" t="s">
        <v>32</v>
      </c>
      <c r="AM12" s="349"/>
      <c r="AN12" s="351"/>
      <c r="AO12" s="355"/>
      <c r="AP12" s="339"/>
      <c r="AQ12" s="335"/>
      <c r="AR12" s="335"/>
      <c r="AS12" s="335"/>
      <c r="BX12" s="121"/>
      <c r="CG12" s="123"/>
      <c r="CH12" s="123"/>
      <c r="CI12" s="123"/>
      <c r="CJ12" s="123"/>
      <c r="CK12" s="123"/>
      <c r="CL12" s="123"/>
      <c r="CM12" s="123"/>
      <c r="CN12" s="123"/>
      <c r="CO12" s="123"/>
    </row>
    <row r="13" spans="1:93" ht="16.149999999999999" customHeight="1" x14ac:dyDescent="0.2">
      <c r="A13" s="360"/>
      <c r="B13" s="342"/>
      <c r="C13" s="77" t="s">
        <v>33</v>
      </c>
      <c r="D13" s="111" t="s">
        <v>34</v>
      </c>
      <c r="E13" s="248" t="s">
        <v>35</v>
      </c>
      <c r="F13" s="77" t="s">
        <v>34</v>
      </c>
      <c r="G13" s="247" t="s">
        <v>35</v>
      </c>
      <c r="H13" s="77" t="s">
        <v>34</v>
      </c>
      <c r="I13" s="247" t="s">
        <v>35</v>
      </c>
      <c r="J13" s="77" t="s">
        <v>34</v>
      </c>
      <c r="K13" s="247" t="s">
        <v>35</v>
      </c>
      <c r="L13" s="77" t="s">
        <v>34</v>
      </c>
      <c r="M13" s="247" t="s">
        <v>35</v>
      </c>
      <c r="N13" s="77" t="s">
        <v>34</v>
      </c>
      <c r="O13" s="247" t="s">
        <v>35</v>
      </c>
      <c r="P13" s="77" t="s">
        <v>34</v>
      </c>
      <c r="Q13" s="247" t="s">
        <v>35</v>
      </c>
      <c r="R13" s="77" t="s">
        <v>34</v>
      </c>
      <c r="S13" s="247" t="s">
        <v>35</v>
      </c>
      <c r="T13" s="77" t="s">
        <v>34</v>
      </c>
      <c r="U13" s="247" t="s">
        <v>35</v>
      </c>
      <c r="V13" s="77" t="s">
        <v>34</v>
      </c>
      <c r="W13" s="247" t="s">
        <v>35</v>
      </c>
      <c r="X13" s="77" t="s">
        <v>34</v>
      </c>
      <c r="Y13" s="247" t="s">
        <v>35</v>
      </c>
      <c r="Z13" s="77" t="s">
        <v>34</v>
      </c>
      <c r="AA13" s="247" t="s">
        <v>35</v>
      </c>
      <c r="AB13" s="77" t="s">
        <v>34</v>
      </c>
      <c r="AC13" s="247" t="s">
        <v>35</v>
      </c>
      <c r="AD13" s="77" t="s">
        <v>34</v>
      </c>
      <c r="AE13" s="247" t="s">
        <v>35</v>
      </c>
      <c r="AF13" s="77" t="s">
        <v>34</v>
      </c>
      <c r="AG13" s="247" t="s">
        <v>35</v>
      </c>
      <c r="AH13" s="77" t="s">
        <v>34</v>
      </c>
      <c r="AI13" s="247" t="s">
        <v>35</v>
      </c>
      <c r="AJ13" s="77" t="s">
        <v>34</v>
      </c>
      <c r="AK13" s="247" t="s">
        <v>35</v>
      </c>
      <c r="AL13" s="77" t="s">
        <v>34</v>
      </c>
      <c r="AM13" s="92" t="s">
        <v>35</v>
      </c>
      <c r="AN13" s="352"/>
      <c r="AO13" s="77" t="s">
        <v>5</v>
      </c>
      <c r="AP13" s="247" t="s">
        <v>6</v>
      </c>
      <c r="AQ13" s="336"/>
      <c r="AR13" s="336"/>
      <c r="AS13" s="336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X13" s="121"/>
      <c r="CG13" s="123"/>
      <c r="CH13" s="123"/>
      <c r="CI13" s="123"/>
      <c r="CJ13" s="123"/>
      <c r="CK13" s="123"/>
      <c r="CL13" s="123"/>
      <c r="CM13" s="123"/>
      <c r="CN13" s="123"/>
      <c r="CO13" s="123"/>
    </row>
    <row r="14" spans="1:93" ht="16.149999999999999" customHeight="1" x14ac:dyDescent="0.2">
      <c r="A14" s="334" t="s">
        <v>36</v>
      </c>
      <c r="B14" s="152" t="s">
        <v>37</v>
      </c>
      <c r="C14" s="49">
        <f t="shared" ref="C14:C39" si="0">SUM(D14+E14)</f>
        <v>0</v>
      </c>
      <c r="D14" s="50">
        <f t="shared" ref="D14:D39" si="1">SUM(F14+H14+J14+L14+N14+P14+R14+T14+V14+X14+Z14+AB14+AD14+AF14+AH14+AJ14+AL14)</f>
        <v>0</v>
      </c>
      <c r="E14" s="153">
        <f t="shared" ref="E14:E39" si="2">SUM(G14+I14+K14+M14+O14+Q14+S14+U14+W14+Y14+AA14+AC14+AE14+AG14+AI14+AK14+AM14)</f>
        <v>0</v>
      </c>
      <c r="F14" s="78"/>
      <c r="G14" s="154"/>
      <c r="H14" s="78"/>
      <c r="I14" s="154"/>
      <c r="J14" s="78"/>
      <c r="K14" s="79"/>
      <c r="L14" s="78"/>
      <c r="M14" s="79"/>
      <c r="N14" s="78"/>
      <c r="O14" s="79"/>
      <c r="P14" s="78"/>
      <c r="Q14" s="79"/>
      <c r="R14" s="78"/>
      <c r="S14" s="79"/>
      <c r="T14" s="78"/>
      <c r="U14" s="79"/>
      <c r="V14" s="78"/>
      <c r="W14" s="79"/>
      <c r="X14" s="78"/>
      <c r="Y14" s="79"/>
      <c r="Z14" s="78"/>
      <c r="AA14" s="79"/>
      <c r="AB14" s="78"/>
      <c r="AC14" s="79"/>
      <c r="AD14" s="78"/>
      <c r="AE14" s="79"/>
      <c r="AF14" s="78"/>
      <c r="AG14" s="79"/>
      <c r="AH14" s="78"/>
      <c r="AI14" s="79"/>
      <c r="AJ14" s="78"/>
      <c r="AK14" s="79"/>
      <c r="AL14" s="155"/>
      <c r="AM14" s="156"/>
      <c r="AN14" s="56"/>
      <c r="AO14" s="154"/>
      <c r="AP14" s="26"/>
      <c r="AQ14" s="26"/>
      <c r="AR14" s="26"/>
      <c r="AS14" s="157"/>
      <c r="AT14" s="6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122"/>
      <c r="BG14" s="122"/>
      <c r="BX14" s="121"/>
      <c r="CD14" s="147" t="str">
        <f>IF((J14 + K14 + L14 + M14) &lt;  AS14,"* La columna 14-18 AÑOS no puede ser mayor al total por grupo edad de 10 a 19 años. ","")</f>
        <v/>
      </c>
      <c r="CG14" s="123">
        <v>0</v>
      </c>
      <c r="CH14" s="123">
        <v>0</v>
      </c>
      <c r="CI14" s="123">
        <v>0</v>
      </c>
      <c r="CJ14" s="123">
        <f>IF((J14 + K14 + L14 + M14) &lt;  AS14,1,0)</f>
        <v>0</v>
      </c>
      <c r="CK14" s="123"/>
      <c r="CL14" s="123"/>
      <c r="CM14" s="123"/>
      <c r="CN14" s="123"/>
      <c r="CO14" s="123"/>
    </row>
    <row r="15" spans="1:93" ht="16.149999999999999" customHeight="1" x14ac:dyDescent="0.2">
      <c r="A15" s="335"/>
      <c r="B15" s="39" t="s">
        <v>38</v>
      </c>
      <c r="C15" s="52">
        <f t="shared" si="0"/>
        <v>0</v>
      </c>
      <c r="D15" s="53">
        <f t="shared" si="1"/>
        <v>0</v>
      </c>
      <c r="E15" s="158">
        <f t="shared" si="2"/>
        <v>0</v>
      </c>
      <c r="F15" s="7"/>
      <c r="G15" s="20"/>
      <c r="H15" s="7"/>
      <c r="I15" s="20"/>
      <c r="J15" s="7"/>
      <c r="K15" s="8"/>
      <c r="L15" s="7"/>
      <c r="M15" s="8"/>
      <c r="N15" s="7"/>
      <c r="O15" s="8"/>
      <c r="P15" s="7"/>
      <c r="Q15" s="8"/>
      <c r="R15" s="7"/>
      <c r="S15" s="8"/>
      <c r="T15" s="7"/>
      <c r="U15" s="8"/>
      <c r="V15" s="7"/>
      <c r="W15" s="8"/>
      <c r="X15" s="7"/>
      <c r="Y15" s="8"/>
      <c r="Z15" s="7"/>
      <c r="AA15" s="8"/>
      <c r="AB15" s="7"/>
      <c r="AC15" s="8"/>
      <c r="AD15" s="7"/>
      <c r="AE15" s="8"/>
      <c r="AF15" s="7"/>
      <c r="AG15" s="8"/>
      <c r="AH15" s="7"/>
      <c r="AI15" s="8"/>
      <c r="AJ15" s="7"/>
      <c r="AK15" s="8"/>
      <c r="AL15" s="21"/>
      <c r="AM15" s="35"/>
      <c r="AN15" s="57"/>
      <c r="AO15" s="20"/>
      <c r="AP15" s="22"/>
      <c r="AQ15" s="22"/>
      <c r="AR15" s="22"/>
      <c r="AS15" s="159"/>
      <c r="AT15" s="6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122"/>
      <c r="BG15" s="122"/>
      <c r="BX15" s="121"/>
      <c r="CD15" s="147" t="str">
        <f>IF((J15 + K15 + L15 + M15) &lt;  AS15,"* La columna 14-18 AÑOS no puede ser mayor al total por grupo edad de 10 a 19 años. ","")</f>
        <v/>
      </c>
      <c r="CG15" s="123">
        <v>0</v>
      </c>
      <c r="CH15" s="123">
        <v>0</v>
      </c>
      <c r="CI15" s="123">
        <v>0</v>
      </c>
      <c r="CJ15" s="123">
        <f>IF((J15 + K15 + L15 + M15) &lt;  AS15,1,0)</f>
        <v>0</v>
      </c>
      <c r="CK15" s="123"/>
      <c r="CL15" s="123"/>
      <c r="CM15" s="123"/>
      <c r="CN15" s="123"/>
      <c r="CO15" s="123"/>
    </row>
    <row r="16" spans="1:93" ht="16.149999999999999" customHeight="1" x14ac:dyDescent="0.2">
      <c r="A16" s="335"/>
      <c r="B16" s="39" t="s">
        <v>39</v>
      </c>
      <c r="C16" s="52">
        <f t="shared" si="0"/>
        <v>42</v>
      </c>
      <c r="D16" s="53">
        <f t="shared" si="1"/>
        <v>24</v>
      </c>
      <c r="E16" s="158">
        <f t="shared" si="2"/>
        <v>18</v>
      </c>
      <c r="F16" s="7"/>
      <c r="G16" s="20"/>
      <c r="H16" s="7"/>
      <c r="I16" s="20"/>
      <c r="J16" s="7"/>
      <c r="K16" s="8"/>
      <c r="L16" s="7"/>
      <c r="M16" s="8"/>
      <c r="N16" s="7">
        <v>2</v>
      </c>
      <c r="O16" s="8"/>
      <c r="P16" s="7">
        <v>5</v>
      </c>
      <c r="Q16" s="8">
        <v>5</v>
      </c>
      <c r="R16" s="7">
        <v>4</v>
      </c>
      <c r="S16" s="8">
        <v>3</v>
      </c>
      <c r="T16" s="7">
        <v>4</v>
      </c>
      <c r="U16" s="8">
        <v>3</v>
      </c>
      <c r="V16" s="7">
        <v>3</v>
      </c>
      <c r="W16" s="8">
        <v>3</v>
      </c>
      <c r="X16" s="7">
        <v>2</v>
      </c>
      <c r="Y16" s="8">
        <v>1</v>
      </c>
      <c r="Z16" s="7">
        <v>2</v>
      </c>
      <c r="AA16" s="8">
        <v>1</v>
      </c>
      <c r="AB16" s="7"/>
      <c r="AC16" s="8"/>
      <c r="AD16" s="7"/>
      <c r="AE16" s="8">
        <v>2</v>
      </c>
      <c r="AF16" s="7">
        <v>1</v>
      </c>
      <c r="AG16" s="8"/>
      <c r="AH16" s="7">
        <v>1</v>
      </c>
      <c r="AI16" s="8"/>
      <c r="AJ16" s="7"/>
      <c r="AK16" s="8"/>
      <c r="AL16" s="21"/>
      <c r="AM16" s="35"/>
      <c r="AN16" s="57"/>
      <c r="AO16" s="20">
        <v>0</v>
      </c>
      <c r="AP16" s="22">
        <v>0</v>
      </c>
      <c r="AQ16" s="22">
        <v>0</v>
      </c>
      <c r="AR16" s="22">
        <v>5</v>
      </c>
      <c r="AS16" s="159"/>
      <c r="AT16" s="6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122"/>
      <c r="BG16" s="122"/>
      <c r="BX16" s="121"/>
      <c r="CD16" s="147" t="str">
        <f>IF((J16 + K16 + L16 + M16) &lt;  AS16,"* La columna 14-18 AÑOS no puede ser mayor al total por grupo edad de 10 a 19 años. ","")</f>
        <v/>
      </c>
      <c r="CG16" s="123">
        <v>0</v>
      </c>
      <c r="CH16" s="123">
        <v>0</v>
      </c>
      <c r="CI16" s="123">
        <v>0</v>
      </c>
      <c r="CJ16" s="123">
        <f>IF((J16 + K16 + L16 + M16) &lt;  AS16,1,0)</f>
        <v>0</v>
      </c>
      <c r="CK16" s="123"/>
      <c r="CL16" s="123"/>
      <c r="CM16" s="123"/>
      <c r="CN16" s="123"/>
      <c r="CO16" s="123"/>
    </row>
    <row r="17" spans="1:93" ht="16.149999999999999" customHeight="1" x14ac:dyDescent="0.2">
      <c r="A17" s="335"/>
      <c r="B17" s="39" t="s">
        <v>40</v>
      </c>
      <c r="C17" s="52">
        <f t="shared" si="0"/>
        <v>0</v>
      </c>
      <c r="D17" s="53">
        <f t="shared" si="1"/>
        <v>0</v>
      </c>
      <c r="E17" s="158">
        <f t="shared" si="2"/>
        <v>0</v>
      </c>
      <c r="F17" s="7"/>
      <c r="G17" s="20"/>
      <c r="H17" s="7"/>
      <c r="I17" s="20"/>
      <c r="J17" s="7"/>
      <c r="K17" s="8"/>
      <c r="L17" s="7"/>
      <c r="M17" s="8"/>
      <c r="N17" s="7"/>
      <c r="O17" s="8"/>
      <c r="P17" s="7"/>
      <c r="Q17" s="8"/>
      <c r="R17" s="7"/>
      <c r="S17" s="8"/>
      <c r="T17" s="7"/>
      <c r="U17" s="8"/>
      <c r="V17" s="7"/>
      <c r="W17" s="8"/>
      <c r="X17" s="7"/>
      <c r="Y17" s="8"/>
      <c r="Z17" s="7"/>
      <c r="AA17" s="8"/>
      <c r="AB17" s="7"/>
      <c r="AC17" s="8"/>
      <c r="AD17" s="7"/>
      <c r="AE17" s="8"/>
      <c r="AF17" s="7"/>
      <c r="AG17" s="8"/>
      <c r="AH17" s="7"/>
      <c r="AI17" s="8"/>
      <c r="AJ17" s="7"/>
      <c r="AK17" s="8"/>
      <c r="AL17" s="21"/>
      <c r="AM17" s="35"/>
      <c r="AN17" s="57"/>
      <c r="AO17" s="20"/>
      <c r="AP17" s="22"/>
      <c r="AQ17" s="22"/>
      <c r="AR17" s="22"/>
      <c r="AS17" s="159"/>
      <c r="AT17" s="6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122"/>
      <c r="BG17" s="122"/>
      <c r="BX17" s="121"/>
      <c r="CD17" s="147" t="str">
        <f t="shared" ref="CD17:CD76" si="3">IF((J17 + K17 + L17 + M17) &lt;  AS17,"* La columna 14-18 AÑOS no puede ser mayor al total por grupo edad de 10 a 19 años. ","")</f>
        <v/>
      </c>
      <c r="CG17" s="123">
        <v>0</v>
      </c>
      <c r="CH17" s="123">
        <v>0</v>
      </c>
      <c r="CI17" s="123">
        <v>0</v>
      </c>
      <c r="CJ17" s="123">
        <f t="shared" ref="CJ17:CJ76" si="4">IF((J17 + K17 + L17 + M17) &lt;  AS17,1,0)</f>
        <v>0</v>
      </c>
      <c r="CK17" s="123"/>
      <c r="CL17" s="123"/>
      <c r="CM17" s="123"/>
      <c r="CN17" s="123"/>
      <c r="CO17" s="123"/>
    </row>
    <row r="18" spans="1:93" ht="16.149999999999999" customHeight="1" x14ac:dyDescent="0.2">
      <c r="A18" s="335"/>
      <c r="B18" s="39" t="s">
        <v>41</v>
      </c>
      <c r="C18" s="52">
        <f t="shared" si="0"/>
        <v>0</v>
      </c>
      <c r="D18" s="53">
        <f t="shared" si="1"/>
        <v>0</v>
      </c>
      <c r="E18" s="158">
        <f t="shared" si="2"/>
        <v>0</v>
      </c>
      <c r="F18" s="7"/>
      <c r="G18" s="20"/>
      <c r="H18" s="7"/>
      <c r="I18" s="20"/>
      <c r="J18" s="7"/>
      <c r="K18" s="8"/>
      <c r="L18" s="7"/>
      <c r="M18" s="8"/>
      <c r="N18" s="7"/>
      <c r="O18" s="8"/>
      <c r="P18" s="7"/>
      <c r="Q18" s="8"/>
      <c r="R18" s="7"/>
      <c r="S18" s="8"/>
      <c r="T18" s="7"/>
      <c r="U18" s="8"/>
      <c r="V18" s="7"/>
      <c r="W18" s="8"/>
      <c r="X18" s="7"/>
      <c r="Y18" s="8"/>
      <c r="Z18" s="7"/>
      <c r="AA18" s="8"/>
      <c r="AB18" s="7"/>
      <c r="AC18" s="8"/>
      <c r="AD18" s="7"/>
      <c r="AE18" s="8"/>
      <c r="AF18" s="7"/>
      <c r="AG18" s="8"/>
      <c r="AH18" s="7"/>
      <c r="AI18" s="8"/>
      <c r="AJ18" s="7"/>
      <c r="AK18" s="8"/>
      <c r="AL18" s="21"/>
      <c r="AM18" s="35"/>
      <c r="AN18" s="57"/>
      <c r="AO18" s="20"/>
      <c r="AP18" s="22"/>
      <c r="AQ18" s="22"/>
      <c r="AR18" s="22"/>
      <c r="AS18" s="159"/>
      <c r="AT18" s="6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122"/>
      <c r="BG18" s="122"/>
      <c r="BX18" s="121"/>
      <c r="CD18" s="147" t="str">
        <f t="shared" si="3"/>
        <v/>
      </c>
      <c r="CG18" s="123">
        <v>0</v>
      </c>
      <c r="CH18" s="123">
        <v>0</v>
      </c>
      <c r="CI18" s="123">
        <v>0</v>
      </c>
      <c r="CJ18" s="123">
        <f t="shared" si="4"/>
        <v>0</v>
      </c>
      <c r="CK18" s="123"/>
      <c r="CL18" s="123"/>
      <c r="CM18" s="123"/>
      <c r="CN18" s="123"/>
      <c r="CO18" s="123"/>
    </row>
    <row r="19" spans="1:93" ht="16.149999999999999" customHeight="1" x14ac:dyDescent="0.2">
      <c r="A19" s="335"/>
      <c r="B19" s="39" t="s">
        <v>42</v>
      </c>
      <c r="C19" s="52">
        <f t="shared" si="0"/>
        <v>0</v>
      </c>
      <c r="D19" s="53">
        <f t="shared" si="1"/>
        <v>0</v>
      </c>
      <c r="E19" s="158">
        <f t="shared" si="2"/>
        <v>0</v>
      </c>
      <c r="F19" s="7"/>
      <c r="G19" s="20"/>
      <c r="H19" s="7"/>
      <c r="I19" s="20"/>
      <c r="J19" s="7"/>
      <c r="K19" s="8"/>
      <c r="L19" s="7"/>
      <c r="M19" s="8"/>
      <c r="N19" s="7"/>
      <c r="O19" s="8"/>
      <c r="P19" s="7"/>
      <c r="Q19" s="8"/>
      <c r="R19" s="7"/>
      <c r="S19" s="8"/>
      <c r="T19" s="7"/>
      <c r="U19" s="8"/>
      <c r="V19" s="7"/>
      <c r="W19" s="8"/>
      <c r="X19" s="7"/>
      <c r="Y19" s="8"/>
      <c r="Z19" s="7"/>
      <c r="AA19" s="8"/>
      <c r="AB19" s="7"/>
      <c r="AC19" s="8"/>
      <c r="AD19" s="7"/>
      <c r="AE19" s="8"/>
      <c r="AF19" s="7"/>
      <c r="AG19" s="8"/>
      <c r="AH19" s="7"/>
      <c r="AI19" s="8"/>
      <c r="AJ19" s="7"/>
      <c r="AK19" s="8"/>
      <c r="AL19" s="21"/>
      <c r="AM19" s="35"/>
      <c r="AN19" s="57"/>
      <c r="AO19" s="20"/>
      <c r="AP19" s="22"/>
      <c r="AQ19" s="22"/>
      <c r="AR19" s="22"/>
      <c r="AS19" s="159"/>
      <c r="AT19" s="6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122"/>
      <c r="BG19" s="122"/>
      <c r="BX19" s="121"/>
      <c r="CD19" s="147" t="str">
        <f t="shared" si="3"/>
        <v/>
      </c>
      <c r="CG19" s="123">
        <v>0</v>
      </c>
      <c r="CH19" s="123">
        <v>0</v>
      </c>
      <c r="CI19" s="123">
        <v>0</v>
      </c>
      <c r="CJ19" s="123">
        <f t="shared" si="4"/>
        <v>0</v>
      </c>
      <c r="CK19" s="123"/>
      <c r="CL19" s="123"/>
      <c r="CM19" s="123"/>
      <c r="CN19" s="123"/>
      <c r="CO19" s="123"/>
    </row>
    <row r="20" spans="1:93" ht="16.149999999999999" customHeight="1" x14ac:dyDescent="0.2">
      <c r="A20" s="335"/>
      <c r="B20" s="39" t="s">
        <v>43</v>
      </c>
      <c r="C20" s="52">
        <f t="shared" si="0"/>
        <v>0</v>
      </c>
      <c r="D20" s="53">
        <f t="shared" si="1"/>
        <v>0</v>
      </c>
      <c r="E20" s="158">
        <f t="shared" si="2"/>
        <v>0</v>
      </c>
      <c r="F20" s="7"/>
      <c r="G20" s="20"/>
      <c r="H20" s="7"/>
      <c r="I20" s="20"/>
      <c r="J20" s="7"/>
      <c r="K20" s="8"/>
      <c r="L20" s="7"/>
      <c r="M20" s="8"/>
      <c r="N20" s="7"/>
      <c r="O20" s="8"/>
      <c r="P20" s="7"/>
      <c r="Q20" s="8"/>
      <c r="R20" s="7"/>
      <c r="S20" s="8"/>
      <c r="T20" s="7"/>
      <c r="U20" s="8"/>
      <c r="V20" s="7"/>
      <c r="W20" s="8"/>
      <c r="X20" s="7"/>
      <c r="Y20" s="8"/>
      <c r="Z20" s="7"/>
      <c r="AA20" s="8"/>
      <c r="AB20" s="7"/>
      <c r="AC20" s="8"/>
      <c r="AD20" s="7"/>
      <c r="AE20" s="8"/>
      <c r="AF20" s="7"/>
      <c r="AG20" s="8"/>
      <c r="AH20" s="7"/>
      <c r="AI20" s="8"/>
      <c r="AJ20" s="7"/>
      <c r="AK20" s="8"/>
      <c r="AL20" s="21"/>
      <c r="AM20" s="35"/>
      <c r="AN20" s="57"/>
      <c r="AO20" s="20"/>
      <c r="AP20" s="22"/>
      <c r="AQ20" s="22"/>
      <c r="AR20" s="22"/>
      <c r="AS20" s="159"/>
      <c r="AT20" s="6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122"/>
      <c r="BG20" s="122"/>
      <c r="BX20" s="121"/>
      <c r="CD20" s="147" t="str">
        <f t="shared" si="3"/>
        <v/>
      </c>
      <c r="CG20" s="123">
        <v>0</v>
      </c>
      <c r="CH20" s="123">
        <v>0</v>
      </c>
      <c r="CI20" s="123">
        <v>0</v>
      </c>
      <c r="CJ20" s="123">
        <f t="shared" si="4"/>
        <v>0</v>
      </c>
      <c r="CK20" s="123"/>
      <c r="CL20" s="123"/>
      <c r="CM20" s="123"/>
      <c r="CN20" s="123"/>
      <c r="CO20" s="123"/>
    </row>
    <row r="21" spans="1:93" ht="16.149999999999999" customHeight="1" x14ac:dyDescent="0.2">
      <c r="A21" s="335"/>
      <c r="B21" s="127" t="s">
        <v>44</v>
      </c>
      <c r="C21" s="160">
        <f t="shared" si="0"/>
        <v>0</v>
      </c>
      <c r="D21" s="161">
        <f t="shared" si="1"/>
        <v>0</v>
      </c>
      <c r="E21" s="162">
        <f t="shared" si="2"/>
        <v>0</v>
      </c>
      <c r="F21" s="27"/>
      <c r="G21" s="28"/>
      <c r="H21" s="27"/>
      <c r="I21" s="28"/>
      <c r="J21" s="27"/>
      <c r="K21" s="137"/>
      <c r="L21" s="27"/>
      <c r="M21" s="137"/>
      <c r="N21" s="27"/>
      <c r="O21" s="137"/>
      <c r="P21" s="27"/>
      <c r="Q21" s="137"/>
      <c r="R21" s="27"/>
      <c r="S21" s="137"/>
      <c r="T21" s="27"/>
      <c r="U21" s="137"/>
      <c r="V21" s="27"/>
      <c r="W21" s="137"/>
      <c r="X21" s="27"/>
      <c r="Y21" s="137"/>
      <c r="Z21" s="27"/>
      <c r="AA21" s="137"/>
      <c r="AB21" s="27"/>
      <c r="AC21" s="137"/>
      <c r="AD21" s="27"/>
      <c r="AE21" s="137"/>
      <c r="AF21" s="27"/>
      <c r="AG21" s="137"/>
      <c r="AH21" s="27"/>
      <c r="AI21" s="137"/>
      <c r="AJ21" s="27"/>
      <c r="AK21" s="137"/>
      <c r="AL21" s="163"/>
      <c r="AM21" s="164"/>
      <c r="AN21" s="57"/>
      <c r="AO21" s="28"/>
      <c r="AP21" s="22"/>
      <c r="AQ21" s="22"/>
      <c r="AR21" s="22"/>
      <c r="AS21" s="159"/>
      <c r="AT21" s="6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122"/>
      <c r="BG21" s="122"/>
      <c r="BX21" s="121"/>
      <c r="CD21" s="147" t="str">
        <f t="shared" si="3"/>
        <v/>
      </c>
      <c r="CG21" s="123">
        <v>0</v>
      </c>
      <c r="CH21" s="123">
        <v>0</v>
      </c>
      <c r="CI21" s="123">
        <v>0</v>
      </c>
      <c r="CJ21" s="123">
        <f t="shared" si="4"/>
        <v>0</v>
      </c>
      <c r="CK21" s="123"/>
      <c r="CL21" s="123"/>
      <c r="CM21" s="123"/>
      <c r="CN21" s="123"/>
      <c r="CO21" s="123"/>
    </row>
    <row r="22" spans="1:93" ht="16.149999999999999" customHeight="1" x14ac:dyDescent="0.2">
      <c r="A22" s="335"/>
      <c r="B22" s="39" t="s">
        <v>45</v>
      </c>
      <c r="C22" s="52">
        <f t="shared" si="0"/>
        <v>0</v>
      </c>
      <c r="D22" s="53">
        <f t="shared" si="1"/>
        <v>0</v>
      </c>
      <c r="E22" s="158">
        <f t="shared" si="2"/>
        <v>0</v>
      </c>
      <c r="F22" s="7"/>
      <c r="G22" s="20"/>
      <c r="H22" s="7"/>
      <c r="I22" s="20"/>
      <c r="J22" s="7"/>
      <c r="K22" s="8"/>
      <c r="L22" s="7"/>
      <c r="M22" s="8"/>
      <c r="N22" s="7"/>
      <c r="O22" s="8"/>
      <c r="P22" s="7"/>
      <c r="Q22" s="8"/>
      <c r="R22" s="7"/>
      <c r="S22" s="8"/>
      <c r="T22" s="7"/>
      <c r="U22" s="8"/>
      <c r="V22" s="7"/>
      <c r="W22" s="8"/>
      <c r="X22" s="7"/>
      <c r="Y22" s="8"/>
      <c r="Z22" s="7"/>
      <c r="AA22" s="8"/>
      <c r="AB22" s="7"/>
      <c r="AC22" s="8"/>
      <c r="AD22" s="7"/>
      <c r="AE22" s="8"/>
      <c r="AF22" s="7"/>
      <c r="AG22" s="8"/>
      <c r="AH22" s="7"/>
      <c r="AI22" s="8"/>
      <c r="AJ22" s="7"/>
      <c r="AK22" s="8"/>
      <c r="AL22" s="21"/>
      <c r="AM22" s="35"/>
      <c r="AN22" s="57"/>
      <c r="AO22" s="20"/>
      <c r="AP22" s="22"/>
      <c r="AQ22" s="22"/>
      <c r="AR22" s="22"/>
      <c r="AS22" s="159"/>
      <c r="AT22" s="6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122"/>
      <c r="BG22" s="122"/>
      <c r="BX22" s="121"/>
      <c r="CD22" s="147" t="str">
        <f t="shared" si="3"/>
        <v/>
      </c>
      <c r="CG22" s="123">
        <v>0</v>
      </c>
      <c r="CH22" s="123">
        <v>0</v>
      </c>
      <c r="CI22" s="123">
        <v>0</v>
      </c>
      <c r="CJ22" s="123">
        <f t="shared" si="4"/>
        <v>0</v>
      </c>
      <c r="CK22" s="123"/>
      <c r="CL22" s="123"/>
      <c r="CM22" s="123"/>
      <c r="CN22" s="123"/>
      <c r="CO22" s="123"/>
    </row>
    <row r="23" spans="1:93" ht="16.149999999999999" customHeight="1" x14ac:dyDescent="0.2">
      <c r="A23" s="335"/>
      <c r="B23" s="112" t="s">
        <v>46</v>
      </c>
      <c r="C23" s="165">
        <f t="shared" si="0"/>
        <v>0</v>
      </c>
      <c r="D23" s="88">
        <f t="shared" si="1"/>
        <v>0</v>
      </c>
      <c r="E23" s="166">
        <f t="shared" si="2"/>
        <v>0</v>
      </c>
      <c r="F23" s="7"/>
      <c r="G23" s="20"/>
      <c r="H23" s="7"/>
      <c r="I23" s="20"/>
      <c r="J23" s="7"/>
      <c r="K23" s="8"/>
      <c r="L23" s="7"/>
      <c r="M23" s="8"/>
      <c r="N23" s="7"/>
      <c r="O23" s="8"/>
      <c r="P23" s="7"/>
      <c r="Q23" s="8"/>
      <c r="R23" s="7"/>
      <c r="S23" s="8"/>
      <c r="T23" s="7"/>
      <c r="U23" s="8"/>
      <c r="V23" s="7"/>
      <c r="W23" s="8"/>
      <c r="X23" s="7"/>
      <c r="Y23" s="8"/>
      <c r="Z23" s="7"/>
      <c r="AA23" s="8"/>
      <c r="AB23" s="7"/>
      <c r="AC23" s="8"/>
      <c r="AD23" s="7"/>
      <c r="AE23" s="8"/>
      <c r="AF23" s="7"/>
      <c r="AG23" s="8"/>
      <c r="AH23" s="7"/>
      <c r="AI23" s="8"/>
      <c r="AJ23" s="7"/>
      <c r="AK23" s="8"/>
      <c r="AL23" s="55"/>
      <c r="AM23" s="35"/>
      <c r="AN23" s="57"/>
      <c r="AO23" s="20"/>
      <c r="AP23" s="22"/>
      <c r="AQ23" s="22"/>
      <c r="AR23" s="22"/>
      <c r="AS23" s="159"/>
      <c r="AT23" s="6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122"/>
      <c r="BG23" s="122"/>
      <c r="BX23" s="121"/>
      <c r="CD23" s="147" t="str">
        <f t="shared" si="3"/>
        <v/>
      </c>
      <c r="CG23" s="123">
        <v>0</v>
      </c>
      <c r="CH23" s="123">
        <v>0</v>
      </c>
      <c r="CI23" s="123">
        <v>0</v>
      </c>
      <c r="CJ23" s="123">
        <f t="shared" si="4"/>
        <v>0</v>
      </c>
      <c r="CK23" s="123"/>
      <c r="CL23" s="123"/>
      <c r="CM23" s="123"/>
      <c r="CN23" s="123"/>
      <c r="CO23" s="123"/>
    </row>
    <row r="24" spans="1:93" ht="16.149999999999999" customHeight="1" x14ac:dyDescent="0.2">
      <c r="A24" s="336"/>
      <c r="B24" s="167" t="s">
        <v>47</v>
      </c>
      <c r="C24" s="132">
        <f t="shared" si="0"/>
        <v>0</v>
      </c>
      <c r="D24" s="168">
        <f t="shared" si="1"/>
        <v>0</v>
      </c>
      <c r="E24" s="128">
        <f t="shared" si="2"/>
        <v>0</v>
      </c>
      <c r="F24" s="32"/>
      <c r="G24" s="33"/>
      <c r="H24" s="32"/>
      <c r="I24" s="33"/>
      <c r="J24" s="32"/>
      <c r="K24" s="45"/>
      <c r="L24" s="32"/>
      <c r="M24" s="45"/>
      <c r="N24" s="32"/>
      <c r="O24" s="45"/>
      <c r="P24" s="32"/>
      <c r="Q24" s="45"/>
      <c r="R24" s="32"/>
      <c r="S24" s="45"/>
      <c r="T24" s="32"/>
      <c r="U24" s="45"/>
      <c r="V24" s="32"/>
      <c r="W24" s="45"/>
      <c r="X24" s="32"/>
      <c r="Y24" s="45"/>
      <c r="Z24" s="32"/>
      <c r="AA24" s="45"/>
      <c r="AB24" s="32"/>
      <c r="AC24" s="45"/>
      <c r="AD24" s="32"/>
      <c r="AE24" s="45"/>
      <c r="AF24" s="32"/>
      <c r="AG24" s="45"/>
      <c r="AH24" s="32"/>
      <c r="AI24" s="45"/>
      <c r="AJ24" s="32"/>
      <c r="AK24" s="45"/>
      <c r="AL24" s="12"/>
      <c r="AM24" s="97"/>
      <c r="AN24" s="57"/>
      <c r="AO24" s="33"/>
      <c r="AP24" s="24"/>
      <c r="AQ24" s="24"/>
      <c r="AR24" s="24"/>
      <c r="AS24" s="169"/>
      <c r="AT24" s="6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122"/>
      <c r="BG24" s="122"/>
      <c r="BX24" s="121"/>
      <c r="CD24" s="147" t="str">
        <f t="shared" si="3"/>
        <v/>
      </c>
      <c r="CG24" s="123">
        <v>0</v>
      </c>
      <c r="CH24" s="123">
        <v>0</v>
      </c>
      <c r="CI24" s="123">
        <v>0</v>
      </c>
      <c r="CJ24" s="123">
        <f t="shared" si="4"/>
        <v>0</v>
      </c>
      <c r="CK24" s="123"/>
      <c r="CL24" s="123"/>
      <c r="CM24" s="123"/>
      <c r="CN24" s="123"/>
      <c r="CO24" s="123"/>
    </row>
    <row r="25" spans="1:93" ht="16.149999999999999" customHeight="1" x14ac:dyDescent="0.2">
      <c r="A25" s="334" t="s">
        <v>48</v>
      </c>
      <c r="B25" s="152" t="s">
        <v>37</v>
      </c>
      <c r="C25" s="49">
        <f t="shared" si="0"/>
        <v>0</v>
      </c>
      <c r="D25" s="50">
        <f t="shared" si="1"/>
        <v>0</v>
      </c>
      <c r="E25" s="153">
        <f t="shared" si="2"/>
        <v>0</v>
      </c>
      <c r="F25" s="1"/>
      <c r="G25" s="2"/>
      <c r="H25" s="1"/>
      <c r="I25" s="2"/>
      <c r="J25" s="1"/>
      <c r="K25" s="3"/>
      <c r="L25" s="1"/>
      <c r="M25" s="3"/>
      <c r="N25" s="1"/>
      <c r="O25" s="3"/>
      <c r="P25" s="1"/>
      <c r="Q25" s="3"/>
      <c r="R25" s="1"/>
      <c r="S25" s="3"/>
      <c r="T25" s="1"/>
      <c r="U25" s="3"/>
      <c r="V25" s="1"/>
      <c r="W25" s="3"/>
      <c r="X25" s="1"/>
      <c r="Y25" s="3"/>
      <c r="Z25" s="1"/>
      <c r="AA25" s="3"/>
      <c r="AB25" s="1"/>
      <c r="AC25" s="3"/>
      <c r="AD25" s="1"/>
      <c r="AE25" s="3"/>
      <c r="AF25" s="1"/>
      <c r="AG25" s="3"/>
      <c r="AH25" s="1"/>
      <c r="AI25" s="3"/>
      <c r="AJ25" s="1"/>
      <c r="AK25" s="3"/>
      <c r="AL25" s="25"/>
      <c r="AM25" s="47"/>
      <c r="AN25" s="57"/>
      <c r="AO25" s="2"/>
      <c r="AP25" s="26"/>
      <c r="AQ25" s="26"/>
      <c r="AR25" s="26"/>
      <c r="AS25" s="157"/>
      <c r="AT25" s="6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122"/>
      <c r="BG25" s="122"/>
      <c r="BX25" s="121"/>
      <c r="CD25" s="147" t="str">
        <f t="shared" si="3"/>
        <v/>
      </c>
      <c r="CG25" s="123">
        <v>0</v>
      </c>
      <c r="CH25" s="123">
        <v>0</v>
      </c>
      <c r="CI25" s="123">
        <v>0</v>
      </c>
      <c r="CJ25" s="123">
        <f t="shared" si="4"/>
        <v>0</v>
      </c>
      <c r="CK25" s="123"/>
      <c r="CL25" s="123"/>
      <c r="CM25" s="123"/>
      <c r="CN25" s="123"/>
      <c r="CO25" s="123"/>
    </row>
    <row r="26" spans="1:93" ht="16.149999999999999" customHeight="1" x14ac:dyDescent="0.2">
      <c r="A26" s="335"/>
      <c r="B26" s="39" t="s">
        <v>38</v>
      </c>
      <c r="C26" s="52">
        <f t="shared" si="0"/>
        <v>0</v>
      </c>
      <c r="D26" s="53">
        <f t="shared" si="1"/>
        <v>0</v>
      </c>
      <c r="E26" s="158">
        <f t="shared" si="2"/>
        <v>0</v>
      </c>
      <c r="F26" s="7"/>
      <c r="G26" s="20"/>
      <c r="H26" s="7"/>
      <c r="I26" s="20"/>
      <c r="J26" s="7"/>
      <c r="K26" s="8"/>
      <c r="L26" s="7"/>
      <c r="M26" s="8"/>
      <c r="N26" s="7"/>
      <c r="O26" s="8"/>
      <c r="P26" s="7"/>
      <c r="Q26" s="8"/>
      <c r="R26" s="7"/>
      <c r="S26" s="8"/>
      <c r="T26" s="7"/>
      <c r="U26" s="8"/>
      <c r="V26" s="7"/>
      <c r="W26" s="8"/>
      <c r="X26" s="7"/>
      <c r="Y26" s="8"/>
      <c r="Z26" s="7"/>
      <c r="AA26" s="8"/>
      <c r="AB26" s="7"/>
      <c r="AC26" s="8"/>
      <c r="AD26" s="7"/>
      <c r="AE26" s="8"/>
      <c r="AF26" s="7"/>
      <c r="AG26" s="8"/>
      <c r="AH26" s="7"/>
      <c r="AI26" s="8"/>
      <c r="AJ26" s="7"/>
      <c r="AK26" s="8"/>
      <c r="AL26" s="21"/>
      <c r="AM26" s="35"/>
      <c r="AN26" s="57"/>
      <c r="AO26" s="20"/>
      <c r="AP26" s="22"/>
      <c r="AQ26" s="22"/>
      <c r="AR26" s="22"/>
      <c r="AS26" s="159"/>
      <c r="AT26" s="6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122"/>
      <c r="BG26" s="122"/>
      <c r="BX26" s="121"/>
      <c r="CD26" s="147" t="str">
        <f>IF((J26 + K26 + L26 + M26) &lt;  AS26,"* La columna 14-18 AÑOS no puede ser mayor al total por grupo edad de 10 a 19 años. ","")</f>
        <v/>
      </c>
      <c r="CG26" s="123">
        <v>0</v>
      </c>
      <c r="CH26" s="123">
        <v>0</v>
      </c>
      <c r="CI26" s="123">
        <v>0</v>
      </c>
      <c r="CJ26" s="123">
        <f>IF((J26 + K26 + L26 + M26) &lt;  AS26,1,0)</f>
        <v>0</v>
      </c>
      <c r="CK26" s="123"/>
      <c r="CL26" s="123"/>
      <c r="CM26" s="123"/>
      <c r="CN26" s="123"/>
      <c r="CO26" s="123"/>
    </row>
    <row r="27" spans="1:93" ht="16.149999999999999" customHeight="1" x14ac:dyDescent="0.2">
      <c r="A27" s="335"/>
      <c r="B27" s="39" t="s">
        <v>39</v>
      </c>
      <c r="C27" s="52">
        <f t="shared" si="0"/>
        <v>42</v>
      </c>
      <c r="D27" s="53">
        <f t="shared" si="1"/>
        <v>24</v>
      </c>
      <c r="E27" s="158">
        <f t="shared" si="2"/>
        <v>18</v>
      </c>
      <c r="F27" s="7"/>
      <c r="G27" s="20"/>
      <c r="H27" s="7"/>
      <c r="I27" s="20"/>
      <c r="J27" s="7"/>
      <c r="K27" s="8"/>
      <c r="L27" s="7"/>
      <c r="M27" s="8"/>
      <c r="N27" s="7">
        <v>2</v>
      </c>
      <c r="O27" s="8"/>
      <c r="P27" s="7">
        <v>5</v>
      </c>
      <c r="Q27" s="8">
        <v>5</v>
      </c>
      <c r="R27" s="7">
        <v>4</v>
      </c>
      <c r="S27" s="8">
        <v>3</v>
      </c>
      <c r="T27" s="7">
        <v>4</v>
      </c>
      <c r="U27" s="8">
        <v>3</v>
      </c>
      <c r="V27" s="7">
        <v>3</v>
      </c>
      <c r="W27" s="8">
        <v>3</v>
      </c>
      <c r="X27" s="7">
        <v>2</v>
      </c>
      <c r="Y27" s="8">
        <v>1</v>
      </c>
      <c r="Z27" s="7">
        <v>2</v>
      </c>
      <c r="AA27" s="8">
        <v>1</v>
      </c>
      <c r="AB27" s="7"/>
      <c r="AC27" s="8"/>
      <c r="AD27" s="7"/>
      <c r="AE27" s="8">
        <v>2</v>
      </c>
      <c r="AF27" s="7">
        <v>1</v>
      </c>
      <c r="AG27" s="8"/>
      <c r="AH27" s="7">
        <v>1</v>
      </c>
      <c r="AI27" s="8"/>
      <c r="AJ27" s="7"/>
      <c r="AK27" s="8"/>
      <c r="AL27" s="21"/>
      <c r="AM27" s="35"/>
      <c r="AN27" s="57"/>
      <c r="AO27" s="20">
        <v>0</v>
      </c>
      <c r="AP27" s="22">
        <v>0</v>
      </c>
      <c r="AQ27" s="22">
        <v>0</v>
      </c>
      <c r="AR27" s="22">
        <v>5</v>
      </c>
      <c r="AS27" s="159"/>
      <c r="AT27" s="6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122"/>
      <c r="BG27" s="122"/>
      <c r="BX27" s="121"/>
      <c r="CD27" s="147" t="str">
        <f>IF((J27 + K27 + L27 + M27) &lt;  AS27,"* La columna 14-18 AÑOS no puede ser mayor al total por grupo edad de 10 a 19 años. ","")</f>
        <v/>
      </c>
      <c r="CG27" s="123">
        <v>0</v>
      </c>
      <c r="CH27" s="123">
        <v>0</v>
      </c>
      <c r="CI27" s="123">
        <v>0</v>
      </c>
      <c r="CJ27" s="123">
        <f>IF((J27 + K27 + L27 + M27) &lt;  AS27,1,0)</f>
        <v>0</v>
      </c>
      <c r="CK27" s="123"/>
      <c r="CL27" s="123"/>
      <c r="CM27" s="123"/>
      <c r="CN27" s="123"/>
      <c r="CO27" s="123"/>
    </row>
    <row r="28" spans="1:93" ht="16.149999999999999" customHeight="1" x14ac:dyDescent="0.2">
      <c r="A28" s="335"/>
      <c r="B28" s="39" t="s">
        <v>40</v>
      </c>
      <c r="C28" s="52">
        <f t="shared" si="0"/>
        <v>0</v>
      </c>
      <c r="D28" s="53">
        <f t="shared" si="1"/>
        <v>0</v>
      </c>
      <c r="E28" s="158">
        <f t="shared" si="2"/>
        <v>0</v>
      </c>
      <c r="F28" s="7"/>
      <c r="G28" s="20"/>
      <c r="H28" s="7"/>
      <c r="I28" s="20"/>
      <c r="J28" s="7"/>
      <c r="K28" s="8"/>
      <c r="L28" s="7"/>
      <c r="M28" s="8"/>
      <c r="N28" s="7"/>
      <c r="O28" s="8"/>
      <c r="P28" s="7"/>
      <c r="Q28" s="8"/>
      <c r="R28" s="7"/>
      <c r="S28" s="8"/>
      <c r="T28" s="7"/>
      <c r="U28" s="8"/>
      <c r="V28" s="7"/>
      <c r="W28" s="8"/>
      <c r="X28" s="7"/>
      <c r="Y28" s="8"/>
      <c r="Z28" s="7"/>
      <c r="AA28" s="8"/>
      <c r="AB28" s="7"/>
      <c r="AC28" s="8"/>
      <c r="AD28" s="7"/>
      <c r="AE28" s="8"/>
      <c r="AF28" s="7"/>
      <c r="AG28" s="8"/>
      <c r="AH28" s="7"/>
      <c r="AI28" s="8"/>
      <c r="AJ28" s="7"/>
      <c r="AK28" s="8"/>
      <c r="AL28" s="21"/>
      <c r="AM28" s="35"/>
      <c r="AN28" s="57"/>
      <c r="AO28" s="20"/>
      <c r="AP28" s="22"/>
      <c r="AQ28" s="22"/>
      <c r="AR28" s="22"/>
      <c r="AS28" s="159"/>
      <c r="AT28" s="6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122"/>
      <c r="BG28" s="122"/>
      <c r="BX28" s="121"/>
      <c r="CD28" s="147" t="str">
        <f>IF((J28 + K28 + L28 + M28) &lt;  AS28,"* La columna 14-18 AÑOS no puede ser mayor al total por grupo edad de 10 a 19 años. ","")</f>
        <v/>
      </c>
      <c r="CG28" s="123">
        <v>0</v>
      </c>
      <c r="CH28" s="123">
        <v>0</v>
      </c>
      <c r="CI28" s="123">
        <v>0</v>
      </c>
      <c r="CJ28" s="123">
        <f>IF((J28 + K28 + L28 + M28) &lt;  AS28,1,0)</f>
        <v>0</v>
      </c>
      <c r="CK28" s="123"/>
      <c r="CL28" s="123"/>
      <c r="CM28" s="123"/>
      <c r="CN28" s="123"/>
      <c r="CO28" s="123"/>
    </row>
    <row r="29" spans="1:93" ht="16.149999999999999" customHeight="1" x14ac:dyDescent="0.2">
      <c r="A29" s="335"/>
      <c r="B29" s="39" t="s">
        <v>41</v>
      </c>
      <c r="C29" s="52">
        <f t="shared" si="0"/>
        <v>0</v>
      </c>
      <c r="D29" s="53">
        <f t="shared" si="1"/>
        <v>0</v>
      </c>
      <c r="E29" s="158">
        <f t="shared" si="2"/>
        <v>0</v>
      </c>
      <c r="F29" s="7"/>
      <c r="G29" s="20"/>
      <c r="H29" s="7"/>
      <c r="I29" s="20"/>
      <c r="J29" s="7"/>
      <c r="K29" s="8"/>
      <c r="L29" s="7"/>
      <c r="M29" s="8"/>
      <c r="N29" s="7"/>
      <c r="O29" s="8"/>
      <c r="P29" s="7"/>
      <c r="Q29" s="8"/>
      <c r="R29" s="7"/>
      <c r="S29" s="8"/>
      <c r="T29" s="7"/>
      <c r="U29" s="8"/>
      <c r="V29" s="7"/>
      <c r="W29" s="8"/>
      <c r="X29" s="7"/>
      <c r="Y29" s="8"/>
      <c r="Z29" s="7"/>
      <c r="AA29" s="8"/>
      <c r="AB29" s="7"/>
      <c r="AC29" s="8"/>
      <c r="AD29" s="7"/>
      <c r="AE29" s="8"/>
      <c r="AF29" s="7"/>
      <c r="AG29" s="8"/>
      <c r="AH29" s="7"/>
      <c r="AI29" s="8"/>
      <c r="AJ29" s="7"/>
      <c r="AK29" s="8"/>
      <c r="AL29" s="21"/>
      <c r="AM29" s="35"/>
      <c r="AN29" s="57"/>
      <c r="AO29" s="20"/>
      <c r="AP29" s="22"/>
      <c r="AQ29" s="22"/>
      <c r="AR29" s="22"/>
      <c r="AS29" s="159"/>
      <c r="AT29" s="6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122"/>
      <c r="BG29" s="122"/>
      <c r="BX29" s="121"/>
      <c r="CD29" s="147" t="str">
        <f t="shared" si="3"/>
        <v/>
      </c>
      <c r="CG29" s="123">
        <v>0</v>
      </c>
      <c r="CH29" s="123">
        <v>0</v>
      </c>
      <c r="CI29" s="123">
        <v>0</v>
      </c>
      <c r="CJ29" s="123">
        <f t="shared" si="4"/>
        <v>0</v>
      </c>
      <c r="CK29" s="123"/>
      <c r="CL29" s="123"/>
      <c r="CM29" s="123"/>
      <c r="CN29" s="123"/>
      <c r="CO29" s="123"/>
    </row>
    <row r="30" spans="1:93" ht="16.149999999999999" customHeight="1" x14ac:dyDescent="0.2">
      <c r="A30" s="335"/>
      <c r="B30" s="39" t="s">
        <v>42</v>
      </c>
      <c r="C30" s="52">
        <f t="shared" si="0"/>
        <v>0</v>
      </c>
      <c r="D30" s="53">
        <f t="shared" si="1"/>
        <v>0</v>
      </c>
      <c r="E30" s="158">
        <f t="shared" si="2"/>
        <v>0</v>
      </c>
      <c r="F30" s="27"/>
      <c r="G30" s="28"/>
      <c r="H30" s="27"/>
      <c r="I30" s="28"/>
      <c r="J30" s="27"/>
      <c r="K30" s="137"/>
      <c r="L30" s="27"/>
      <c r="M30" s="137"/>
      <c r="N30" s="27"/>
      <c r="O30" s="137"/>
      <c r="P30" s="27"/>
      <c r="Q30" s="137"/>
      <c r="R30" s="27"/>
      <c r="S30" s="137"/>
      <c r="T30" s="27"/>
      <c r="U30" s="137"/>
      <c r="V30" s="27"/>
      <c r="W30" s="137"/>
      <c r="X30" s="27"/>
      <c r="Y30" s="137"/>
      <c r="Z30" s="27"/>
      <c r="AA30" s="137"/>
      <c r="AB30" s="27"/>
      <c r="AC30" s="137"/>
      <c r="AD30" s="27"/>
      <c r="AE30" s="137"/>
      <c r="AF30" s="27"/>
      <c r="AG30" s="137"/>
      <c r="AH30" s="27"/>
      <c r="AI30" s="137"/>
      <c r="AJ30" s="27"/>
      <c r="AK30" s="137"/>
      <c r="AL30" s="163"/>
      <c r="AM30" s="164"/>
      <c r="AN30" s="57"/>
      <c r="AO30" s="28"/>
      <c r="AP30" s="22"/>
      <c r="AQ30" s="22"/>
      <c r="AR30" s="22"/>
      <c r="AS30" s="159"/>
      <c r="AT30" s="6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122"/>
      <c r="BG30" s="122"/>
      <c r="BX30" s="121"/>
      <c r="CD30" s="147" t="str">
        <f t="shared" si="3"/>
        <v/>
      </c>
      <c r="CG30" s="123">
        <v>0</v>
      </c>
      <c r="CH30" s="123">
        <v>0</v>
      </c>
      <c r="CI30" s="123">
        <v>0</v>
      </c>
      <c r="CJ30" s="123">
        <f t="shared" si="4"/>
        <v>0</v>
      </c>
      <c r="CK30" s="123"/>
      <c r="CL30" s="123"/>
      <c r="CM30" s="123"/>
      <c r="CN30" s="123"/>
      <c r="CO30" s="123"/>
    </row>
    <row r="31" spans="1:93" ht="16.149999999999999" customHeight="1" x14ac:dyDescent="0.2">
      <c r="A31" s="335"/>
      <c r="B31" s="39" t="s">
        <v>43</v>
      </c>
      <c r="C31" s="52">
        <f t="shared" si="0"/>
        <v>0</v>
      </c>
      <c r="D31" s="53">
        <f t="shared" si="1"/>
        <v>0</v>
      </c>
      <c r="E31" s="158">
        <f t="shared" si="2"/>
        <v>0</v>
      </c>
      <c r="F31" s="27"/>
      <c r="G31" s="28"/>
      <c r="H31" s="27"/>
      <c r="I31" s="28"/>
      <c r="J31" s="27"/>
      <c r="K31" s="137"/>
      <c r="L31" s="27"/>
      <c r="M31" s="137"/>
      <c r="N31" s="27"/>
      <c r="O31" s="137"/>
      <c r="P31" s="27"/>
      <c r="Q31" s="137"/>
      <c r="R31" s="27"/>
      <c r="S31" s="137"/>
      <c r="T31" s="27"/>
      <c r="U31" s="137"/>
      <c r="V31" s="27"/>
      <c r="W31" s="137"/>
      <c r="X31" s="27"/>
      <c r="Y31" s="137"/>
      <c r="Z31" s="27"/>
      <c r="AA31" s="137"/>
      <c r="AB31" s="27"/>
      <c r="AC31" s="137"/>
      <c r="AD31" s="27"/>
      <c r="AE31" s="137"/>
      <c r="AF31" s="27"/>
      <c r="AG31" s="137"/>
      <c r="AH31" s="27"/>
      <c r="AI31" s="137"/>
      <c r="AJ31" s="27"/>
      <c r="AK31" s="137"/>
      <c r="AL31" s="163"/>
      <c r="AM31" s="164"/>
      <c r="AN31" s="57"/>
      <c r="AO31" s="28"/>
      <c r="AP31" s="22"/>
      <c r="AQ31" s="22"/>
      <c r="AR31" s="22"/>
      <c r="AS31" s="159"/>
      <c r="AT31" s="6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122"/>
      <c r="BG31" s="122"/>
      <c r="BX31" s="121"/>
      <c r="CD31" s="147" t="str">
        <f t="shared" si="3"/>
        <v/>
      </c>
      <c r="CG31" s="123">
        <v>0</v>
      </c>
      <c r="CH31" s="123">
        <v>0</v>
      </c>
      <c r="CI31" s="123">
        <v>0</v>
      </c>
      <c r="CJ31" s="123">
        <f t="shared" si="4"/>
        <v>0</v>
      </c>
      <c r="CK31" s="123"/>
      <c r="CL31" s="123"/>
      <c r="CM31" s="123"/>
      <c r="CN31" s="123"/>
      <c r="CO31" s="123"/>
    </row>
    <row r="32" spans="1:93" ht="16.149999999999999" customHeight="1" x14ac:dyDescent="0.2">
      <c r="A32" s="335"/>
      <c r="B32" s="127" t="s">
        <v>44</v>
      </c>
      <c r="C32" s="160">
        <f t="shared" si="0"/>
        <v>0</v>
      </c>
      <c r="D32" s="161">
        <f t="shared" si="1"/>
        <v>0</v>
      </c>
      <c r="E32" s="162">
        <f t="shared" si="2"/>
        <v>0</v>
      </c>
      <c r="F32" s="27"/>
      <c r="G32" s="28"/>
      <c r="H32" s="27"/>
      <c r="I32" s="28"/>
      <c r="J32" s="27"/>
      <c r="K32" s="137"/>
      <c r="L32" s="27"/>
      <c r="M32" s="137"/>
      <c r="N32" s="27"/>
      <c r="O32" s="137"/>
      <c r="P32" s="27"/>
      <c r="Q32" s="137"/>
      <c r="R32" s="27"/>
      <c r="S32" s="137"/>
      <c r="T32" s="27"/>
      <c r="U32" s="137"/>
      <c r="V32" s="27"/>
      <c r="W32" s="137"/>
      <c r="X32" s="27"/>
      <c r="Y32" s="137"/>
      <c r="Z32" s="27"/>
      <c r="AA32" s="137"/>
      <c r="AB32" s="27"/>
      <c r="AC32" s="137"/>
      <c r="AD32" s="27"/>
      <c r="AE32" s="137"/>
      <c r="AF32" s="27"/>
      <c r="AG32" s="137"/>
      <c r="AH32" s="27"/>
      <c r="AI32" s="137"/>
      <c r="AJ32" s="27"/>
      <c r="AK32" s="137"/>
      <c r="AL32" s="163"/>
      <c r="AM32" s="164"/>
      <c r="AN32" s="57"/>
      <c r="AO32" s="28"/>
      <c r="AP32" s="22"/>
      <c r="AQ32" s="22"/>
      <c r="AR32" s="22"/>
      <c r="AS32" s="159"/>
      <c r="AT32" s="6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122"/>
      <c r="BG32" s="122"/>
      <c r="BX32" s="121"/>
      <c r="CD32" s="147" t="str">
        <f t="shared" si="3"/>
        <v/>
      </c>
      <c r="CG32" s="123">
        <v>0</v>
      </c>
      <c r="CH32" s="123">
        <v>0</v>
      </c>
      <c r="CI32" s="123">
        <v>0</v>
      </c>
      <c r="CJ32" s="123">
        <f t="shared" si="4"/>
        <v>0</v>
      </c>
      <c r="CK32" s="123"/>
      <c r="CL32" s="123"/>
      <c r="CM32" s="123"/>
      <c r="CN32" s="123"/>
      <c r="CO32" s="123"/>
    </row>
    <row r="33" spans="1:93" ht="16.149999999999999" customHeight="1" x14ac:dyDescent="0.2">
      <c r="A33" s="335"/>
      <c r="B33" s="39" t="s">
        <v>45</v>
      </c>
      <c r="C33" s="52">
        <f t="shared" si="0"/>
        <v>0</v>
      </c>
      <c r="D33" s="53">
        <f t="shared" si="1"/>
        <v>0</v>
      </c>
      <c r="E33" s="158">
        <f t="shared" si="2"/>
        <v>0</v>
      </c>
      <c r="F33" s="27"/>
      <c r="G33" s="28"/>
      <c r="H33" s="27"/>
      <c r="I33" s="28"/>
      <c r="J33" s="27"/>
      <c r="K33" s="137"/>
      <c r="L33" s="27"/>
      <c r="M33" s="137"/>
      <c r="N33" s="27"/>
      <c r="O33" s="137"/>
      <c r="P33" s="27"/>
      <c r="Q33" s="137"/>
      <c r="R33" s="27"/>
      <c r="S33" s="137"/>
      <c r="T33" s="27"/>
      <c r="U33" s="137"/>
      <c r="V33" s="27"/>
      <c r="W33" s="137"/>
      <c r="X33" s="27"/>
      <c r="Y33" s="137"/>
      <c r="Z33" s="27"/>
      <c r="AA33" s="137"/>
      <c r="AB33" s="27"/>
      <c r="AC33" s="137"/>
      <c r="AD33" s="27"/>
      <c r="AE33" s="137"/>
      <c r="AF33" s="27"/>
      <c r="AG33" s="137"/>
      <c r="AH33" s="27"/>
      <c r="AI33" s="137"/>
      <c r="AJ33" s="27"/>
      <c r="AK33" s="137"/>
      <c r="AL33" s="163"/>
      <c r="AM33" s="164"/>
      <c r="AN33" s="57"/>
      <c r="AO33" s="28"/>
      <c r="AP33" s="22"/>
      <c r="AQ33" s="22"/>
      <c r="AR33" s="22"/>
      <c r="AS33" s="159"/>
      <c r="AT33" s="6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122"/>
      <c r="BG33" s="122"/>
      <c r="BX33" s="121"/>
      <c r="CD33" s="147" t="str">
        <f t="shared" si="3"/>
        <v/>
      </c>
      <c r="CG33" s="123">
        <v>0</v>
      </c>
      <c r="CH33" s="123">
        <v>0</v>
      </c>
      <c r="CI33" s="123">
        <v>0</v>
      </c>
      <c r="CJ33" s="123">
        <f t="shared" si="4"/>
        <v>0</v>
      </c>
      <c r="CK33" s="123"/>
      <c r="CL33" s="123"/>
      <c r="CM33" s="123"/>
      <c r="CN33" s="123"/>
      <c r="CO33" s="123"/>
    </row>
    <row r="34" spans="1:93" ht="16.149999999999999" customHeight="1" x14ac:dyDescent="0.2">
      <c r="A34" s="335"/>
      <c r="B34" s="112" t="s">
        <v>46</v>
      </c>
      <c r="C34" s="165">
        <f t="shared" si="0"/>
        <v>0</v>
      </c>
      <c r="D34" s="88">
        <f t="shared" si="1"/>
        <v>0</v>
      </c>
      <c r="E34" s="166">
        <f t="shared" si="2"/>
        <v>0</v>
      </c>
      <c r="F34" s="27"/>
      <c r="G34" s="28"/>
      <c r="H34" s="27"/>
      <c r="I34" s="28"/>
      <c r="J34" s="27"/>
      <c r="K34" s="137"/>
      <c r="L34" s="27"/>
      <c r="M34" s="137"/>
      <c r="N34" s="27"/>
      <c r="O34" s="137"/>
      <c r="P34" s="27"/>
      <c r="Q34" s="137"/>
      <c r="R34" s="27"/>
      <c r="S34" s="137"/>
      <c r="T34" s="27"/>
      <c r="U34" s="137"/>
      <c r="V34" s="27"/>
      <c r="W34" s="137"/>
      <c r="X34" s="27"/>
      <c r="Y34" s="137"/>
      <c r="Z34" s="27"/>
      <c r="AA34" s="137"/>
      <c r="AB34" s="27"/>
      <c r="AC34" s="137"/>
      <c r="AD34" s="27"/>
      <c r="AE34" s="137"/>
      <c r="AF34" s="27"/>
      <c r="AG34" s="137"/>
      <c r="AH34" s="27"/>
      <c r="AI34" s="137"/>
      <c r="AJ34" s="27"/>
      <c r="AK34" s="137"/>
      <c r="AL34" s="163"/>
      <c r="AM34" s="164"/>
      <c r="AN34" s="57"/>
      <c r="AO34" s="28"/>
      <c r="AP34" s="22"/>
      <c r="AQ34" s="22"/>
      <c r="AR34" s="22"/>
      <c r="AS34" s="159"/>
      <c r="AT34" s="6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122"/>
      <c r="BG34" s="122"/>
      <c r="BX34" s="121"/>
      <c r="CD34" s="147" t="str">
        <f t="shared" si="3"/>
        <v/>
      </c>
      <c r="CG34" s="123">
        <v>0</v>
      </c>
      <c r="CH34" s="123">
        <v>0</v>
      </c>
      <c r="CI34" s="123">
        <v>0</v>
      </c>
      <c r="CJ34" s="123">
        <f t="shared" si="4"/>
        <v>0</v>
      </c>
      <c r="CK34" s="123"/>
      <c r="CL34" s="123"/>
      <c r="CM34" s="123"/>
      <c r="CN34" s="123"/>
      <c r="CO34" s="123"/>
    </row>
    <row r="35" spans="1:93" ht="16.149999999999999" customHeight="1" x14ac:dyDescent="0.2">
      <c r="A35" s="336"/>
      <c r="B35" s="167" t="s">
        <v>47</v>
      </c>
      <c r="C35" s="132">
        <f>SUM(D35+E35)</f>
        <v>0</v>
      </c>
      <c r="D35" s="168">
        <f t="shared" si="1"/>
        <v>0</v>
      </c>
      <c r="E35" s="128">
        <f>SUM(G35+I35+K35+M35+O35+Q35+S35+U35+W35+Y35+AA35+AC35+AE35+AG35+AI35+AK35+AM35)</f>
        <v>0</v>
      </c>
      <c r="F35" s="12"/>
      <c r="G35" s="13"/>
      <c r="H35" s="12"/>
      <c r="I35" s="13"/>
      <c r="J35" s="12"/>
      <c r="K35" s="14"/>
      <c r="L35" s="12"/>
      <c r="M35" s="14"/>
      <c r="N35" s="12"/>
      <c r="O35" s="14"/>
      <c r="P35" s="12"/>
      <c r="Q35" s="14"/>
      <c r="R35" s="12"/>
      <c r="S35" s="14"/>
      <c r="T35" s="12"/>
      <c r="U35" s="14"/>
      <c r="V35" s="12"/>
      <c r="W35" s="14"/>
      <c r="X35" s="12"/>
      <c r="Y35" s="14"/>
      <c r="Z35" s="12"/>
      <c r="AA35" s="14"/>
      <c r="AB35" s="12"/>
      <c r="AC35" s="14"/>
      <c r="AD35" s="12"/>
      <c r="AE35" s="14"/>
      <c r="AF35" s="12"/>
      <c r="AG35" s="14"/>
      <c r="AH35" s="12"/>
      <c r="AI35" s="14"/>
      <c r="AJ35" s="12"/>
      <c r="AK35" s="14"/>
      <c r="AL35" s="23"/>
      <c r="AM35" s="36"/>
      <c r="AN35" s="57"/>
      <c r="AO35" s="13"/>
      <c r="AP35" s="24"/>
      <c r="AQ35" s="24"/>
      <c r="AR35" s="24"/>
      <c r="AS35" s="169"/>
      <c r="AT35" s="6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122"/>
      <c r="BG35" s="122"/>
      <c r="BX35" s="121"/>
      <c r="CD35" s="147" t="str">
        <f t="shared" si="3"/>
        <v/>
      </c>
      <c r="CG35" s="123">
        <v>0</v>
      </c>
      <c r="CH35" s="123">
        <v>0</v>
      </c>
      <c r="CI35" s="123">
        <v>0</v>
      </c>
      <c r="CJ35" s="123">
        <f t="shared" si="4"/>
        <v>0</v>
      </c>
      <c r="CK35" s="123"/>
      <c r="CL35" s="123"/>
      <c r="CM35" s="123"/>
      <c r="CN35" s="123"/>
      <c r="CO35" s="123"/>
    </row>
    <row r="36" spans="1:93" ht="16.149999999999999" customHeight="1" x14ac:dyDescent="0.2">
      <c r="A36" s="334" t="s">
        <v>49</v>
      </c>
      <c r="B36" s="152" t="s">
        <v>37</v>
      </c>
      <c r="C36" s="49">
        <f t="shared" si="0"/>
        <v>0</v>
      </c>
      <c r="D36" s="50">
        <f t="shared" si="1"/>
        <v>0</v>
      </c>
      <c r="E36" s="153">
        <f t="shared" si="2"/>
        <v>0</v>
      </c>
      <c r="F36" s="84"/>
      <c r="G36" s="170"/>
      <c r="H36" s="78"/>
      <c r="I36" s="154"/>
      <c r="J36" s="78"/>
      <c r="K36" s="79"/>
      <c r="L36" s="78"/>
      <c r="M36" s="79"/>
      <c r="N36" s="78"/>
      <c r="O36" s="79"/>
      <c r="P36" s="78"/>
      <c r="Q36" s="79"/>
      <c r="R36" s="78"/>
      <c r="S36" s="79"/>
      <c r="T36" s="78"/>
      <c r="U36" s="79"/>
      <c r="V36" s="78"/>
      <c r="W36" s="79"/>
      <c r="X36" s="78"/>
      <c r="Y36" s="79"/>
      <c r="Z36" s="78"/>
      <c r="AA36" s="79"/>
      <c r="AB36" s="78"/>
      <c r="AC36" s="79"/>
      <c r="AD36" s="78"/>
      <c r="AE36" s="79"/>
      <c r="AF36" s="78"/>
      <c r="AG36" s="79"/>
      <c r="AH36" s="78"/>
      <c r="AI36" s="79"/>
      <c r="AJ36" s="78"/>
      <c r="AK36" s="79"/>
      <c r="AL36" s="155"/>
      <c r="AM36" s="156"/>
      <c r="AN36" s="57"/>
      <c r="AO36" s="154"/>
      <c r="AP36" s="26"/>
      <c r="AQ36" s="26"/>
      <c r="AR36" s="26"/>
      <c r="AS36" s="157"/>
      <c r="AT36" s="6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122"/>
      <c r="BG36" s="122"/>
      <c r="BX36" s="121"/>
      <c r="CD36" s="147" t="str">
        <f t="shared" si="3"/>
        <v/>
      </c>
      <c r="CG36" s="123">
        <v>0</v>
      </c>
      <c r="CH36" s="123">
        <v>0</v>
      </c>
      <c r="CI36" s="123">
        <v>0</v>
      </c>
      <c r="CJ36" s="123">
        <f t="shared" si="4"/>
        <v>0</v>
      </c>
      <c r="CK36" s="123"/>
      <c r="CL36" s="123"/>
      <c r="CM36" s="123"/>
      <c r="CN36" s="123"/>
      <c r="CO36" s="123"/>
    </row>
    <row r="37" spans="1:93" ht="16.149999999999999" customHeight="1" x14ac:dyDescent="0.2">
      <c r="A37" s="335"/>
      <c r="B37" s="39" t="s">
        <v>38</v>
      </c>
      <c r="C37" s="52">
        <f t="shared" si="0"/>
        <v>0</v>
      </c>
      <c r="D37" s="53">
        <f t="shared" si="1"/>
        <v>0</v>
      </c>
      <c r="E37" s="158">
        <f t="shared" si="2"/>
        <v>0</v>
      </c>
      <c r="F37" s="41"/>
      <c r="G37" s="42"/>
      <c r="H37" s="7"/>
      <c r="I37" s="20"/>
      <c r="J37" s="7"/>
      <c r="K37" s="8"/>
      <c r="L37" s="7"/>
      <c r="M37" s="8"/>
      <c r="N37" s="7"/>
      <c r="O37" s="8"/>
      <c r="P37" s="7"/>
      <c r="Q37" s="8"/>
      <c r="R37" s="7"/>
      <c r="S37" s="8"/>
      <c r="T37" s="7"/>
      <c r="U37" s="8"/>
      <c r="V37" s="7"/>
      <c r="W37" s="8"/>
      <c r="X37" s="7"/>
      <c r="Y37" s="8"/>
      <c r="Z37" s="7"/>
      <c r="AA37" s="8"/>
      <c r="AB37" s="7"/>
      <c r="AC37" s="8"/>
      <c r="AD37" s="7"/>
      <c r="AE37" s="8"/>
      <c r="AF37" s="7"/>
      <c r="AG37" s="8"/>
      <c r="AH37" s="7"/>
      <c r="AI37" s="8"/>
      <c r="AJ37" s="7"/>
      <c r="AK37" s="8"/>
      <c r="AL37" s="21"/>
      <c r="AM37" s="35"/>
      <c r="AN37" s="57"/>
      <c r="AO37" s="20"/>
      <c r="AP37" s="22"/>
      <c r="AQ37" s="22"/>
      <c r="AR37" s="22"/>
      <c r="AS37" s="159"/>
      <c r="AT37" s="6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122"/>
      <c r="BG37" s="122"/>
      <c r="BX37" s="121"/>
      <c r="CD37" s="147" t="str">
        <f t="shared" si="3"/>
        <v/>
      </c>
      <c r="CG37" s="123">
        <v>0</v>
      </c>
      <c r="CH37" s="123">
        <v>0</v>
      </c>
      <c r="CI37" s="123">
        <v>0</v>
      </c>
      <c r="CJ37" s="123">
        <f t="shared" si="4"/>
        <v>0</v>
      </c>
      <c r="CK37" s="123"/>
      <c r="CL37" s="123"/>
      <c r="CM37" s="123"/>
      <c r="CN37" s="123"/>
      <c r="CO37" s="123"/>
    </row>
    <row r="38" spans="1:93" ht="16.149999999999999" customHeight="1" x14ac:dyDescent="0.2">
      <c r="A38" s="335"/>
      <c r="B38" s="39" t="s">
        <v>39</v>
      </c>
      <c r="C38" s="52">
        <f t="shared" si="0"/>
        <v>42</v>
      </c>
      <c r="D38" s="53">
        <f t="shared" si="1"/>
        <v>24</v>
      </c>
      <c r="E38" s="158">
        <f t="shared" si="2"/>
        <v>18</v>
      </c>
      <c r="F38" s="41"/>
      <c r="G38" s="42"/>
      <c r="H38" s="7"/>
      <c r="I38" s="20"/>
      <c r="J38" s="7"/>
      <c r="K38" s="8"/>
      <c r="L38" s="7"/>
      <c r="M38" s="8"/>
      <c r="N38" s="7">
        <v>2</v>
      </c>
      <c r="O38" s="8"/>
      <c r="P38" s="7">
        <v>5</v>
      </c>
      <c r="Q38" s="8">
        <v>5</v>
      </c>
      <c r="R38" s="7">
        <v>4</v>
      </c>
      <c r="S38" s="8">
        <v>3</v>
      </c>
      <c r="T38" s="7">
        <v>4</v>
      </c>
      <c r="U38" s="8">
        <v>3</v>
      </c>
      <c r="V38" s="7">
        <v>3</v>
      </c>
      <c r="W38" s="8">
        <v>3</v>
      </c>
      <c r="X38" s="7">
        <v>2</v>
      </c>
      <c r="Y38" s="8">
        <v>1</v>
      </c>
      <c r="Z38" s="7">
        <v>2</v>
      </c>
      <c r="AA38" s="8">
        <v>1</v>
      </c>
      <c r="AB38" s="7"/>
      <c r="AC38" s="8"/>
      <c r="AD38" s="7"/>
      <c r="AE38" s="8">
        <v>2</v>
      </c>
      <c r="AF38" s="7">
        <v>1</v>
      </c>
      <c r="AG38" s="8"/>
      <c r="AH38" s="7">
        <v>1</v>
      </c>
      <c r="AI38" s="8"/>
      <c r="AJ38" s="7"/>
      <c r="AK38" s="8"/>
      <c r="AL38" s="21"/>
      <c r="AM38" s="35"/>
      <c r="AN38" s="57"/>
      <c r="AO38" s="20">
        <v>0</v>
      </c>
      <c r="AP38" s="22">
        <v>0</v>
      </c>
      <c r="AQ38" s="22">
        <v>0</v>
      </c>
      <c r="AR38" s="22">
        <v>5</v>
      </c>
      <c r="AS38" s="159"/>
      <c r="AT38" s="6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122"/>
      <c r="BG38" s="122"/>
      <c r="BX38" s="121"/>
      <c r="CD38" s="147" t="str">
        <f>IF((J38 + K38 + L38 + M38) &lt;  AS38,"* La columna 14-18 AÑOS no puede ser mayor al total por grupo edad de 10 a 19 años. ","")</f>
        <v/>
      </c>
      <c r="CG38" s="123">
        <v>0</v>
      </c>
      <c r="CH38" s="123">
        <v>0</v>
      </c>
      <c r="CI38" s="123">
        <v>0</v>
      </c>
      <c r="CJ38" s="123">
        <f>IF((J38 + K38 + L38 + M38) &lt;  AS38,1,0)</f>
        <v>0</v>
      </c>
      <c r="CK38" s="123"/>
      <c r="CL38" s="123"/>
      <c r="CM38" s="123"/>
      <c r="CN38" s="123"/>
      <c r="CO38" s="123"/>
    </row>
    <row r="39" spans="1:93" ht="16.149999999999999" customHeight="1" x14ac:dyDescent="0.2">
      <c r="A39" s="335"/>
      <c r="B39" s="39" t="s">
        <v>40</v>
      </c>
      <c r="C39" s="52">
        <f t="shared" si="0"/>
        <v>0</v>
      </c>
      <c r="D39" s="53">
        <f t="shared" si="1"/>
        <v>0</v>
      </c>
      <c r="E39" s="158">
        <f t="shared" si="2"/>
        <v>0</v>
      </c>
      <c r="F39" s="41"/>
      <c r="G39" s="42"/>
      <c r="H39" s="7"/>
      <c r="I39" s="20"/>
      <c r="J39" s="7"/>
      <c r="K39" s="8"/>
      <c r="L39" s="7"/>
      <c r="M39" s="8"/>
      <c r="N39" s="7"/>
      <c r="O39" s="8"/>
      <c r="P39" s="7"/>
      <c r="Q39" s="8"/>
      <c r="R39" s="7"/>
      <c r="S39" s="8"/>
      <c r="T39" s="7"/>
      <c r="U39" s="8"/>
      <c r="V39" s="7"/>
      <c r="W39" s="8"/>
      <c r="X39" s="7"/>
      <c r="Y39" s="8"/>
      <c r="Z39" s="7"/>
      <c r="AA39" s="8"/>
      <c r="AB39" s="7"/>
      <c r="AC39" s="8"/>
      <c r="AD39" s="7"/>
      <c r="AE39" s="8"/>
      <c r="AF39" s="7"/>
      <c r="AG39" s="8"/>
      <c r="AH39" s="7"/>
      <c r="AI39" s="8"/>
      <c r="AJ39" s="7"/>
      <c r="AK39" s="8"/>
      <c r="AL39" s="21"/>
      <c r="AM39" s="35"/>
      <c r="AN39" s="57"/>
      <c r="AO39" s="20"/>
      <c r="AP39" s="22"/>
      <c r="AQ39" s="22"/>
      <c r="AR39" s="22"/>
      <c r="AS39" s="159"/>
      <c r="AT39" s="6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122"/>
      <c r="BG39" s="122"/>
      <c r="BX39" s="121"/>
      <c r="CD39" s="147" t="str">
        <f>IF((J39 + K39 + L39 + M39) &lt;  AS39,"* La columna 14-18 AÑOS no puede ser mayor al total por grupo edad de 10 a 19 años. ","")</f>
        <v/>
      </c>
      <c r="CG39" s="123">
        <v>0</v>
      </c>
      <c r="CH39" s="123">
        <v>0</v>
      </c>
      <c r="CI39" s="123">
        <v>0</v>
      </c>
      <c r="CJ39" s="123">
        <f>IF((J39 + K39 + L39 + M39) &lt;  AS39,1,0)</f>
        <v>0</v>
      </c>
      <c r="CK39" s="123"/>
      <c r="CL39" s="123"/>
      <c r="CM39" s="123"/>
      <c r="CN39" s="123"/>
      <c r="CO39" s="123"/>
    </row>
    <row r="40" spans="1:93" ht="16.149999999999999" customHeight="1" x14ac:dyDescent="0.2">
      <c r="A40" s="335"/>
      <c r="B40" s="39" t="s">
        <v>41</v>
      </c>
      <c r="C40" s="52">
        <f t="shared" ref="C40:C95" si="5">SUM(D40+E40)</f>
        <v>0</v>
      </c>
      <c r="D40" s="53">
        <f t="shared" ref="D40:D95" si="6">SUM(F40+H40+J40+L40+N40+P40+R40+T40+V40+X40+Z40+AB40+AD40+AF40+AH40+AJ40+AL40)</f>
        <v>0</v>
      </c>
      <c r="E40" s="158">
        <f t="shared" ref="E40:E95" si="7">SUM(G40+I40+K40+M40+O40+Q40+S40+U40+W40+Y40+AA40+AC40+AE40+AG40+AI40+AK40+AM40)</f>
        <v>0</v>
      </c>
      <c r="F40" s="41"/>
      <c r="G40" s="42"/>
      <c r="H40" s="7"/>
      <c r="I40" s="20"/>
      <c r="J40" s="7"/>
      <c r="K40" s="8"/>
      <c r="L40" s="7"/>
      <c r="M40" s="8"/>
      <c r="N40" s="7"/>
      <c r="O40" s="8"/>
      <c r="P40" s="7"/>
      <c r="Q40" s="8"/>
      <c r="R40" s="7"/>
      <c r="S40" s="8"/>
      <c r="T40" s="7"/>
      <c r="U40" s="8"/>
      <c r="V40" s="7"/>
      <c r="W40" s="8"/>
      <c r="X40" s="7"/>
      <c r="Y40" s="8"/>
      <c r="Z40" s="7"/>
      <c r="AA40" s="8"/>
      <c r="AB40" s="7"/>
      <c r="AC40" s="8"/>
      <c r="AD40" s="7"/>
      <c r="AE40" s="8"/>
      <c r="AF40" s="7"/>
      <c r="AG40" s="8"/>
      <c r="AH40" s="7"/>
      <c r="AI40" s="8"/>
      <c r="AJ40" s="7"/>
      <c r="AK40" s="8"/>
      <c r="AL40" s="21"/>
      <c r="AM40" s="35"/>
      <c r="AN40" s="57"/>
      <c r="AO40" s="20"/>
      <c r="AP40" s="22"/>
      <c r="AQ40" s="22"/>
      <c r="AR40" s="22"/>
      <c r="AS40" s="159"/>
      <c r="AT40" s="6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122"/>
      <c r="BG40" s="122"/>
      <c r="BX40" s="121"/>
      <c r="CD40" s="147" t="str">
        <f>IF((J40 + K40 + L40 + M40) &lt;  AS40,"* La columna 14-18 AÑOS no puede ser mayor al total por grupo edad de 10 a 19 años. ","")</f>
        <v/>
      </c>
      <c r="CG40" s="123">
        <v>0</v>
      </c>
      <c r="CH40" s="123">
        <v>0</v>
      </c>
      <c r="CI40" s="123">
        <v>0</v>
      </c>
      <c r="CJ40" s="123">
        <f>IF((J40 + K40 + L40 + M40) &lt;  AS40,1,0)</f>
        <v>0</v>
      </c>
      <c r="CK40" s="123"/>
      <c r="CL40" s="123"/>
      <c r="CM40" s="123"/>
      <c r="CN40" s="123"/>
      <c r="CO40" s="123"/>
    </row>
    <row r="41" spans="1:93" ht="16.149999999999999" customHeight="1" x14ac:dyDescent="0.2">
      <c r="A41" s="335"/>
      <c r="B41" s="39" t="s">
        <v>42</v>
      </c>
      <c r="C41" s="52">
        <f t="shared" si="5"/>
        <v>0</v>
      </c>
      <c r="D41" s="53">
        <f t="shared" si="6"/>
        <v>0</v>
      </c>
      <c r="E41" s="158">
        <f t="shared" si="7"/>
        <v>0</v>
      </c>
      <c r="F41" s="41"/>
      <c r="G41" s="42"/>
      <c r="H41" s="7"/>
      <c r="I41" s="20"/>
      <c r="J41" s="7"/>
      <c r="K41" s="8"/>
      <c r="L41" s="7"/>
      <c r="M41" s="8"/>
      <c r="N41" s="7"/>
      <c r="O41" s="8"/>
      <c r="P41" s="7"/>
      <c r="Q41" s="8"/>
      <c r="R41" s="7"/>
      <c r="S41" s="8"/>
      <c r="T41" s="7"/>
      <c r="U41" s="8"/>
      <c r="V41" s="7"/>
      <c r="W41" s="8"/>
      <c r="X41" s="7"/>
      <c r="Y41" s="8"/>
      <c r="Z41" s="7"/>
      <c r="AA41" s="8"/>
      <c r="AB41" s="7"/>
      <c r="AC41" s="8"/>
      <c r="AD41" s="7"/>
      <c r="AE41" s="8"/>
      <c r="AF41" s="7"/>
      <c r="AG41" s="8"/>
      <c r="AH41" s="7"/>
      <c r="AI41" s="8"/>
      <c r="AJ41" s="7"/>
      <c r="AK41" s="8"/>
      <c r="AL41" s="21"/>
      <c r="AM41" s="35"/>
      <c r="AN41" s="57"/>
      <c r="AO41" s="20"/>
      <c r="AP41" s="22"/>
      <c r="AQ41" s="22"/>
      <c r="AR41" s="22"/>
      <c r="AS41" s="159"/>
      <c r="AT41" s="6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122"/>
      <c r="BG41" s="122"/>
      <c r="BX41" s="121"/>
      <c r="CD41" s="147" t="str">
        <f t="shared" si="3"/>
        <v/>
      </c>
      <c r="CG41" s="123">
        <v>0</v>
      </c>
      <c r="CH41" s="123">
        <v>0</v>
      </c>
      <c r="CI41" s="123">
        <v>0</v>
      </c>
      <c r="CJ41" s="123">
        <f t="shared" si="4"/>
        <v>0</v>
      </c>
      <c r="CK41" s="123"/>
      <c r="CL41" s="123"/>
      <c r="CM41" s="123"/>
      <c r="CN41" s="123"/>
      <c r="CO41" s="123"/>
    </row>
    <row r="42" spans="1:93" ht="16.149999999999999" customHeight="1" x14ac:dyDescent="0.2">
      <c r="A42" s="335"/>
      <c r="B42" s="39" t="s">
        <v>43</v>
      </c>
      <c r="C42" s="52">
        <f t="shared" si="5"/>
        <v>0</v>
      </c>
      <c r="D42" s="53">
        <f t="shared" si="6"/>
        <v>0</v>
      </c>
      <c r="E42" s="158">
        <f t="shared" si="7"/>
        <v>0</v>
      </c>
      <c r="F42" s="41"/>
      <c r="G42" s="42"/>
      <c r="H42" s="7"/>
      <c r="I42" s="20"/>
      <c r="J42" s="7"/>
      <c r="K42" s="8"/>
      <c r="L42" s="7"/>
      <c r="M42" s="8"/>
      <c r="N42" s="7"/>
      <c r="O42" s="8"/>
      <c r="P42" s="7"/>
      <c r="Q42" s="8"/>
      <c r="R42" s="7"/>
      <c r="S42" s="8"/>
      <c r="T42" s="7"/>
      <c r="U42" s="8"/>
      <c r="V42" s="7"/>
      <c r="W42" s="8"/>
      <c r="X42" s="7"/>
      <c r="Y42" s="8"/>
      <c r="Z42" s="7"/>
      <c r="AA42" s="8"/>
      <c r="AB42" s="7"/>
      <c r="AC42" s="8"/>
      <c r="AD42" s="7"/>
      <c r="AE42" s="8"/>
      <c r="AF42" s="7"/>
      <c r="AG42" s="8"/>
      <c r="AH42" s="7"/>
      <c r="AI42" s="8"/>
      <c r="AJ42" s="7"/>
      <c r="AK42" s="8"/>
      <c r="AL42" s="21"/>
      <c r="AM42" s="35"/>
      <c r="AN42" s="57"/>
      <c r="AO42" s="20"/>
      <c r="AP42" s="22"/>
      <c r="AQ42" s="22"/>
      <c r="AR42" s="22"/>
      <c r="AS42" s="159"/>
      <c r="AT42" s="6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122"/>
      <c r="BG42" s="122"/>
      <c r="BX42" s="121"/>
      <c r="CD42" s="147" t="str">
        <f t="shared" si="3"/>
        <v/>
      </c>
      <c r="CG42" s="123">
        <v>0</v>
      </c>
      <c r="CH42" s="123">
        <v>0</v>
      </c>
      <c r="CI42" s="123">
        <v>0</v>
      </c>
      <c r="CJ42" s="123">
        <f t="shared" si="4"/>
        <v>0</v>
      </c>
      <c r="CK42" s="123"/>
      <c r="CL42" s="123"/>
      <c r="CM42" s="123"/>
      <c r="CN42" s="123"/>
      <c r="CO42" s="123"/>
    </row>
    <row r="43" spans="1:93" ht="16.149999999999999" customHeight="1" x14ac:dyDescent="0.2">
      <c r="A43" s="335"/>
      <c r="B43" s="127" t="s">
        <v>44</v>
      </c>
      <c r="C43" s="160">
        <f t="shared" si="5"/>
        <v>0</v>
      </c>
      <c r="D43" s="161">
        <f t="shared" si="6"/>
        <v>0</v>
      </c>
      <c r="E43" s="162">
        <f t="shared" si="7"/>
        <v>0</v>
      </c>
      <c r="F43" s="41"/>
      <c r="G43" s="42"/>
      <c r="H43" s="27"/>
      <c r="I43" s="28"/>
      <c r="J43" s="27"/>
      <c r="K43" s="137"/>
      <c r="L43" s="27"/>
      <c r="M43" s="137"/>
      <c r="N43" s="27"/>
      <c r="O43" s="137"/>
      <c r="P43" s="27"/>
      <c r="Q43" s="137"/>
      <c r="R43" s="27"/>
      <c r="S43" s="137"/>
      <c r="T43" s="27"/>
      <c r="U43" s="137"/>
      <c r="V43" s="27"/>
      <c r="W43" s="137"/>
      <c r="X43" s="27"/>
      <c r="Y43" s="137"/>
      <c r="Z43" s="27"/>
      <c r="AA43" s="137"/>
      <c r="AB43" s="27"/>
      <c r="AC43" s="137"/>
      <c r="AD43" s="27"/>
      <c r="AE43" s="137"/>
      <c r="AF43" s="27"/>
      <c r="AG43" s="137"/>
      <c r="AH43" s="27"/>
      <c r="AI43" s="137"/>
      <c r="AJ43" s="27"/>
      <c r="AK43" s="137"/>
      <c r="AL43" s="163"/>
      <c r="AM43" s="164"/>
      <c r="AN43" s="57"/>
      <c r="AO43" s="28"/>
      <c r="AP43" s="22"/>
      <c r="AQ43" s="22"/>
      <c r="AR43" s="22"/>
      <c r="AS43" s="159"/>
      <c r="AT43" s="6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122"/>
      <c r="BG43" s="122"/>
      <c r="BX43" s="121"/>
      <c r="CD43" s="147" t="str">
        <f t="shared" si="3"/>
        <v/>
      </c>
      <c r="CG43" s="123">
        <v>0</v>
      </c>
      <c r="CH43" s="123">
        <v>0</v>
      </c>
      <c r="CI43" s="123">
        <v>0</v>
      </c>
      <c r="CJ43" s="123">
        <f t="shared" si="4"/>
        <v>0</v>
      </c>
      <c r="CK43" s="123"/>
      <c r="CL43" s="123"/>
      <c r="CM43" s="123"/>
      <c r="CN43" s="123"/>
      <c r="CO43" s="123"/>
    </row>
    <row r="44" spans="1:93" ht="16.149999999999999" customHeight="1" x14ac:dyDescent="0.2">
      <c r="A44" s="335"/>
      <c r="B44" s="39" t="s">
        <v>45</v>
      </c>
      <c r="C44" s="52">
        <f t="shared" si="5"/>
        <v>0</v>
      </c>
      <c r="D44" s="53">
        <f t="shared" si="6"/>
        <v>0</v>
      </c>
      <c r="E44" s="158">
        <f t="shared" si="7"/>
        <v>0</v>
      </c>
      <c r="F44" s="41"/>
      <c r="G44" s="42"/>
      <c r="H44" s="7"/>
      <c r="I44" s="20"/>
      <c r="J44" s="7"/>
      <c r="K44" s="8"/>
      <c r="L44" s="7"/>
      <c r="M44" s="8"/>
      <c r="N44" s="7"/>
      <c r="O44" s="8"/>
      <c r="P44" s="7"/>
      <c r="Q44" s="8"/>
      <c r="R44" s="7"/>
      <c r="S44" s="8"/>
      <c r="T44" s="7"/>
      <c r="U44" s="8"/>
      <c r="V44" s="7"/>
      <c r="W44" s="8"/>
      <c r="X44" s="7"/>
      <c r="Y44" s="8"/>
      <c r="Z44" s="7"/>
      <c r="AA44" s="8"/>
      <c r="AB44" s="7"/>
      <c r="AC44" s="8"/>
      <c r="AD44" s="7"/>
      <c r="AE44" s="8"/>
      <c r="AF44" s="7"/>
      <c r="AG44" s="8"/>
      <c r="AH44" s="7"/>
      <c r="AI44" s="8"/>
      <c r="AJ44" s="7"/>
      <c r="AK44" s="8"/>
      <c r="AL44" s="21"/>
      <c r="AM44" s="35"/>
      <c r="AN44" s="57"/>
      <c r="AO44" s="20"/>
      <c r="AP44" s="22"/>
      <c r="AQ44" s="22"/>
      <c r="AR44" s="22"/>
      <c r="AS44" s="159"/>
      <c r="AT44" s="6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122"/>
      <c r="BG44" s="122"/>
      <c r="BX44" s="121"/>
      <c r="CD44" s="147" t="str">
        <f t="shared" si="3"/>
        <v/>
      </c>
      <c r="CG44" s="123">
        <v>0</v>
      </c>
      <c r="CH44" s="123">
        <v>0</v>
      </c>
      <c r="CI44" s="123">
        <v>0</v>
      </c>
      <c r="CJ44" s="123">
        <f t="shared" si="4"/>
        <v>0</v>
      </c>
      <c r="CK44" s="123"/>
      <c r="CL44" s="123"/>
      <c r="CM44" s="123"/>
      <c r="CN44" s="123"/>
      <c r="CO44" s="123"/>
    </row>
    <row r="45" spans="1:93" ht="16.149999999999999" customHeight="1" x14ac:dyDescent="0.2">
      <c r="A45" s="335"/>
      <c r="B45" s="112" t="s">
        <v>46</v>
      </c>
      <c r="C45" s="165">
        <f t="shared" si="5"/>
        <v>0</v>
      </c>
      <c r="D45" s="171">
        <f t="shared" si="6"/>
        <v>0</v>
      </c>
      <c r="E45" s="166">
        <f t="shared" si="7"/>
        <v>0</v>
      </c>
      <c r="F45" s="41"/>
      <c r="G45" s="80"/>
      <c r="H45" s="17"/>
      <c r="I45" s="18"/>
      <c r="J45" s="17"/>
      <c r="K45" s="19"/>
      <c r="L45" s="17"/>
      <c r="M45" s="19"/>
      <c r="N45" s="17"/>
      <c r="O45" s="19"/>
      <c r="P45" s="17"/>
      <c r="Q45" s="19"/>
      <c r="R45" s="7"/>
      <c r="S45" s="8"/>
      <c r="T45" s="7"/>
      <c r="U45" s="8"/>
      <c r="V45" s="7"/>
      <c r="W45" s="8"/>
      <c r="X45" s="7"/>
      <c r="Y45" s="8"/>
      <c r="Z45" s="7"/>
      <c r="AA45" s="8"/>
      <c r="AB45" s="7"/>
      <c r="AC45" s="8"/>
      <c r="AD45" s="7"/>
      <c r="AE45" s="8"/>
      <c r="AF45" s="7"/>
      <c r="AG45" s="8"/>
      <c r="AH45" s="7"/>
      <c r="AI45" s="8"/>
      <c r="AJ45" s="7"/>
      <c r="AK45" s="8"/>
      <c r="AL45" s="21"/>
      <c r="AM45" s="35"/>
      <c r="AN45" s="57"/>
      <c r="AO45" s="20"/>
      <c r="AP45" s="22"/>
      <c r="AQ45" s="22"/>
      <c r="AR45" s="22"/>
      <c r="AS45" s="159"/>
      <c r="AT45" s="6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122"/>
      <c r="BG45" s="122"/>
      <c r="BX45" s="121"/>
      <c r="CD45" s="147" t="str">
        <f t="shared" si="3"/>
        <v/>
      </c>
      <c r="CG45" s="123">
        <v>0</v>
      </c>
      <c r="CH45" s="123">
        <v>0</v>
      </c>
      <c r="CI45" s="123">
        <v>0</v>
      </c>
      <c r="CJ45" s="123">
        <f t="shared" si="4"/>
        <v>0</v>
      </c>
      <c r="CK45" s="123"/>
      <c r="CL45" s="123"/>
      <c r="CM45" s="123"/>
      <c r="CN45" s="123"/>
      <c r="CO45" s="123"/>
    </row>
    <row r="46" spans="1:93" ht="16.149999999999999" customHeight="1" x14ac:dyDescent="0.2">
      <c r="A46" s="336"/>
      <c r="B46" s="167" t="s">
        <v>47</v>
      </c>
      <c r="C46" s="132">
        <f t="shared" si="5"/>
        <v>0</v>
      </c>
      <c r="D46" s="168">
        <f t="shared" si="6"/>
        <v>0</v>
      </c>
      <c r="E46" s="128">
        <f t="shared" si="7"/>
        <v>0</v>
      </c>
      <c r="F46" s="64"/>
      <c r="G46" s="68"/>
      <c r="H46" s="32"/>
      <c r="I46" s="33"/>
      <c r="J46" s="32"/>
      <c r="K46" s="45"/>
      <c r="L46" s="32"/>
      <c r="M46" s="45"/>
      <c r="N46" s="32"/>
      <c r="O46" s="45"/>
      <c r="P46" s="32"/>
      <c r="Q46" s="45"/>
      <c r="R46" s="32"/>
      <c r="S46" s="45"/>
      <c r="T46" s="32"/>
      <c r="U46" s="45"/>
      <c r="V46" s="32"/>
      <c r="W46" s="45"/>
      <c r="X46" s="32"/>
      <c r="Y46" s="45"/>
      <c r="Z46" s="32"/>
      <c r="AA46" s="45"/>
      <c r="AB46" s="32"/>
      <c r="AC46" s="45"/>
      <c r="AD46" s="32"/>
      <c r="AE46" s="45"/>
      <c r="AF46" s="32"/>
      <c r="AG46" s="45"/>
      <c r="AH46" s="32"/>
      <c r="AI46" s="45"/>
      <c r="AJ46" s="32"/>
      <c r="AK46" s="45"/>
      <c r="AL46" s="71"/>
      <c r="AM46" s="97"/>
      <c r="AN46" s="57"/>
      <c r="AO46" s="33"/>
      <c r="AP46" s="24"/>
      <c r="AQ46" s="24"/>
      <c r="AR46" s="24"/>
      <c r="AS46" s="169"/>
      <c r="AT46" s="6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122"/>
      <c r="BG46" s="122"/>
      <c r="BX46" s="121"/>
      <c r="CD46" s="147" t="str">
        <f t="shared" si="3"/>
        <v/>
      </c>
      <c r="CG46" s="123">
        <v>0</v>
      </c>
      <c r="CH46" s="123">
        <v>0</v>
      </c>
      <c r="CI46" s="123">
        <v>0</v>
      </c>
      <c r="CJ46" s="123">
        <f t="shared" si="4"/>
        <v>0</v>
      </c>
      <c r="CK46" s="123"/>
      <c r="CL46" s="123"/>
      <c r="CM46" s="123"/>
      <c r="CN46" s="123"/>
      <c r="CO46" s="123"/>
    </row>
    <row r="47" spans="1:93" ht="16.149999999999999" customHeight="1" x14ac:dyDescent="0.2">
      <c r="A47" s="334" t="s">
        <v>50</v>
      </c>
      <c r="B47" s="152" t="s">
        <v>37</v>
      </c>
      <c r="C47" s="49">
        <f t="shared" si="5"/>
        <v>0</v>
      </c>
      <c r="D47" s="50">
        <f t="shared" si="6"/>
        <v>0</v>
      </c>
      <c r="E47" s="153">
        <f t="shared" si="7"/>
        <v>0</v>
      </c>
      <c r="F47" s="84"/>
      <c r="G47" s="170"/>
      <c r="H47" s="78"/>
      <c r="I47" s="154"/>
      <c r="J47" s="78"/>
      <c r="K47" s="79"/>
      <c r="L47" s="78"/>
      <c r="M47" s="79"/>
      <c r="N47" s="78"/>
      <c r="O47" s="79"/>
      <c r="P47" s="78"/>
      <c r="Q47" s="79"/>
      <c r="R47" s="78"/>
      <c r="S47" s="79"/>
      <c r="T47" s="78"/>
      <c r="U47" s="79"/>
      <c r="V47" s="78"/>
      <c r="W47" s="79"/>
      <c r="X47" s="78"/>
      <c r="Y47" s="79"/>
      <c r="Z47" s="78"/>
      <c r="AA47" s="79"/>
      <c r="AB47" s="78"/>
      <c r="AC47" s="79"/>
      <c r="AD47" s="78"/>
      <c r="AE47" s="79"/>
      <c r="AF47" s="78"/>
      <c r="AG47" s="79"/>
      <c r="AH47" s="78"/>
      <c r="AI47" s="79"/>
      <c r="AJ47" s="78"/>
      <c r="AK47" s="79"/>
      <c r="AL47" s="155"/>
      <c r="AM47" s="156"/>
      <c r="AN47" s="57"/>
      <c r="AO47" s="154"/>
      <c r="AP47" s="26"/>
      <c r="AQ47" s="48"/>
      <c r="AR47" s="48"/>
      <c r="AS47" s="172"/>
      <c r="AT47" s="6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122"/>
      <c r="BG47" s="122"/>
      <c r="BX47" s="121"/>
      <c r="CD47" s="147" t="str">
        <f>IF((J47 + K47 + L47 + M47) &lt;  AS47,"* La columna 14-18 AÑOS no puede ser mayor al total por grupo edad de 10 a 19 años. ","")</f>
        <v/>
      </c>
      <c r="CG47" s="123">
        <v>0</v>
      </c>
      <c r="CH47" s="123">
        <v>0</v>
      </c>
      <c r="CI47" s="123">
        <v>0</v>
      </c>
      <c r="CJ47" s="123">
        <f>IF((J47 + K47 + L47 + M47) &lt;  AS47,1,0)</f>
        <v>0</v>
      </c>
      <c r="CK47" s="123"/>
      <c r="CL47" s="123"/>
      <c r="CM47" s="123"/>
      <c r="CN47" s="123"/>
      <c r="CO47" s="123"/>
    </row>
    <row r="48" spans="1:93" ht="16.149999999999999" customHeight="1" x14ac:dyDescent="0.2">
      <c r="A48" s="335"/>
      <c r="B48" s="39" t="s">
        <v>38</v>
      </c>
      <c r="C48" s="52">
        <f t="shared" si="5"/>
        <v>0</v>
      </c>
      <c r="D48" s="53">
        <f t="shared" si="6"/>
        <v>0</v>
      </c>
      <c r="E48" s="158">
        <f t="shared" si="7"/>
        <v>0</v>
      </c>
      <c r="F48" s="41"/>
      <c r="G48" s="42"/>
      <c r="H48" s="7"/>
      <c r="I48" s="20"/>
      <c r="J48" s="7"/>
      <c r="K48" s="8"/>
      <c r="L48" s="7"/>
      <c r="M48" s="8"/>
      <c r="N48" s="7"/>
      <c r="O48" s="8"/>
      <c r="P48" s="7"/>
      <c r="Q48" s="8"/>
      <c r="R48" s="7"/>
      <c r="S48" s="8"/>
      <c r="T48" s="7"/>
      <c r="U48" s="8"/>
      <c r="V48" s="7"/>
      <c r="W48" s="8"/>
      <c r="X48" s="7"/>
      <c r="Y48" s="8"/>
      <c r="Z48" s="7"/>
      <c r="AA48" s="8"/>
      <c r="AB48" s="7"/>
      <c r="AC48" s="8"/>
      <c r="AD48" s="7"/>
      <c r="AE48" s="8"/>
      <c r="AF48" s="7"/>
      <c r="AG48" s="8"/>
      <c r="AH48" s="7"/>
      <c r="AI48" s="8"/>
      <c r="AJ48" s="7"/>
      <c r="AK48" s="8"/>
      <c r="AL48" s="21"/>
      <c r="AM48" s="35"/>
      <c r="AN48" s="57"/>
      <c r="AO48" s="20"/>
      <c r="AP48" s="22"/>
      <c r="AQ48" s="22"/>
      <c r="AR48" s="22"/>
      <c r="AS48" s="159"/>
      <c r="AT48" s="6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122"/>
      <c r="BG48" s="122"/>
      <c r="BX48" s="121"/>
      <c r="CD48" s="147" t="str">
        <f>IF((J48 + K48 + L48 + M48) &lt;  AS48,"* La columna 14-18 AÑOS no puede ser mayor al total por grupo edad de 10 a 19 años. ","")</f>
        <v/>
      </c>
      <c r="CG48" s="123">
        <v>0</v>
      </c>
      <c r="CH48" s="123">
        <v>0</v>
      </c>
      <c r="CI48" s="123">
        <v>0</v>
      </c>
      <c r="CJ48" s="123">
        <f>IF((J48 + K48 + L48 + M48) &lt;  AS48,1,0)</f>
        <v>0</v>
      </c>
      <c r="CK48" s="123"/>
      <c r="CL48" s="123"/>
      <c r="CM48" s="123"/>
      <c r="CN48" s="123"/>
      <c r="CO48" s="123"/>
    </row>
    <row r="49" spans="1:93" ht="16.149999999999999" customHeight="1" x14ac:dyDescent="0.2">
      <c r="A49" s="335"/>
      <c r="B49" s="39" t="s">
        <v>39</v>
      </c>
      <c r="C49" s="52">
        <f t="shared" si="5"/>
        <v>42</v>
      </c>
      <c r="D49" s="53">
        <f t="shared" si="6"/>
        <v>24</v>
      </c>
      <c r="E49" s="158">
        <f t="shared" si="7"/>
        <v>18</v>
      </c>
      <c r="F49" s="41"/>
      <c r="G49" s="42"/>
      <c r="H49" s="7"/>
      <c r="I49" s="20"/>
      <c r="J49" s="7"/>
      <c r="K49" s="8"/>
      <c r="L49" s="7"/>
      <c r="M49" s="8"/>
      <c r="N49" s="7">
        <v>2</v>
      </c>
      <c r="O49" s="8"/>
      <c r="P49" s="7">
        <v>5</v>
      </c>
      <c r="Q49" s="8">
        <v>5</v>
      </c>
      <c r="R49" s="7">
        <v>4</v>
      </c>
      <c r="S49" s="8">
        <v>3</v>
      </c>
      <c r="T49" s="7">
        <v>4</v>
      </c>
      <c r="U49" s="8">
        <v>3</v>
      </c>
      <c r="V49" s="7">
        <v>3</v>
      </c>
      <c r="W49" s="8">
        <v>3</v>
      </c>
      <c r="X49" s="7">
        <v>2</v>
      </c>
      <c r="Y49" s="8">
        <v>1</v>
      </c>
      <c r="Z49" s="7">
        <v>2</v>
      </c>
      <c r="AA49" s="8">
        <v>1</v>
      </c>
      <c r="AB49" s="7"/>
      <c r="AC49" s="8"/>
      <c r="AD49" s="7"/>
      <c r="AE49" s="8">
        <v>2</v>
      </c>
      <c r="AF49" s="7">
        <v>1</v>
      </c>
      <c r="AG49" s="8"/>
      <c r="AH49" s="7">
        <v>1</v>
      </c>
      <c r="AI49" s="8"/>
      <c r="AJ49" s="7"/>
      <c r="AK49" s="8"/>
      <c r="AL49" s="21"/>
      <c r="AM49" s="35"/>
      <c r="AN49" s="57"/>
      <c r="AO49" s="20">
        <v>0</v>
      </c>
      <c r="AP49" s="22">
        <v>0</v>
      </c>
      <c r="AQ49" s="22">
        <v>0</v>
      </c>
      <c r="AR49" s="22">
        <v>5</v>
      </c>
      <c r="AS49" s="159"/>
      <c r="AT49" s="6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122"/>
      <c r="BG49" s="122"/>
      <c r="BX49" s="121"/>
      <c r="CD49" s="147" t="str">
        <f>IF((J49 + K49 + L49 + M49) &lt;  AS49,"* La columna 14-18 AÑOS no puede ser mayor al total por grupo edad de 10 a 19 años. ","")</f>
        <v/>
      </c>
      <c r="CG49" s="123">
        <v>0</v>
      </c>
      <c r="CH49" s="123">
        <v>0</v>
      </c>
      <c r="CI49" s="123">
        <v>0</v>
      </c>
      <c r="CJ49" s="123">
        <f>IF((J49 + K49 + L49 + M49) &lt;  AS49,1,0)</f>
        <v>0</v>
      </c>
      <c r="CK49" s="123"/>
      <c r="CL49" s="123"/>
      <c r="CM49" s="123"/>
      <c r="CN49" s="123"/>
      <c r="CO49" s="123"/>
    </row>
    <row r="50" spans="1:93" ht="16.149999999999999" customHeight="1" x14ac:dyDescent="0.2">
      <c r="A50" s="335"/>
      <c r="B50" s="39" t="s">
        <v>40</v>
      </c>
      <c r="C50" s="52">
        <f t="shared" si="5"/>
        <v>0</v>
      </c>
      <c r="D50" s="53">
        <f t="shared" si="6"/>
        <v>0</v>
      </c>
      <c r="E50" s="158">
        <f t="shared" si="7"/>
        <v>0</v>
      </c>
      <c r="F50" s="41"/>
      <c r="G50" s="42"/>
      <c r="H50" s="7"/>
      <c r="I50" s="20"/>
      <c r="J50" s="7"/>
      <c r="K50" s="8"/>
      <c r="L50" s="7"/>
      <c r="M50" s="8"/>
      <c r="N50" s="7"/>
      <c r="O50" s="8"/>
      <c r="P50" s="7"/>
      <c r="Q50" s="8"/>
      <c r="R50" s="7"/>
      <c r="S50" s="8"/>
      <c r="T50" s="7"/>
      <c r="U50" s="8"/>
      <c r="V50" s="7"/>
      <c r="W50" s="8"/>
      <c r="X50" s="7"/>
      <c r="Y50" s="8"/>
      <c r="Z50" s="7"/>
      <c r="AA50" s="8"/>
      <c r="AB50" s="7"/>
      <c r="AC50" s="8"/>
      <c r="AD50" s="7"/>
      <c r="AE50" s="8"/>
      <c r="AF50" s="7"/>
      <c r="AG50" s="8"/>
      <c r="AH50" s="7"/>
      <c r="AI50" s="8"/>
      <c r="AJ50" s="7"/>
      <c r="AK50" s="8"/>
      <c r="AL50" s="21"/>
      <c r="AM50" s="35"/>
      <c r="AN50" s="57"/>
      <c r="AO50" s="20"/>
      <c r="AP50" s="22"/>
      <c r="AQ50" s="22"/>
      <c r="AR50" s="22"/>
      <c r="AS50" s="159"/>
      <c r="AT50" s="6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122"/>
      <c r="BG50" s="122"/>
      <c r="BX50" s="121"/>
      <c r="CD50" s="147" t="str">
        <f t="shared" si="3"/>
        <v/>
      </c>
      <c r="CG50" s="123">
        <v>0</v>
      </c>
      <c r="CH50" s="123">
        <v>0</v>
      </c>
      <c r="CI50" s="123">
        <v>0</v>
      </c>
      <c r="CJ50" s="123">
        <f t="shared" si="4"/>
        <v>0</v>
      </c>
      <c r="CK50" s="123"/>
      <c r="CL50" s="123"/>
      <c r="CM50" s="123"/>
      <c r="CN50" s="123"/>
      <c r="CO50" s="123"/>
    </row>
    <row r="51" spans="1:93" ht="16.149999999999999" customHeight="1" x14ac:dyDescent="0.2">
      <c r="A51" s="335"/>
      <c r="B51" s="39" t="s">
        <v>41</v>
      </c>
      <c r="C51" s="52">
        <f t="shared" si="5"/>
        <v>0</v>
      </c>
      <c r="D51" s="53">
        <f t="shared" si="6"/>
        <v>0</v>
      </c>
      <c r="E51" s="158">
        <f t="shared" si="7"/>
        <v>0</v>
      </c>
      <c r="F51" s="41"/>
      <c r="G51" s="42"/>
      <c r="H51" s="7"/>
      <c r="I51" s="20"/>
      <c r="J51" s="7"/>
      <c r="K51" s="8"/>
      <c r="L51" s="7"/>
      <c r="M51" s="8"/>
      <c r="N51" s="7"/>
      <c r="O51" s="8"/>
      <c r="P51" s="7"/>
      <c r="Q51" s="8"/>
      <c r="R51" s="7"/>
      <c r="S51" s="8"/>
      <c r="T51" s="7"/>
      <c r="U51" s="8"/>
      <c r="V51" s="7"/>
      <c r="W51" s="8"/>
      <c r="X51" s="7"/>
      <c r="Y51" s="8"/>
      <c r="Z51" s="7"/>
      <c r="AA51" s="8"/>
      <c r="AB51" s="7"/>
      <c r="AC51" s="8"/>
      <c r="AD51" s="7"/>
      <c r="AE51" s="8"/>
      <c r="AF51" s="7"/>
      <c r="AG51" s="8"/>
      <c r="AH51" s="7"/>
      <c r="AI51" s="8"/>
      <c r="AJ51" s="7"/>
      <c r="AK51" s="8"/>
      <c r="AL51" s="21"/>
      <c r="AM51" s="35"/>
      <c r="AN51" s="57"/>
      <c r="AO51" s="20"/>
      <c r="AP51" s="22"/>
      <c r="AQ51" s="22"/>
      <c r="AR51" s="22"/>
      <c r="AS51" s="159"/>
      <c r="AT51" s="6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122"/>
      <c r="BG51" s="122"/>
      <c r="BX51" s="121"/>
      <c r="CD51" s="147" t="str">
        <f t="shared" si="3"/>
        <v/>
      </c>
      <c r="CG51" s="123">
        <v>0</v>
      </c>
      <c r="CH51" s="123">
        <v>0</v>
      </c>
      <c r="CI51" s="123">
        <v>0</v>
      </c>
      <c r="CJ51" s="123">
        <f t="shared" si="4"/>
        <v>0</v>
      </c>
      <c r="CK51" s="123"/>
      <c r="CL51" s="123"/>
      <c r="CM51" s="123"/>
      <c r="CN51" s="123"/>
      <c r="CO51" s="123"/>
    </row>
    <row r="52" spans="1:93" ht="16.149999999999999" customHeight="1" x14ac:dyDescent="0.2">
      <c r="A52" s="335"/>
      <c r="B52" s="39" t="s">
        <v>42</v>
      </c>
      <c r="C52" s="52">
        <f t="shared" si="5"/>
        <v>0</v>
      </c>
      <c r="D52" s="53">
        <f t="shared" si="6"/>
        <v>0</v>
      </c>
      <c r="E52" s="158">
        <f t="shared" si="7"/>
        <v>0</v>
      </c>
      <c r="F52" s="41"/>
      <c r="G52" s="42"/>
      <c r="H52" s="7"/>
      <c r="I52" s="20"/>
      <c r="J52" s="7"/>
      <c r="K52" s="8"/>
      <c r="L52" s="7"/>
      <c r="M52" s="8"/>
      <c r="N52" s="7"/>
      <c r="O52" s="8"/>
      <c r="P52" s="7"/>
      <c r="Q52" s="8"/>
      <c r="R52" s="7"/>
      <c r="S52" s="8"/>
      <c r="T52" s="7"/>
      <c r="U52" s="8"/>
      <c r="V52" s="7"/>
      <c r="W52" s="8"/>
      <c r="X52" s="7"/>
      <c r="Y52" s="8"/>
      <c r="Z52" s="7"/>
      <c r="AA52" s="8"/>
      <c r="AB52" s="7"/>
      <c r="AC52" s="8"/>
      <c r="AD52" s="7"/>
      <c r="AE52" s="8"/>
      <c r="AF52" s="7"/>
      <c r="AG52" s="8"/>
      <c r="AH52" s="7"/>
      <c r="AI52" s="8"/>
      <c r="AJ52" s="7"/>
      <c r="AK52" s="8"/>
      <c r="AL52" s="21"/>
      <c r="AM52" s="35"/>
      <c r="AN52" s="57"/>
      <c r="AO52" s="20"/>
      <c r="AP52" s="22"/>
      <c r="AQ52" s="22"/>
      <c r="AR52" s="22"/>
      <c r="AS52" s="159"/>
      <c r="AT52" s="6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122"/>
      <c r="BG52" s="122"/>
      <c r="BX52" s="121"/>
      <c r="CD52" s="147" t="str">
        <f t="shared" si="3"/>
        <v/>
      </c>
      <c r="CG52" s="123">
        <v>0</v>
      </c>
      <c r="CH52" s="123">
        <v>0</v>
      </c>
      <c r="CI52" s="123">
        <v>0</v>
      </c>
      <c r="CJ52" s="123">
        <f t="shared" si="4"/>
        <v>0</v>
      </c>
      <c r="CK52" s="123"/>
      <c r="CL52" s="123"/>
      <c r="CM52" s="123"/>
      <c r="CN52" s="123"/>
      <c r="CO52" s="123"/>
    </row>
    <row r="53" spans="1:93" ht="16.149999999999999" customHeight="1" x14ac:dyDescent="0.2">
      <c r="A53" s="335"/>
      <c r="B53" s="39" t="s">
        <v>43</v>
      </c>
      <c r="C53" s="52">
        <f t="shared" si="5"/>
        <v>0</v>
      </c>
      <c r="D53" s="53">
        <f t="shared" si="6"/>
        <v>0</v>
      </c>
      <c r="E53" s="158">
        <f t="shared" si="7"/>
        <v>0</v>
      </c>
      <c r="F53" s="41"/>
      <c r="G53" s="42"/>
      <c r="H53" s="7"/>
      <c r="I53" s="20"/>
      <c r="J53" s="7"/>
      <c r="K53" s="8"/>
      <c r="L53" s="7"/>
      <c r="M53" s="8"/>
      <c r="N53" s="7"/>
      <c r="O53" s="8"/>
      <c r="P53" s="7"/>
      <c r="Q53" s="8"/>
      <c r="R53" s="7"/>
      <c r="S53" s="8"/>
      <c r="T53" s="7"/>
      <c r="U53" s="8"/>
      <c r="V53" s="7"/>
      <c r="W53" s="8"/>
      <c r="X53" s="7"/>
      <c r="Y53" s="8"/>
      <c r="Z53" s="7"/>
      <c r="AA53" s="8"/>
      <c r="AB53" s="7"/>
      <c r="AC53" s="8"/>
      <c r="AD53" s="7"/>
      <c r="AE53" s="8"/>
      <c r="AF53" s="7"/>
      <c r="AG53" s="8"/>
      <c r="AH53" s="7"/>
      <c r="AI53" s="8"/>
      <c r="AJ53" s="7"/>
      <c r="AK53" s="8"/>
      <c r="AL53" s="21"/>
      <c r="AM53" s="35"/>
      <c r="AN53" s="57"/>
      <c r="AO53" s="20"/>
      <c r="AP53" s="22"/>
      <c r="AQ53" s="22"/>
      <c r="AR53" s="22"/>
      <c r="AS53" s="159"/>
      <c r="AT53" s="6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122"/>
      <c r="BG53" s="122"/>
      <c r="BX53" s="121"/>
      <c r="CD53" s="147" t="str">
        <f t="shared" si="3"/>
        <v/>
      </c>
      <c r="CG53" s="123">
        <v>0</v>
      </c>
      <c r="CH53" s="123">
        <v>0</v>
      </c>
      <c r="CI53" s="123">
        <v>0</v>
      </c>
      <c r="CJ53" s="123">
        <f t="shared" si="4"/>
        <v>0</v>
      </c>
      <c r="CK53" s="123"/>
      <c r="CL53" s="123"/>
      <c r="CM53" s="123"/>
      <c r="CN53" s="123"/>
      <c r="CO53" s="123"/>
    </row>
    <row r="54" spans="1:93" ht="16.149999999999999" customHeight="1" x14ac:dyDescent="0.2">
      <c r="A54" s="335"/>
      <c r="B54" s="127" t="s">
        <v>44</v>
      </c>
      <c r="C54" s="160">
        <f t="shared" si="5"/>
        <v>0</v>
      </c>
      <c r="D54" s="161">
        <f t="shared" si="6"/>
        <v>0</v>
      </c>
      <c r="E54" s="162">
        <f t="shared" si="7"/>
        <v>0</v>
      </c>
      <c r="F54" s="41"/>
      <c r="G54" s="42"/>
      <c r="H54" s="27"/>
      <c r="I54" s="28"/>
      <c r="J54" s="27"/>
      <c r="K54" s="137"/>
      <c r="L54" s="27"/>
      <c r="M54" s="137"/>
      <c r="N54" s="27"/>
      <c r="O54" s="137"/>
      <c r="P54" s="27"/>
      <c r="Q54" s="137"/>
      <c r="R54" s="27"/>
      <c r="S54" s="137"/>
      <c r="T54" s="27"/>
      <c r="U54" s="137"/>
      <c r="V54" s="27"/>
      <c r="W54" s="137"/>
      <c r="X54" s="27"/>
      <c r="Y54" s="137"/>
      <c r="Z54" s="27"/>
      <c r="AA54" s="137"/>
      <c r="AB54" s="27"/>
      <c r="AC54" s="137"/>
      <c r="AD54" s="27"/>
      <c r="AE54" s="137"/>
      <c r="AF54" s="27"/>
      <c r="AG54" s="137"/>
      <c r="AH54" s="27"/>
      <c r="AI54" s="137"/>
      <c r="AJ54" s="27"/>
      <c r="AK54" s="137"/>
      <c r="AL54" s="163"/>
      <c r="AM54" s="164"/>
      <c r="AN54" s="57"/>
      <c r="AO54" s="28"/>
      <c r="AP54" s="22"/>
      <c r="AQ54" s="22"/>
      <c r="AR54" s="22"/>
      <c r="AS54" s="159"/>
      <c r="AT54" s="6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122"/>
      <c r="BG54" s="122"/>
      <c r="BX54" s="121"/>
      <c r="CD54" s="147" t="str">
        <f t="shared" si="3"/>
        <v/>
      </c>
      <c r="CG54" s="123">
        <v>0</v>
      </c>
      <c r="CH54" s="123">
        <v>0</v>
      </c>
      <c r="CI54" s="123">
        <v>0</v>
      </c>
      <c r="CJ54" s="123">
        <f t="shared" si="4"/>
        <v>0</v>
      </c>
      <c r="CK54" s="123"/>
      <c r="CL54" s="123"/>
      <c r="CM54" s="123"/>
      <c r="CN54" s="123"/>
      <c r="CO54" s="123"/>
    </row>
    <row r="55" spans="1:93" ht="16.149999999999999" customHeight="1" x14ac:dyDescent="0.2">
      <c r="A55" s="335"/>
      <c r="B55" s="39" t="s">
        <v>45</v>
      </c>
      <c r="C55" s="52">
        <f t="shared" si="5"/>
        <v>0</v>
      </c>
      <c r="D55" s="53">
        <f t="shared" si="6"/>
        <v>0</v>
      </c>
      <c r="E55" s="158">
        <f t="shared" si="7"/>
        <v>0</v>
      </c>
      <c r="F55" s="41"/>
      <c r="G55" s="42"/>
      <c r="H55" s="7"/>
      <c r="I55" s="20"/>
      <c r="J55" s="7"/>
      <c r="K55" s="8"/>
      <c r="L55" s="7"/>
      <c r="M55" s="8"/>
      <c r="N55" s="7"/>
      <c r="O55" s="8"/>
      <c r="P55" s="7"/>
      <c r="Q55" s="8"/>
      <c r="R55" s="7"/>
      <c r="S55" s="8"/>
      <c r="T55" s="7"/>
      <c r="U55" s="8"/>
      <c r="V55" s="7"/>
      <c r="W55" s="8"/>
      <c r="X55" s="7"/>
      <c r="Y55" s="8"/>
      <c r="Z55" s="7"/>
      <c r="AA55" s="8"/>
      <c r="AB55" s="7"/>
      <c r="AC55" s="8"/>
      <c r="AD55" s="7"/>
      <c r="AE55" s="8"/>
      <c r="AF55" s="7"/>
      <c r="AG55" s="8"/>
      <c r="AH55" s="7"/>
      <c r="AI55" s="8"/>
      <c r="AJ55" s="7"/>
      <c r="AK55" s="8"/>
      <c r="AL55" s="21"/>
      <c r="AM55" s="35"/>
      <c r="AN55" s="57"/>
      <c r="AO55" s="20"/>
      <c r="AP55" s="22"/>
      <c r="AQ55" s="22"/>
      <c r="AR55" s="22"/>
      <c r="AS55" s="159"/>
      <c r="AT55" s="6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122"/>
      <c r="BG55" s="122"/>
      <c r="BX55" s="121"/>
      <c r="CD55" s="147" t="str">
        <f t="shared" si="3"/>
        <v/>
      </c>
      <c r="CG55" s="123">
        <v>0</v>
      </c>
      <c r="CH55" s="123">
        <v>0</v>
      </c>
      <c r="CI55" s="123">
        <v>0</v>
      </c>
      <c r="CJ55" s="123">
        <f t="shared" si="4"/>
        <v>0</v>
      </c>
      <c r="CK55" s="123"/>
      <c r="CL55" s="123"/>
      <c r="CM55" s="123"/>
      <c r="CN55" s="123"/>
      <c r="CO55" s="123"/>
    </row>
    <row r="56" spans="1:93" ht="16.149999999999999" customHeight="1" x14ac:dyDescent="0.2">
      <c r="A56" s="335"/>
      <c r="B56" s="112" t="s">
        <v>46</v>
      </c>
      <c r="C56" s="165">
        <f t="shared" si="5"/>
        <v>0</v>
      </c>
      <c r="D56" s="171">
        <f t="shared" si="6"/>
        <v>0</v>
      </c>
      <c r="E56" s="166">
        <f t="shared" si="7"/>
        <v>0</v>
      </c>
      <c r="F56" s="41"/>
      <c r="G56" s="95"/>
      <c r="H56" s="7"/>
      <c r="I56" s="20"/>
      <c r="J56" s="7"/>
      <c r="K56" s="8"/>
      <c r="L56" s="7"/>
      <c r="M56" s="8"/>
      <c r="N56" s="7"/>
      <c r="O56" s="8"/>
      <c r="P56" s="7"/>
      <c r="Q56" s="8"/>
      <c r="R56" s="7"/>
      <c r="S56" s="8"/>
      <c r="T56" s="7"/>
      <c r="U56" s="8"/>
      <c r="V56" s="7"/>
      <c r="W56" s="8"/>
      <c r="X56" s="7"/>
      <c r="Y56" s="8"/>
      <c r="Z56" s="7"/>
      <c r="AA56" s="8"/>
      <c r="AB56" s="7"/>
      <c r="AC56" s="8"/>
      <c r="AD56" s="7"/>
      <c r="AE56" s="8"/>
      <c r="AF56" s="7"/>
      <c r="AG56" s="173"/>
      <c r="AH56" s="7"/>
      <c r="AI56" s="8"/>
      <c r="AJ56" s="7"/>
      <c r="AK56" s="8"/>
      <c r="AL56" s="21"/>
      <c r="AM56" s="35"/>
      <c r="AN56" s="57"/>
      <c r="AO56" s="20"/>
      <c r="AP56" s="22"/>
      <c r="AQ56" s="22"/>
      <c r="AR56" s="22"/>
      <c r="AS56" s="159"/>
      <c r="AT56" s="6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122"/>
      <c r="BG56" s="122"/>
      <c r="BX56" s="121"/>
      <c r="CD56" s="147" t="str">
        <f t="shared" si="3"/>
        <v/>
      </c>
      <c r="CG56" s="123">
        <v>0</v>
      </c>
      <c r="CH56" s="123">
        <v>0</v>
      </c>
      <c r="CI56" s="123">
        <v>0</v>
      </c>
      <c r="CJ56" s="123">
        <f t="shared" si="4"/>
        <v>0</v>
      </c>
      <c r="CK56" s="123"/>
      <c r="CL56" s="123"/>
      <c r="CM56" s="123"/>
      <c r="CN56" s="123"/>
      <c r="CO56" s="123"/>
    </row>
    <row r="57" spans="1:93" ht="16.149999999999999" customHeight="1" x14ac:dyDescent="0.2">
      <c r="A57" s="336"/>
      <c r="B57" s="167" t="s">
        <v>47</v>
      </c>
      <c r="C57" s="132">
        <f t="shared" si="5"/>
        <v>0</v>
      </c>
      <c r="D57" s="168">
        <f t="shared" si="6"/>
        <v>0</v>
      </c>
      <c r="E57" s="128">
        <f t="shared" si="7"/>
        <v>0</v>
      </c>
      <c r="F57" s="64"/>
      <c r="G57" s="68"/>
      <c r="H57" s="32"/>
      <c r="I57" s="33"/>
      <c r="J57" s="32"/>
      <c r="K57" s="45"/>
      <c r="L57" s="32"/>
      <c r="M57" s="45"/>
      <c r="N57" s="32"/>
      <c r="O57" s="45"/>
      <c r="P57" s="32"/>
      <c r="Q57" s="45"/>
      <c r="R57" s="32"/>
      <c r="S57" s="45"/>
      <c r="T57" s="32"/>
      <c r="U57" s="45"/>
      <c r="V57" s="32"/>
      <c r="W57" s="45"/>
      <c r="X57" s="32"/>
      <c r="Y57" s="45"/>
      <c r="Z57" s="32"/>
      <c r="AA57" s="45"/>
      <c r="AB57" s="32"/>
      <c r="AC57" s="45"/>
      <c r="AD57" s="32"/>
      <c r="AE57" s="45"/>
      <c r="AF57" s="32"/>
      <c r="AG57" s="45"/>
      <c r="AH57" s="32"/>
      <c r="AI57" s="45"/>
      <c r="AJ57" s="32"/>
      <c r="AK57" s="45"/>
      <c r="AL57" s="71"/>
      <c r="AM57" s="97"/>
      <c r="AN57" s="57"/>
      <c r="AO57" s="33"/>
      <c r="AP57" s="24"/>
      <c r="AQ57" s="24"/>
      <c r="AR57" s="24"/>
      <c r="AS57" s="159"/>
      <c r="AT57" s="6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122"/>
      <c r="BG57" s="122"/>
      <c r="BX57" s="121"/>
      <c r="CD57" s="147" t="str">
        <f t="shared" si="3"/>
        <v/>
      </c>
      <c r="CG57" s="123">
        <v>0</v>
      </c>
      <c r="CH57" s="123">
        <v>0</v>
      </c>
      <c r="CI57" s="123">
        <v>0</v>
      </c>
      <c r="CJ57" s="123">
        <f t="shared" si="4"/>
        <v>0</v>
      </c>
      <c r="CK57" s="123"/>
      <c r="CL57" s="123"/>
      <c r="CM57" s="123"/>
      <c r="CN57" s="123"/>
      <c r="CO57" s="123"/>
    </row>
    <row r="58" spans="1:93" ht="16.149999999999999" customHeight="1" x14ac:dyDescent="0.2">
      <c r="A58" s="334" t="s">
        <v>51</v>
      </c>
      <c r="B58" s="152" t="s">
        <v>37</v>
      </c>
      <c r="C58" s="49">
        <f t="shared" si="5"/>
        <v>0</v>
      </c>
      <c r="D58" s="50">
        <f t="shared" si="6"/>
        <v>0</v>
      </c>
      <c r="E58" s="153">
        <f t="shared" si="7"/>
        <v>0</v>
      </c>
      <c r="F58" s="84"/>
      <c r="G58" s="170"/>
      <c r="H58" s="84"/>
      <c r="I58" s="170"/>
      <c r="J58" s="78"/>
      <c r="K58" s="79"/>
      <c r="L58" s="78"/>
      <c r="M58" s="79"/>
      <c r="N58" s="78"/>
      <c r="O58" s="79"/>
      <c r="P58" s="78"/>
      <c r="Q58" s="79"/>
      <c r="R58" s="78"/>
      <c r="S58" s="79"/>
      <c r="T58" s="78"/>
      <c r="U58" s="79"/>
      <c r="V58" s="78"/>
      <c r="W58" s="79"/>
      <c r="X58" s="78"/>
      <c r="Y58" s="79"/>
      <c r="Z58" s="78"/>
      <c r="AA58" s="79"/>
      <c r="AB58" s="78"/>
      <c r="AC58" s="79"/>
      <c r="AD58" s="78"/>
      <c r="AE58" s="79"/>
      <c r="AF58" s="78"/>
      <c r="AG58" s="79"/>
      <c r="AH58" s="78"/>
      <c r="AI58" s="79"/>
      <c r="AJ58" s="78"/>
      <c r="AK58" s="79"/>
      <c r="AL58" s="155"/>
      <c r="AM58" s="156"/>
      <c r="AN58" s="57"/>
      <c r="AO58" s="154"/>
      <c r="AP58" s="174"/>
      <c r="AQ58" s="174"/>
      <c r="AR58" s="174"/>
      <c r="AS58" s="174"/>
      <c r="AT58" s="6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122"/>
      <c r="BG58" s="122"/>
      <c r="BX58" s="121"/>
      <c r="CD58" s="147" t="str">
        <f t="shared" si="3"/>
        <v/>
      </c>
      <c r="CG58" s="123">
        <v>0</v>
      </c>
      <c r="CH58" s="123">
        <v>0</v>
      </c>
      <c r="CI58" s="123">
        <v>0</v>
      </c>
      <c r="CJ58" s="123">
        <f t="shared" si="4"/>
        <v>0</v>
      </c>
      <c r="CK58" s="123"/>
      <c r="CL58" s="123"/>
      <c r="CM58" s="123"/>
      <c r="CN58" s="123"/>
      <c r="CO58" s="123"/>
    </row>
    <row r="59" spans="1:93" ht="16.149999999999999" customHeight="1" x14ac:dyDescent="0.2">
      <c r="A59" s="335"/>
      <c r="B59" s="39" t="s">
        <v>38</v>
      </c>
      <c r="C59" s="52">
        <f t="shared" si="5"/>
        <v>0</v>
      </c>
      <c r="D59" s="53">
        <f t="shared" si="6"/>
        <v>0</v>
      </c>
      <c r="E59" s="158">
        <f t="shared" si="7"/>
        <v>0</v>
      </c>
      <c r="F59" s="41"/>
      <c r="G59" s="42"/>
      <c r="H59" s="41"/>
      <c r="I59" s="42"/>
      <c r="J59" s="7"/>
      <c r="K59" s="8"/>
      <c r="L59" s="7"/>
      <c r="M59" s="8"/>
      <c r="N59" s="7"/>
      <c r="O59" s="8"/>
      <c r="P59" s="7"/>
      <c r="Q59" s="8"/>
      <c r="R59" s="7"/>
      <c r="S59" s="8"/>
      <c r="T59" s="7"/>
      <c r="U59" s="8"/>
      <c r="V59" s="7"/>
      <c r="W59" s="8"/>
      <c r="X59" s="7"/>
      <c r="Y59" s="8"/>
      <c r="Z59" s="7"/>
      <c r="AA59" s="8"/>
      <c r="AB59" s="7"/>
      <c r="AC59" s="8"/>
      <c r="AD59" s="7"/>
      <c r="AE59" s="8"/>
      <c r="AF59" s="7"/>
      <c r="AG59" s="8"/>
      <c r="AH59" s="7"/>
      <c r="AI59" s="8"/>
      <c r="AJ59" s="7"/>
      <c r="AK59" s="8"/>
      <c r="AL59" s="21"/>
      <c r="AM59" s="35"/>
      <c r="AN59" s="57"/>
      <c r="AO59" s="20"/>
      <c r="AP59" s="22"/>
      <c r="AQ59" s="22"/>
      <c r="AR59" s="22"/>
      <c r="AS59" s="22"/>
      <c r="AT59" s="6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122"/>
      <c r="BG59" s="122"/>
      <c r="BX59" s="121"/>
      <c r="CD59" s="147" t="str">
        <f>IF((J59 + K59 + L59 + M59) &lt;  AS59,"* La columna 14-18 AÑOS no puede ser mayor al total por grupo edad de 10 a 19 años. ","")</f>
        <v/>
      </c>
      <c r="CG59" s="123">
        <v>0</v>
      </c>
      <c r="CH59" s="123">
        <v>0</v>
      </c>
      <c r="CI59" s="123">
        <v>0</v>
      </c>
      <c r="CJ59" s="123">
        <f>IF((J59 + K59 + L59 + M59) &lt;  AS59,1,0)</f>
        <v>0</v>
      </c>
      <c r="CK59" s="123"/>
      <c r="CL59" s="123"/>
      <c r="CM59" s="123"/>
      <c r="CN59" s="123"/>
      <c r="CO59" s="123"/>
    </row>
    <row r="60" spans="1:93" ht="16.149999999999999" customHeight="1" x14ac:dyDescent="0.2">
      <c r="A60" s="335"/>
      <c r="B60" s="39" t="s">
        <v>39</v>
      </c>
      <c r="C60" s="52">
        <f t="shared" si="5"/>
        <v>42</v>
      </c>
      <c r="D60" s="53">
        <f t="shared" si="6"/>
        <v>24</v>
      </c>
      <c r="E60" s="158">
        <f t="shared" si="7"/>
        <v>18</v>
      </c>
      <c r="F60" s="41"/>
      <c r="G60" s="42"/>
      <c r="H60" s="41"/>
      <c r="I60" s="42"/>
      <c r="J60" s="7"/>
      <c r="K60" s="8"/>
      <c r="L60" s="7"/>
      <c r="M60" s="8"/>
      <c r="N60" s="7">
        <v>2</v>
      </c>
      <c r="O60" s="8"/>
      <c r="P60" s="7">
        <v>5</v>
      </c>
      <c r="Q60" s="8">
        <v>5</v>
      </c>
      <c r="R60" s="7">
        <v>4</v>
      </c>
      <c r="S60" s="8">
        <v>3</v>
      </c>
      <c r="T60" s="7">
        <v>4</v>
      </c>
      <c r="U60" s="8">
        <v>3</v>
      </c>
      <c r="V60" s="7">
        <v>3</v>
      </c>
      <c r="W60" s="8">
        <v>3</v>
      </c>
      <c r="X60" s="7">
        <v>2</v>
      </c>
      <c r="Y60" s="8">
        <v>1</v>
      </c>
      <c r="Z60" s="7">
        <v>2</v>
      </c>
      <c r="AA60" s="8">
        <v>1</v>
      </c>
      <c r="AB60" s="7"/>
      <c r="AC60" s="8"/>
      <c r="AD60" s="7"/>
      <c r="AE60" s="8">
        <v>2</v>
      </c>
      <c r="AF60" s="7">
        <v>1</v>
      </c>
      <c r="AG60" s="8"/>
      <c r="AH60" s="7">
        <v>1</v>
      </c>
      <c r="AI60" s="8"/>
      <c r="AJ60" s="7"/>
      <c r="AK60" s="8"/>
      <c r="AL60" s="21"/>
      <c r="AM60" s="35"/>
      <c r="AN60" s="57"/>
      <c r="AO60" s="20">
        <v>0</v>
      </c>
      <c r="AP60" s="22">
        <v>0</v>
      </c>
      <c r="AQ60" s="22">
        <v>0</v>
      </c>
      <c r="AR60" s="22">
        <v>5</v>
      </c>
      <c r="AS60" s="22"/>
      <c r="AT60" s="6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122"/>
      <c r="BG60" s="122"/>
      <c r="BX60" s="121"/>
      <c r="CD60" s="147" t="str">
        <f>IF((J60 + K60 + L60 + M60) &lt;  AS60,"* La columna 14-18 AÑOS no puede ser mayor al total por grupo edad de 10 a 19 años. ","")</f>
        <v/>
      </c>
      <c r="CG60" s="123">
        <v>0</v>
      </c>
      <c r="CH60" s="123">
        <v>0</v>
      </c>
      <c r="CI60" s="123">
        <v>0</v>
      </c>
      <c r="CJ60" s="123">
        <f>IF((J60 + K60 + L60 + M60) &lt;  AS60,1,0)</f>
        <v>0</v>
      </c>
      <c r="CK60" s="123"/>
      <c r="CL60" s="123"/>
      <c r="CM60" s="123"/>
      <c r="CN60" s="123"/>
      <c r="CO60" s="123"/>
    </row>
    <row r="61" spans="1:93" ht="16.149999999999999" customHeight="1" x14ac:dyDescent="0.2">
      <c r="A61" s="335"/>
      <c r="B61" s="39" t="s">
        <v>41</v>
      </c>
      <c r="C61" s="52">
        <f t="shared" si="5"/>
        <v>0</v>
      </c>
      <c r="D61" s="53">
        <f t="shared" si="6"/>
        <v>0</v>
      </c>
      <c r="E61" s="158">
        <f t="shared" si="7"/>
        <v>0</v>
      </c>
      <c r="F61" s="41"/>
      <c r="G61" s="42"/>
      <c r="H61" s="41"/>
      <c r="I61" s="42"/>
      <c r="J61" s="7"/>
      <c r="K61" s="8"/>
      <c r="L61" s="7"/>
      <c r="M61" s="8"/>
      <c r="N61" s="7"/>
      <c r="O61" s="8"/>
      <c r="P61" s="7"/>
      <c r="Q61" s="8"/>
      <c r="R61" s="7"/>
      <c r="S61" s="8"/>
      <c r="T61" s="7"/>
      <c r="U61" s="8"/>
      <c r="V61" s="7"/>
      <c r="W61" s="8"/>
      <c r="X61" s="7"/>
      <c r="Y61" s="8"/>
      <c r="Z61" s="7"/>
      <c r="AA61" s="8"/>
      <c r="AB61" s="7"/>
      <c r="AC61" s="8"/>
      <c r="AD61" s="7"/>
      <c r="AE61" s="8"/>
      <c r="AF61" s="7"/>
      <c r="AG61" s="8"/>
      <c r="AH61" s="7"/>
      <c r="AI61" s="8"/>
      <c r="AJ61" s="7"/>
      <c r="AK61" s="8"/>
      <c r="AL61" s="21"/>
      <c r="AM61" s="35"/>
      <c r="AN61" s="57"/>
      <c r="AO61" s="20"/>
      <c r="AP61" s="22"/>
      <c r="AQ61" s="22"/>
      <c r="AR61" s="22"/>
      <c r="AS61" s="22"/>
      <c r="AT61" s="6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122"/>
      <c r="BG61" s="122"/>
      <c r="BX61" s="121"/>
      <c r="CD61" s="147" t="str">
        <f>IF((J61 + K61 + L61 + M61) &lt;  AS61,"* La columna 14-18 AÑOS no puede ser mayor al total por grupo edad de 10 a 19 años. ","")</f>
        <v/>
      </c>
      <c r="CG61" s="123">
        <v>0</v>
      </c>
      <c r="CH61" s="123">
        <v>0</v>
      </c>
      <c r="CI61" s="123">
        <v>0</v>
      </c>
      <c r="CJ61" s="123">
        <f>IF((J61 + K61 + L61 + M61) &lt;  AS61,1,0)</f>
        <v>0</v>
      </c>
      <c r="CK61" s="123"/>
      <c r="CL61" s="123"/>
      <c r="CM61" s="123"/>
      <c r="CN61" s="123"/>
      <c r="CO61" s="123"/>
    </row>
    <row r="62" spans="1:93" ht="16.149999999999999" customHeight="1" x14ac:dyDescent="0.2">
      <c r="A62" s="335"/>
      <c r="B62" s="39" t="s">
        <v>42</v>
      </c>
      <c r="C62" s="52">
        <f t="shared" si="5"/>
        <v>0</v>
      </c>
      <c r="D62" s="53">
        <f t="shared" si="6"/>
        <v>0</v>
      </c>
      <c r="E62" s="158">
        <f t="shared" si="7"/>
        <v>0</v>
      </c>
      <c r="F62" s="41"/>
      <c r="G62" s="42"/>
      <c r="H62" s="41"/>
      <c r="I62" s="42"/>
      <c r="J62" s="7"/>
      <c r="K62" s="8"/>
      <c r="L62" s="7"/>
      <c r="M62" s="8"/>
      <c r="N62" s="7"/>
      <c r="O62" s="8"/>
      <c r="P62" s="7"/>
      <c r="Q62" s="8"/>
      <c r="R62" s="7"/>
      <c r="S62" s="8"/>
      <c r="T62" s="7"/>
      <c r="U62" s="8"/>
      <c r="V62" s="7"/>
      <c r="W62" s="8"/>
      <c r="X62" s="7"/>
      <c r="Y62" s="8"/>
      <c r="Z62" s="7"/>
      <c r="AA62" s="8"/>
      <c r="AB62" s="7"/>
      <c r="AC62" s="8"/>
      <c r="AD62" s="7"/>
      <c r="AE62" s="8"/>
      <c r="AF62" s="7"/>
      <c r="AG62" s="8"/>
      <c r="AH62" s="7"/>
      <c r="AI62" s="8"/>
      <c r="AJ62" s="7"/>
      <c r="AK62" s="8"/>
      <c r="AL62" s="21"/>
      <c r="AM62" s="35"/>
      <c r="AN62" s="57"/>
      <c r="AO62" s="20"/>
      <c r="AP62" s="22"/>
      <c r="AQ62" s="22"/>
      <c r="AR62" s="22"/>
      <c r="AS62" s="22"/>
      <c r="AT62" s="6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122"/>
      <c r="BG62" s="122"/>
      <c r="BX62" s="121"/>
      <c r="CD62" s="147" t="str">
        <f t="shared" si="3"/>
        <v/>
      </c>
      <c r="CG62" s="123">
        <v>0</v>
      </c>
      <c r="CH62" s="123">
        <v>0</v>
      </c>
      <c r="CI62" s="123">
        <v>0</v>
      </c>
      <c r="CJ62" s="123">
        <f t="shared" si="4"/>
        <v>0</v>
      </c>
      <c r="CK62" s="123"/>
      <c r="CL62" s="123"/>
      <c r="CM62" s="123"/>
      <c r="CN62" s="123"/>
      <c r="CO62" s="123"/>
    </row>
    <row r="63" spans="1:93" ht="16.149999999999999" customHeight="1" x14ac:dyDescent="0.2">
      <c r="A63" s="335"/>
      <c r="B63" s="175" t="s">
        <v>46</v>
      </c>
      <c r="C63" s="87">
        <f t="shared" si="5"/>
        <v>0</v>
      </c>
      <c r="D63" s="171">
        <f t="shared" si="6"/>
        <v>0</v>
      </c>
      <c r="E63" s="166">
        <f t="shared" si="7"/>
        <v>0</v>
      </c>
      <c r="F63" s="41"/>
      <c r="G63" s="42"/>
      <c r="H63" s="41"/>
      <c r="I63" s="42"/>
      <c r="J63" s="27"/>
      <c r="K63" s="137"/>
      <c r="L63" s="27"/>
      <c r="M63" s="137"/>
      <c r="N63" s="27"/>
      <c r="O63" s="137"/>
      <c r="P63" s="27"/>
      <c r="Q63" s="137"/>
      <c r="R63" s="27"/>
      <c r="S63" s="137"/>
      <c r="T63" s="27"/>
      <c r="U63" s="137"/>
      <c r="V63" s="27"/>
      <c r="W63" s="137"/>
      <c r="X63" s="27"/>
      <c r="Y63" s="137"/>
      <c r="Z63" s="27"/>
      <c r="AA63" s="137"/>
      <c r="AB63" s="27"/>
      <c r="AC63" s="137"/>
      <c r="AD63" s="27"/>
      <c r="AE63" s="137"/>
      <c r="AF63" s="27"/>
      <c r="AG63" s="137"/>
      <c r="AH63" s="27"/>
      <c r="AI63" s="137"/>
      <c r="AJ63" s="27"/>
      <c r="AK63" s="137"/>
      <c r="AL63" s="163"/>
      <c r="AM63" s="164"/>
      <c r="AN63" s="57"/>
      <c r="AO63" s="28"/>
      <c r="AP63" s="62"/>
      <c r="AQ63" s="62"/>
      <c r="AR63" s="62"/>
      <c r="AS63" s="62"/>
      <c r="AT63" s="6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122"/>
      <c r="BG63" s="122"/>
      <c r="BX63" s="121"/>
      <c r="CD63" s="147" t="str">
        <f t="shared" si="3"/>
        <v/>
      </c>
      <c r="CG63" s="123">
        <v>0</v>
      </c>
      <c r="CH63" s="123">
        <v>0</v>
      </c>
      <c r="CI63" s="123">
        <v>0</v>
      </c>
      <c r="CJ63" s="123">
        <f t="shared" si="4"/>
        <v>0</v>
      </c>
      <c r="CK63" s="123"/>
      <c r="CL63" s="123"/>
      <c r="CM63" s="123"/>
      <c r="CN63" s="123"/>
      <c r="CO63" s="123"/>
    </row>
    <row r="64" spans="1:93" ht="16.149999999999999" customHeight="1" x14ac:dyDescent="0.2">
      <c r="A64" s="335"/>
      <c r="B64" s="167" t="s">
        <v>45</v>
      </c>
      <c r="C64" s="132">
        <f t="shared" si="5"/>
        <v>0</v>
      </c>
      <c r="D64" s="168">
        <f t="shared" si="6"/>
        <v>0</v>
      </c>
      <c r="E64" s="128">
        <f t="shared" si="7"/>
        <v>0</v>
      </c>
      <c r="F64" s="64"/>
      <c r="G64" s="65"/>
      <c r="H64" s="64"/>
      <c r="I64" s="65"/>
      <c r="J64" s="12"/>
      <c r="K64" s="14"/>
      <c r="L64" s="12"/>
      <c r="M64" s="14"/>
      <c r="N64" s="12"/>
      <c r="O64" s="14"/>
      <c r="P64" s="12"/>
      <c r="Q64" s="14"/>
      <c r="R64" s="12"/>
      <c r="S64" s="14"/>
      <c r="T64" s="12"/>
      <c r="U64" s="14"/>
      <c r="V64" s="12"/>
      <c r="W64" s="14"/>
      <c r="X64" s="12"/>
      <c r="Y64" s="14"/>
      <c r="Z64" s="12"/>
      <c r="AA64" s="14"/>
      <c r="AB64" s="12"/>
      <c r="AC64" s="14"/>
      <c r="AD64" s="12"/>
      <c r="AE64" s="14"/>
      <c r="AF64" s="12"/>
      <c r="AG64" s="14"/>
      <c r="AH64" s="12"/>
      <c r="AI64" s="14"/>
      <c r="AJ64" s="12"/>
      <c r="AK64" s="14"/>
      <c r="AL64" s="23"/>
      <c r="AM64" s="36"/>
      <c r="AN64" s="57"/>
      <c r="AO64" s="13"/>
      <c r="AP64" s="24"/>
      <c r="AQ64" s="24"/>
      <c r="AR64" s="24"/>
      <c r="AS64" s="24"/>
      <c r="AT64" s="6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122"/>
      <c r="BG64" s="122"/>
      <c r="BX64" s="121"/>
      <c r="CD64" s="147" t="str">
        <f t="shared" si="3"/>
        <v/>
      </c>
      <c r="CG64" s="123">
        <v>0</v>
      </c>
      <c r="CH64" s="123">
        <v>0</v>
      </c>
      <c r="CI64" s="123">
        <v>0</v>
      </c>
      <c r="CJ64" s="123">
        <f t="shared" si="4"/>
        <v>0</v>
      </c>
      <c r="CK64" s="123"/>
      <c r="CL64" s="123"/>
      <c r="CM64" s="123"/>
      <c r="CN64" s="123"/>
      <c r="CO64" s="123"/>
    </row>
    <row r="65" spans="1:93" ht="16.149999999999999" customHeight="1" x14ac:dyDescent="0.2">
      <c r="A65" s="334" t="s">
        <v>52</v>
      </c>
      <c r="B65" s="152" t="s">
        <v>37</v>
      </c>
      <c r="C65" s="49">
        <f t="shared" si="5"/>
        <v>0</v>
      </c>
      <c r="D65" s="50">
        <f t="shared" si="6"/>
        <v>0</v>
      </c>
      <c r="E65" s="153">
        <f t="shared" si="7"/>
        <v>0</v>
      </c>
      <c r="F65" s="84"/>
      <c r="G65" s="170"/>
      <c r="H65" s="84"/>
      <c r="I65" s="170"/>
      <c r="J65" s="78"/>
      <c r="K65" s="79"/>
      <c r="L65" s="78"/>
      <c r="M65" s="79"/>
      <c r="N65" s="78"/>
      <c r="O65" s="79"/>
      <c r="P65" s="78"/>
      <c r="Q65" s="79"/>
      <c r="R65" s="78"/>
      <c r="S65" s="79"/>
      <c r="T65" s="78"/>
      <c r="U65" s="79"/>
      <c r="V65" s="78"/>
      <c r="W65" s="79"/>
      <c r="X65" s="78"/>
      <c r="Y65" s="79"/>
      <c r="Z65" s="78"/>
      <c r="AA65" s="79"/>
      <c r="AB65" s="7"/>
      <c r="AC65" s="8"/>
      <c r="AD65" s="176"/>
      <c r="AE65" s="177"/>
      <c r="AF65" s="67"/>
      <c r="AG65" s="72"/>
      <c r="AH65" s="67"/>
      <c r="AI65" s="72"/>
      <c r="AJ65" s="67"/>
      <c r="AK65" s="72"/>
      <c r="AL65" s="178"/>
      <c r="AM65" s="179"/>
      <c r="AN65" s="57"/>
      <c r="AO65" s="2"/>
      <c r="AP65" s="26"/>
      <c r="AQ65" s="26"/>
      <c r="AR65" s="26"/>
      <c r="AS65" s="26"/>
      <c r="AT65" s="6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122"/>
      <c r="BG65" s="122"/>
      <c r="BX65" s="121"/>
      <c r="CD65" s="147" t="str">
        <f>IF((J65 + K65 + L65 + M65) &lt;  AS65,"* La columna 14-18 AÑOS no puede ser mayor al total por grupo edad de 10 a 19 años. ","")</f>
        <v/>
      </c>
      <c r="CG65" s="123">
        <v>0</v>
      </c>
      <c r="CH65" s="123">
        <v>0</v>
      </c>
      <c r="CI65" s="123">
        <v>0</v>
      </c>
      <c r="CJ65" s="123">
        <f>IF((J65 + K65 + L65 + M65) &lt;  AS65,1,0)</f>
        <v>0</v>
      </c>
      <c r="CK65" s="123"/>
      <c r="CL65" s="123"/>
      <c r="CM65" s="123"/>
      <c r="CN65" s="123"/>
      <c r="CO65" s="123"/>
    </row>
    <row r="66" spans="1:93" ht="16.149999999999999" customHeight="1" x14ac:dyDescent="0.2">
      <c r="A66" s="335"/>
      <c r="B66" s="39" t="s">
        <v>39</v>
      </c>
      <c r="C66" s="52">
        <f t="shared" si="5"/>
        <v>5</v>
      </c>
      <c r="D66" s="53">
        <f t="shared" si="6"/>
        <v>0</v>
      </c>
      <c r="E66" s="158">
        <f t="shared" si="7"/>
        <v>5</v>
      </c>
      <c r="F66" s="41"/>
      <c r="G66" s="42"/>
      <c r="H66" s="41"/>
      <c r="I66" s="42"/>
      <c r="J66" s="7"/>
      <c r="K66" s="8"/>
      <c r="L66" s="7"/>
      <c r="M66" s="8"/>
      <c r="N66" s="7"/>
      <c r="O66" s="8"/>
      <c r="P66" s="7"/>
      <c r="Q66" s="8">
        <v>2</v>
      </c>
      <c r="R66" s="7"/>
      <c r="S66" s="8">
        <v>1</v>
      </c>
      <c r="T66" s="7"/>
      <c r="U66" s="8"/>
      <c r="V66" s="7"/>
      <c r="W66" s="8">
        <v>2</v>
      </c>
      <c r="X66" s="7"/>
      <c r="Y66" s="8"/>
      <c r="Z66" s="7"/>
      <c r="AA66" s="8"/>
      <c r="AB66" s="7"/>
      <c r="AC66" s="8"/>
      <c r="AD66" s="176"/>
      <c r="AE66" s="177"/>
      <c r="AF66" s="40"/>
      <c r="AG66" s="75"/>
      <c r="AH66" s="40"/>
      <c r="AI66" s="75"/>
      <c r="AJ66" s="40"/>
      <c r="AK66" s="75"/>
      <c r="AL66" s="74"/>
      <c r="AM66" s="96"/>
      <c r="AN66" s="57"/>
      <c r="AO66" s="20">
        <v>0</v>
      </c>
      <c r="AP66" s="22">
        <v>0</v>
      </c>
      <c r="AQ66" s="22">
        <v>0</v>
      </c>
      <c r="AR66" s="22">
        <v>3</v>
      </c>
      <c r="AS66" s="22"/>
      <c r="AT66" s="6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122"/>
      <c r="BG66" s="122"/>
      <c r="BX66" s="121"/>
      <c r="CD66" s="147" t="str">
        <f>IF((J66 + K66 + L66 + M66) &lt;  AS66,"* La columna 14-18 AÑOS no puede ser mayor al total por grupo edad de 10 a 19 años. ","")</f>
        <v/>
      </c>
      <c r="CG66" s="123">
        <v>0</v>
      </c>
      <c r="CH66" s="123">
        <v>0</v>
      </c>
      <c r="CI66" s="123">
        <v>0</v>
      </c>
      <c r="CJ66" s="123">
        <f>IF((J66 + K66 + L66 + M66) &lt;  AS66,1,0)</f>
        <v>0</v>
      </c>
      <c r="CK66" s="123"/>
      <c r="CL66" s="123"/>
      <c r="CM66" s="123"/>
      <c r="CN66" s="123"/>
      <c r="CO66" s="123"/>
    </row>
    <row r="67" spans="1:93" ht="16.149999999999999" customHeight="1" x14ac:dyDescent="0.2">
      <c r="A67" s="335"/>
      <c r="B67" s="112" t="s">
        <v>46</v>
      </c>
      <c r="C67" s="165">
        <f t="shared" si="5"/>
        <v>0</v>
      </c>
      <c r="D67" s="171">
        <f t="shared" si="6"/>
        <v>0</v>
      </c>
      <c r="E67" s="166">
        <f t="shared" si="7"/>
        <v>0</v>
      </c>
      <c r="F67" s="41"/>
      <c r="G67" s="42"/>
      <c r="H67" s="41"/>
      <c r="I67" s="42"/>
      <c r="J67" s="27"/>
      <c r="K67" s="137"/>
      <c r="L67" s="27"/>
      <c r="M67" s="137"/>
      <c r="N67" s="27"/>
      <c r="O67" s="137"/>
      <c r="P67" s="27"/>
      <c r="Q67" s="137"/>
      <c r="R67" s="27"/>
      <c r="S67" s="137"/>
      <c r="T67" s="27"/>
      <c r="U67" s="137"/>
      <c r="V67" s="27"/>
      <c r="W67" s="137"/>
      <c r="X67" s="27"/>
      <c r="Y67" s="137"/>
      <c r="Z67" s="27"/>
      <c r="AA67" s="137"/>
      <c r="AB67" s="7"/>
      <c r="AC67" s="8"/>
      <c r="AD67" s="176"/>
      <c r="AE67" s="177"/>
      <c r="AF67" s="41"/>
      <c r="AG67" s="99"/>
      <c r="AH67" s="41"/>
      <c r="AI67" s="99"/>
      <c r="AJ67" s="41"/>
      <c r="AK67" s="99"/>
      <c r="AL67" s="180"/>
      <c r="AM67" s="181"/>
      <c r="AN67" s="57"/>
      <c r="AO67" s="28"/>
      <c r="AP67" s="62"/>
      <c r="AQ67" s="62"/>
      <c r="AR67" s="62"/>
      <c r="AS67" s="62"/>
      <c r="AT67" s="6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122"/>
      <c r="BG67" s="122"/>
      <c r="BX67" s="121"/>
      <c r="CD67" s="147" t="str">
        <f>IF((J67 + K67 + L67 + M67) &lt;  AS67,"* La columna 14-18 AÑOS no puede ser mayor al total por grupo edad de 10 a 19 años. ","")</f>
        <v/>
      </c>
      <c r="CG67" s="123">
        <v>0</v>
      </c>
      <c r="CH67" s="123">
        <v>0</v>
      </c>
      <c r="CI67" s="123">
        <v>0</v>
      </c>
      <c r="CJ67" s="123">
        <f>IF((J67 + K67 + L67 + M67) &lt;  AS67,1,0)</f>
        <v>0</v>
      </c>
      <c r="CK67" s="123"/>
      <c r="CL67" s="123"/>
      <c r="CM67" s="123"/>
      <c r="CN67" s="123"/>
      <c r="CO67" s="123"/>
    </row>
    <row r="68" spans="1:93" ht="16.149999999999999" customHeight="1" x14ac:dyDescent="0.2">
      <c r="A68" s="336"/>
      <c r="B68" s="167" t="s">
        <v>45</v>
      </c>
      <c r="C68" s="132">
        <f t="shared" si="5"/>
        <v>0</v>
      </c>
      <c r="D68" s="168">
        <f t="shared" si="6"/>
        <v>0</v>
      </c>
      <c r="E68" s="128">
        <f t="shared" si="7"/>
        <v>0</v>
      </c>
      <c r="F68" s="64"/>
      <c r="G68" s="65"/>
      <c r="H68" s="64"/>
      <c r="I68" s="65"/>
      <c r="J68" s="12"/>
      <c r="K68" s="14"/>
      <c r="L68" s="12"/>
      <c r="M68" s="14"/>
      <c r="N68" s="12"/>
      <c r="O68" s="14"/>
      <c r="P68" s="12"/>
      <c r="Q68" s="14"/>
      <c r="R68" s="12"/>
      <c r="S68" s="14"/>
      <c r="T68" s="12"/>
      <c r="U68" s="14"/>
      <c r="V68" s="12"/>
      <c r="W68" s="14"/>
      <c r="X68" s="12"/>
      <c r="Y68" s="14"/>
      <c r="Z68" s="12"/>
      <c r="AA68" s="14"/>
      <c r="AB68" s="7"/>
      <c r="AC68" s="8"/>
      <c r="AD68" s="176"/>
      <c r="AE68" s="177"/>
      <c r="AF68" s="64"/>
      <c r="AG68" s="73"/>
      <c r="AH68" s="64"/>
      <c r="AI68" s="73"/>
      <c r="AJ68" s="64"/>
      <c r="AK68" s="73"/>
      <c r="AL68" s="182"/>
      <c r="AM68" s="76"/>
      <c r="AN68" s="57"/>
      <c r="AO68" s="13"/>
      <c r="AP68" s="24"/>
      <c r="AQ68" s="24"/>
      <c r="AR68" s="24"/>
      <c r="AS68" s="24"/>
      <c r="AT68" s="6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122"/>
      <c r="BG68" s="122"/>
      <c r="BX68" s="121"/>
      <c r="CD68" s="147" t="str">
        <f t="shared" si="3"/>
        <v/>
      </c>
      <c r="CG68" s="123">
        <v>0</v>
      </c>
      <c r="CH68" s="123">
        <v>0</v>
      </c>
      <c r="CI68" s="123">
        <v>0</v>
      </c>
      <c r="CJ68" s="123">
        <f t="shared" si="4"/>
        <v>0</v>
      </c>
      <c r="CK68" s="123"/>
      <c r="CL68" s="123"/>
      <c r="CM68" s="123"/>
      <c r="CN68" s="123"/>
      <c r="CO68" s="123"/>
    </row>
    <row r="69" spans="1:93" ht="16.149999999999999" customHeight="1" x14ac:dyDescent="0.2">
      <c r="A69" s="334" t="s">
        <v>53</v>
      </c>
      <c r="B69" s="152" t="s">
        <v>37</v>
      </c>
      <c r="C69" s="49">
        <f t="shared" si="5"/>
        <v>0</v>
      </c>
      <c r="D69" s="50">
        <f t="shared" si="6"/>
        <v>0</v>
      </c>
      <c r="E69" s="153">
        <f t="shared" si="7"/>
        <v>0</v>
      </c>
      <c r="F69" s="84"/>
      <c r="G69" s="170"/>
      <c r="H69" s="84"/>
      <c r="I69" s="170"/>
      <c r="J69" s="78"/>
      <c r="K69" s="79"/>
      <c r="L69" s="78"/>
      <c r="M69" s="79"/>
      <c r="N69" s="78"/>
      <c r="O69" s="79"/>
      <c r="P69" s="78"/>
      <c r="Q69" s="79"/>
      <c r="R69" s="78"/>
      <c r="S69" s="79"/>
      <c r="T69" s="78"/>
      <c r="U69" s="79"/>
      <c r="V69" s="78"/>
      <c r="W69" s="79"/>
      <c r="X69" s="78"/>
      <c r="Y69" s="79"/>
      <c r="Z69" s="78"/>
      <c r="AA69" s="79"/>
      <c r="AB69" s="78"/>
      <c r="AC69" s="79"/>
      <c r="AD69" s="78"/>
      <c r="AE69" s="79"/>
      <c r="AF69" s="78"/>
      <c r="AG69" s="79"/>
      <c r="AH69" s="78"/>
      <c r="AI69" s="79"/>
      <c r="AJ69" s="78"/>
      <c r="AK69" s="79"/>
      <c r="AL69" s="155"/>
      <c r="AM69" s="156"/>
      <c r="AN69" s="57"/>
      <c r="AO69" s="154"/>
      <c r="AP69" s="26"/>
      <c r="AQ69" s="26"/>
      <c r="AR69" s="26"/>
      <c r="AS69" s="26"/>
      <c r="AT69" s="6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122"/>
      <c r="BG69" s="122"/>
      <c r="BX69" s="121"/>
      <c r="CD69" s="147" t="str">
        <f t="shared" si="3"/>
        <v/>
      </c>
      <c r="CG69" s="123">
        <v>0</v>
      </c>
      <c r="CH69" s="123">
        <v>0</v>
      </c>
      <c r="CI69" s="123">
        <v>0</v>
      </c>
      <c r="CJ69" s="123">
        <f t="shared" si="4"/>
        <v>0</v>
      </c>
      <c r="CK69" s="123"/>
      <c r="CL69" s="123"/>
      <c r="CM69" s="123"/>
      <c r="CN69" s="123"/>
      <c r="CO69" s="123"/>
    </row>
    <row r="70" spans="1:93" ht="16.149999999999999" customHeight="1" x14ac:dyDescent="0.2">
      <c r="A70" s="335"/>
      <c r="B70" s="39" t="s">
        <v>38</v>
      </c>
      <c r="C70" s="52">
        <f t="shared" si="5"/>
        <v>0</v>
      </c>
      <c r="D70" s="53">
        <f t="shared" si="6"/>
        <v>0</v>
      </c>
      <c r="E70" s="158">
        <f t="shared" si="7"/>
        <v>0</v>
      </c>
      <c r="F70" s="41"/>
      <c r="G70" s="42"/>
      <c r="H70" s="41"/>
      <c r="I70" s="42"/>
      <c r="J70" s="7"/>
      <c r="K70" s="8"/>
      <c r="L70" s="7"/>
      <c r="M70" s="8"/>
      <c r="N70" s="7"/>
      <c r="O70" s="8"/>
      <c r="P70" s="7"/>
      <c r="Q70" s="8"/>
      <c r="R70" s="7"/>
      <c r="S70" s="8"/>
      <c r="T70" s="7"/>
      <c r="U70" s="8"/>
      <c r="V70" s="7"/>
      <c r="W70" s="8"/>
      <c r="X70" s="7"/>
      <c r="Y70" s="8"/>
      <c r="Z70" s="7"/>
      <c r="AA70" s="8"/>
      <c r="AB70" s="7"/>
      <c r="AC70" s="8"/>
      <c r="AD70" s="7"/>
      <c r="AE70" s="8"/>
      <c r="AF70" s="7"/>
      <c r="AG70" s="8"/>
      <c r="AH70" s="7"/>
      <c r="AI70" s="8"/>
      <c r="AJ70" s="7"/>
      <c r="AK70" s="8"/>
      <c r="AL70" s="21"/>
      <c r="AM70" s="35"/>
      <c r="AN70" s="57"/>
      <c r="AO70" s="66"/>
      <c r="AP70" s="183"/>
      <c r="AQ70" s="183"/>
      <c r="AR70" s="183"/>
      <c r="AS70" s="183"/>
      <c r="AT70" s="6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122"/>
      <c r="BG70" s="122"/>
      <c r="BX70" s="121"/>
      <c r="CD70" s="147" t="str">
        <f t="shared" si="3"/>
        <v/>
      </c>
      <c r="CG70" s="123">
        <v>0</v>
      </c>
      <c r="CH70" s="123">
        <v>0</v>
      </c>
      <c r="CI70" s="123">
        <v>0</v>
      </c>
      <c r="CJ70" s="123">
        <f t="shared" si="4"/>
        <v>0</v>
      </c>
      <c r="CK70" s="123"/>
      <c r="CL70" s="123"/>
      <c r="CM70" s="123"/>
      <c r="CN70" s="123"/>
      <c r="CO70" s="123"/>
    </row>
    <row r="71" spans="1:93" ht="16.149999999999999" customHeight="1" x14ac:dyDescent="0.2">
      <c r="A71" s="335"/>
      <c r="B71" s="39" t="s">
        <v>39</v>
      </c>
      <c r="C71" s="52">
        <f t="shared" si="5"/>
        <v>16</v>
      </c>
      <c r="D71" s="53">
        <f t="shared" si="6"/>
        <v>0</v>
      </c>
      <c r="E71" s="158">
        <f t="shared" si="7"/>
        <v>16</v>
      </c>
      <c r="F71" s="41"/>
      <c r="G71" s="42"/>
      <c r="H71" s="41"/>
      <c r="I71" s="42"/>
      <c r="J71" s="7"/>
      <c r="K71" s="8"/>
      <c r="L71" s="7"/>
      <c r="M71" s="8">
        <v>1</v>
      </c>
      <c r="N71" s="7"/>
      <c r="O71" s="8">
        <v>3</v>
      </c>
      <c r="P71" s="7"/>
      <c r="Q71" s="8">
        <v>6</v>
      </c>
      <c r="R71" s="7"/>
      <c r="S71" s="8">
        <v>5</v>
      </c>
      <c r="T71" s="7"/>
      <c r="U71" s="8"/>
      <c r="V71" s="7"/>
      <c r="W71" s="8">
        <v>1</v>
      </c>
      <c r="X71" s="7"/>
      <c r="Y71" s="8"/>
      <c r="Z71" s="7"/>
      <c r="AA71" s="8"/>
      <c r="AB71" s="7"/>
      <c r="AC71" s="8"/>
      <c r="AD71" s="7"/>
      <c r="AE71" s="8"/>
      <c r="AF71" s="7"/>
      <c r="AG71" s="8"/>
      <c r="AH71" s="7"/>
      <c r="AI71" s="8"/>
      <c r="AJ71" s="7"/>
      <c r="AK71" s="8"/>
      <c r="AL71" s="21"/>
      <c r="AM71" s="35"/>
      <c r="AN71" s="57"/>
      <c r="AO71" s="20">
        <v>0</v>
      </c>
      <c r="AP71" s="22">
        <v>0</v>
      </c>
      <c r="AQ71" s="22">
        <v>0</v>
      </c>
      <c r="AR71" s="22">
        <v>0</v>
      </c>
      <c r="AS71" s="22">
        <v>0</v>
      </c>
      <c r="AT71" s="6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122"/>
      <c r="BG71" s="122"/>
      <c r="BX71" s="121"/>
      <c r="CD71" s="147" t="str">
        <f>IF((J71 + K71 + L71 + M71) &lt;  AS71,"* La columna 14-18 AÑOS no puede ser mayor al total por grupo edad de 10 a 19 años. ","")</f>
        <v/>
      </c>
      <c r="CG71" s="123">
        <v>0</v>
      </c>
      <c r="CH71" s="123">
        <v>0</v>
      </c>
      <c r="CI71" s="123">
        <v>0</v>
      </c>
      <c r="CJ71" s="123">
        <f>IF((J71 + K71 + L71 + M71) &lt;  AS71,1,0)</f>
        <v>0</v>
      </c>
      <c r="CK71" s="123"/>
      <c r="CL71" s="123"/>
      <c r="CM71" s="123"/>
      <c r="CN71" s="123"/>
      <c r="CO71" s="123"/>
    </row>
    <row r="72" spans="1:93" ht="16.149999999999999" customHeight="1" x14ac:dyDescent="0.2">
      <c r="A72" s="335"/>
      <c r="B72" s="39" t="s">
        <v>41</v>
      </c>
      <c r="C72" s="52">
        <f t="shared" si="5"/>
        <v>0</v>
      </c>
      <c r="D72" s="53">
        <f t="shared" si="6"/>
        <v>0</v>
      </c>
      <c r="E72" s="158">
        <f t="shared" si="7"/>
        <v>0</v>
      </c>
      <c r="F72" s="41"/>
      <c r="G72" s="42"/>
      <c r="H72" s="41"/>
      <c r="I72" s="42"/>
      <c r="J72" s="7"/>
      <c r="K72" s="8"/>
      <c r="L72" s="7"/>
      <c r="M72" s="8"/>
      <c r="N72" s="7"/>
      <c r="O72" s="8"/>
      <c r="P72" s="7"/>
      <c r="Q72" s="8"/>
      <c r="R72" s="7"/>
      <c r="S72" s="8"/>
      <c r="T72" s="7"/>
      <c r="U72" s="8"/>
      <c r="V72" s="7"/>
      <c r="W72" s="8"/>
      <c r="X72" s="7"/>
      <c r="Y72" s="8"/>
      <c r="Z72" s="7"/>
      <c r="AA72" s="8"/>
      <c r="AB72" s="7"/>
      <c r="AC72" s="8"/>
      <c r="AD72" s="7"/>
      <c r="AE72" s="8"/>
      <c r="AF72" s="7"/>
      <c r="AG72" s="8"/>
      <c r="AH72" s="7"/>
      <c r="AI72" s="8"/>
      <c r="AJ72" s="7"/>
      <c r="AK72" s="8"/>
      <c r="AL72" s="21"/>
      <c r="AM72" s="35"/>
      <c r="AN72" s="57"/>
      <c r="AO72" s="20"/>
      <c r="AP72" s="22"/>
      <c r="AQ72" s="22"/>
      <c r="AR72" s="22"/>
      <c r="AS72" s="22"/>
      <c r="AT72" s="6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122"/>
      <c r="BG72" s="122"/>
      <c r="BX72" s="121"/>
      <c r="CD72" s="147" t="str">
        <f>IF((J72 + K72 + L72 + M72) &lt;  AS72,"* La columna 14-18 AÑOS no puede ser mayor al total por grupo edad de 10 a 19 años. ","")</f>
        <v/>
      </c>
      <c r="CG72" s="123">
        <v>0</v>
      </c>
      <c r="CH72" s="123">
        <v>0</v>
      </c>
      <c r="CI72" s="123">
        <v>0</v>
      </c>
      <c r="CJ72" s="123">
        <f>IF((J72 + K72 + L72 + M72) &lt;  AS72,1,0)</f>
        <v>0</v>
      </c>
      <c r="CK72" s="123"/>
      <c r="CL72" s="123"/>
      <c r="CM72" s="123"/>
      <c r="CN72" s="123"/>
      <c r="CO72" s="123"/>
    </row>
    <row r="73" spans="1:93" ht="16.149999999999999" customHeight="1" x14ac:dyDescent="0.2">
      <c r="A73" s="335"/>
      <c r="B73" s="39" t="s">
        <v>42</v>
      </c>
      <c r="C73" s="52">
        <f t="shared" si="5"/>
        <v>0</v>
      </c>
      <c r="D73" s="53">
        <f t="shared" si="6"/>
        <v>0</v>
      </c>
      <c r="E73" s="158">
        <f t="shared" si="7"/>
        <v>0</v>
      </c>
      <c r="F73" s="41"/>
      <c r="G73" s="42"/>
      <c r="H73" s="41"/>
      <c r="I73" s="42"/>
      <c r="J73" s="7"/>
      <c r="K73" s="8"/>
      <c r="L73" s="7"/>
      <c r="M73" s="8"/>
      <c r="N73" s="7"/>
      <c r="O73" s="8"/>
      <c r="P73" s="7"/>
      <c r="Q73" s="8"/>
      <c r="R73" s="7"/>
      <c r="S73" s="8"/>
      <c r="T73" s="7"/>
      <c r="U73" s="8"/>
      <c r="V73" s="7"/>
      <c r="W73" s="8"/>
      <c r="X73" s="7"/>
      <c r="Y73" s="8"/>
      <c r="Z73" s="7"/>
      <c r="AA73" s="8"/>
      <c r="AB73" s="7"/>
      <c r="AC73" s="8"/>
      <c r="AD73" s="7"/>
      <c r="AE73" s="8"/>
      <c r="AF73" s="7"/>
      <c r="AG73" s="8"/>
      <c r="AH73" s="7"/>
      <c r="AI73" s="8"/>
      <c r="AJ73" s="7"/>
      <c r="AK73" s="8"/>
      <c r="AL73" s="21"/>
      <c r="AM73" s="35"/>
      <c r="AN73" s="57"/>
      <c r="AO73" s="20"/>
      <c r="AP73" s="22"/>
      <c r="AQ73" s="22"/>
      <c r="AR73" s="22"/>
      <c r="AS73" s="22"/>
      <c r="AT73" s="6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122"/>
      <c r="BG73" s="122"/>
      <c r="BX73" s="121"/>
      <c r="CD73" s="147" t="str">
        <f>IF((J73 + K73 + L73 + M73) &lt;  AS73,"* La columna 14-18 AÑOS no puede ser mayor al total por grupo edad de 10 a 19 años. ","")</f>
        <v/>
      </c>
      <c r="CG73" s="123">
        <v>0</v>
      </c>
      <c r="CH73" s="123">
        <v>0</v>
      </c>
      <c r="CI73" s="123">
        <v>0</v>
      </c>
      <c r="CJ73" s="123">
        <f>IF((J73 + K73 + L73 + M73) &lt;  AS73,1,0)</f>
        <v>0</v>
      </c>
      <c r="CK73" s="123"/>
      <c r="CL73" s="123"/>
      <c r="CM73" s="123"/>
      <c r="CN73" s="123"/>
      <c r="CO73" s="123"/>
    </row>
    <row r="74" spans="1:93" ht="16.149999999999999" customHeight="1" x14ac:dyDescent="0.2">
      <c r="A74" s="335"/>
      <c r="B74" s="175" t="s">
        <v>46</v>
      </c>
      <c r="C74" s="87">
        <f t="shared" si="5"/>
        <v>0</v>
      </c>
      <c r="D74" s="171">
        <f t="shared" si="6"/>
        <v>0</v>
      </c>
      <c r="E74" s="166">
        <f t="shared" si="7"/>
        <v>0</v>
      </c>
      <c r="F74" s="41"/>
      <c r="G74" s="42"/>
      <c r="H74" s="41"/>
      <c r="I74" s="42"/>
      <c r="J74" s="27"/>
      <c r="K74" s="137"/>
      <c r="L74" s="27"/>
      <c r="M74" s="137"/>
      <c r="N74" s="27"/>
      <c r="O74" s="137"/>
      <c r="P74" s="27"/>
      <c r="Q74" s="137"/>
      <c r="R74" s="27"/>
      <c r="S74" s="137"/>
      <c r="T74" s="27"/>
      <c r="U74" s="137"/>
      <c r="V74" s="27"/>
      <c r="W74" s="137"/>
      <c r="X74" s="27"/>
      <c r="Y74" s="137"/>
      <c r="Z74" s="27"/>
      <c r="AA74" s="137"/>
      <c r="AB74" s="27"/>
      <c r="AC74" s="137"/>
      <c r="AD74" s="27"/>
      <c r="AE74" s="137"/>
      <c r="AF74" s="27"/>
      <c r="AG74" s="137"/>
      <c r="AH74" s="27"/>
      <c r="AI74" s="137"/>
      <c r="AJ74" s="27"/>
      <c r="AK74" s="137"/>
      <c r="AL74" s="163"/>
      <c r="AM74" s="164"/>
      <c r="AN74" s="57"/>
      <c r="AO74" s="28"/>
      <c r="AP74" s="62"/>
      <c r="AQ74" s="62"/>
      <c r="AR74" s="62"/>
      <c r="AS74" s="62"/>
      <c r="AT74" s="6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122"/>
      <c r="BG74" s="122"/>
      <c r="BX74" s="121"/>
      <c r="CD74" s="147" t="str">
        <f t="shared" si="3"/>
        <v/>
      </c>
      <c r="CG74" s="123">
        <v>0</v>
      </c>
      <c r="CH74" s="123">
        <v>0</v>
      </c>
      <c r="CI74" s="123">
        <v>0</v>
      </c>
      <c r="CJ74" s="123">
        <f t="shared" si="4"/>
        <v>0</v>
      </c>
      <c r="CK74" s="123"/>
      <c r="CL74" s="123"/>
      <c r="CM74" s="123"/>
      <c r="CN74" s="123"/>
      <c r="CO74" s="123"/>
    </row>
    <row r="75" spans="1:93" ht="16.149999999999999" customHeight="1" x14ac:dyDescent="0.2">
      <c r="A75" s="336"/>
      <c r="B75" s="167" t="s">
        <v>45</v>
      </c>
      <c r="C75" s="132">
        <f t="shared" si="5"/>
        <v>0</v>
      </c>
      <c r="D75" s="168">
        <f t="shared" si="6"/>
        <v>0</v>
      </c>
      <c r="E75" s="128">
        <f t="shared" si="7"/>
        <v>0</v>
      </c>
      <c r="F75" s="64"/>
      <c r="G75" s="65"/>
      <c r="H75" s="64"/>
      <c r="I75" s="65"/>
      <c r="J75" s="12"/>
      <c r="K75" s="14"/>
      <c r="L75" s="12"/>
      <c r="M75" s="14"/>
      <c r="N75" s="12"/>
      <c r="O75" s="14"/>
      <c r="P75" s="12"/>
      <c r="Q75" s="14"/>
      <c r="R75" s="12"/>
      <c r="S75" s="14"/>
      <c r="T75" s="12"/>
      <c r="U75" s="14"/>
      <c r="V75" s="12"/>
      <c r="W75" s="14"/>
      <c r="X75" s="12"/>
      <c r="Y75" s="14"/>
      <c r="Z75" s="12"/>
      <c r="AA75" s="14"/>
      <c r="AB75" s="12"/>
      <c r="AC75" s="14"/>
      <c r="AD75" s="12"/>
      <c r="AE75" s="14"/>
      <c r="AF75" s="12"/>
      <c r="AG75" s="14"/>
      <c r="AH75" s="12"/>
      <c r="AI75" s="14"/>
      <c r="AJ75" s="12"/>
      <c r="AK75" s="14"/>
      <c r="AL75" s="23"/>
      <c r="AM75" s="36"/>
      <c r="AN75" s="57"/>
      <c r="AO75" s="13"/>
      <c r="AP75" s="24"/>
      <c r="AQ75" s="24"/>
      <c r="AR75" s="24"/>
      <c r="AS75" s="24"/>
      <c r="AT75" s="6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122"/>
      <c r="BG75" s="122"/>
      <c r="BX75" s="121"/>
      <c r="CD75" s="147" t="str">
        <f t="shared" si="3"/>
        <v/>
      </c>
      <c r="CG75" s="123">
        <v>0</v>
      </c>
      <c r="CH75" s="123">
        <v>0</v>
      </c>
      <c r="CI75" s="123">
        <v>0</v>
      </c>
      <c r="CJ75" s="123">
        <f t="shared" si="4"/>
        <v>0</v>
      </c>
      <c r="CK75" s="123"/>
      <c r="CL75" s="123"/>
      <c r="CM75" s="123"/>
      <c r="CN75" s="123"/>
      <c r="CO75" s="123"/>
    </row>
    <row r="76" spans="1:93" ht="16.149999999999999" customHeight="1" x14ac:dyDescent="0.2">
      <c r="A76" s="334" t="s">
        <v>54</v>
      </c>
      <c r="B76" s="152" t="s">
        <v>55</v>
      </c>
      <c r="C76" s="49">
        <f t="shared" si="5"/>
        <v>0</v>
      </c>
      <c r="D76" s="50">
        <f t="shared" si="6"/>
        <v>0</v>
      </c>
      <c r="E76" s="153">
        <f t="shared" si="7"/>
        <v>0</v>
      </c>
      <c r="F76" s="84"/>
      <c r="G76" s="170"/>
      <c r="H76" s="84"/>
      <c r="I76" s="170"/>
      <c r="J76" s="78"/>
      <c r="K76" s="79"/>
      <c r="L76" s="78"/>
      <c r="M76" s="79"/>
      <c r="N76" s="78"/>
      <c r="O76" s="79"/>
      <c r="P76" s="78"/>
      <c r="Q76" s="79"/>
      <c r="R76" s="78"/>
      <c r="S76" s="79"/>
      <c r="T76" s="78"/>
      <c r="U76" s="79"/>
      <c r="V76" s="78"/>
      <c r="W76" s="79"/>
      <c r="X76" s="78"/>
      <c r="Y76" s="79"/>
      <c r="Z76" s="78"/>
      <c r="AA76" s="79"/>
      <c r="AB76" s="27"/>
      <c r="AC76" s="137"/>
      <c r="AD76" s="184"/>
      <c r="AE76" s="185"/>
      <c r="AF76" s="67"/>
      <c r="AG76" s="72"/>
      <c r="AH76" s="67"/>
      <c r="AI76" s="72"/>
      <c r="AJ76" s="67"/>
      <c r="AK76" s="72"/>
      <c r="AL76" s="178"/>
      <c r="AM76" s="179"/>
      <c r="AN76" s="57"/>
      <c r="AO76" s="2"/>
      <c r="AP76" s="26"/>
      <c r="AQ76" s="26"/>
      <c r="AR76" s="26"/>
      <c r="AS76" s="26"/>
      <c r="AT76" s="6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122"/>
      <c r="BG76" s="122"/>
      <c r="BX76" s="121"/>
      <c r="CD76" s="147" t="str">
        <f t="shared" si="3"/>
        <v/>
      </c>
      <c r="CG76" s="123">
        <v>0</v>
      </c>
      <c r="CH76" s="123">
        <v>0</v>
      </c>
      <c r="CI76" s="123">
        <v>0</v>
      </c>
      <c r="CJ76" s="123">
        <f t="shared" si="4"/>
        <v>0</v>
      </c>
      <c r="CK76" s="123"/>
      <c r="CL76" s="123"/>
      <c r="CM76" s="123"/>
      <c r="CN76" s="123"/>
      <c r="CO76" s="123"/>
    </row>
    <row r="77" spans="1:93" ht="16.149999999999999" customHeight="1" x14ac:dyDescent="0.2">
      <c r="A77" s="335"/>
      <c r="B77" s="186" t="s">
        <v>56</v>
      </c>
      <c r="C77" s="59">
        <f t="shared" si="5"/>
        <v>5</v>
      </c>
      <c r="D77" s="60">
        <f t="shared" si="6"/>
        <v>0</v>
      </c>
      <c r="E77" s="166">
        <f t="shared" si="7"/>
        <v>5</v>
      </c>
      <c r="F77" s="41"/>
      <c r="G77" s="42"/>
      <c r="H77" s="41"/>
      <c r="I77" s="42"/>
      <c r="J77" s="7"/>
      <c r="K77" s="8"/>
      <c r="L77" s="7"/>
      <c r="M77" s="8"/>
      <c r="N77" s="7"/>
      <c r="O77" s="8">
        <v>1</v>
      </c>
      <c r="P77" s="7"/>
      <c r="Q77" s="8">
        <v>1</v>
      </c>
      <c r="R77" s="7"/>
      <c r="S77" s="8">
        <v>3</v>
      </c>
      <c r="T77" s="7"/>
      <c r="U77" s="8"/>
      <c r="V77" s="7"/>
      <c r="W77" s="8"/>
      <c r="X77" s="7"/>
      <c r="Y77" s="8"/>
      <c r="Z77" s="7"/>
      <c r="AA77" s="8"/>
      <c r="AB77" s="27"/>
      <c r="AC77" s="137"/>
      <c r="AD77" s="184"/>
      <c r="AE77" s="185"/>
      <c r="AF77" s="40"/>
      <c r="AG77" s="75"/>
      <c r="AH77" s="40"/>
      <c r="AI77" s="75"/>
      <c r="AJ77" s="40"/>
      <c r="AK77" s="75"/>
      <c r="AL77" s="74"/>
      <c r="AM77" s="96"/>
      <c r="AN77" s="57"/>
      <c r="AO77" s="20">
        <v>0</v>
      </c>
      <c r="AP77" s="22">
        <v>0</v>
      </c>
      <c r="AQ77" s="22">
        <v>0</v>
      </c>
      <c r="AR77" s="22">
        <v>0</v>
      </c>
      <c r="AS77" s="22">
        <v>0</v>
      </c>
      <c r="AT77" s="6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122"/>
      <c r="BG77" s="122"/>
      <c r="BX77" s="121"/>
      <c r="CD77" s="147" t="str">
        <f>IF((J77 + K77 + L77 + M77) &lt;  AS77,"* La columna 14-18 AÑOS no puede ser mayor al total por grupo edad de 10 a 19 años. ","")</f>
        <v/>
      </c>
      <c r="CG77" s="123">
        <v>0</v>
      </c>
      <c r="CH77" s="123">
        <v>0</v>
      </c>
      <c r="CI77" s="123">
        <v>0</v>
      </c>
      <c r="CJ77" s="123">
        <f>IF((J77 + K77 + L77 + M77) &lt;  AS77,1,0)</f>
        <v>0</v>
      </c>
      <c r="CK77" s="123"/>
      <c r="CL77" s="123"/>
      <c r="CM77" s="123"/>
      <c r="CN77" s="123"/>
      <c r="CO77" s="123"/>
    </row>
    <row r="78" spans="1:93" ht="16.149999999999999" customHeight="1" x14ac:dyDescent="0.2">
      <c r="A78" s="335"/>
      <c r="B78" s="186" t="s">
        <v>57</v>
      </c>
      <c r="C78" s="59">
        <f t="shared" si="5"/>
        <v>0</v>
      </c>
      <c r="D78" s="60">
        <f t="shared" si="6"/>
        <v>0</v>
      </c>
      <c r="E78" s="166">
        <f t="shared" si="7"/>
        <v>0</v>
      </c>
      <c r="F78" s="40"/>
      <c r="G78" s="43"/>
      <c r="H78" s="40"/>
      <c r="I78" s="43"/>
      <c r="J78" s="7"/>
      <c r="K78" s="8"/>
      <c r="L78" s="7"/>
      <c r="M78" s="8"/>
      <c r="N78" s="7"/>
      <c r="O78" s="8"/>
      <c r="P78" s="7"/>
      <c r="Q78" s="8"/>
      <c r="R78" s="7"/>
      <c r="S78" s="8"/>
      <c r="T78" s="7"/>
      <c r="U78" s="8"/>
      <c r="V78" s="7"/>
      <c r="W78" s="8"/>
      <c r="X78" s="7"/>
      <c r="Y78" s="8"/>
      <c r="Z78" s="7"/>
      <c r="AA78" s="8"/>
      <c r="AB78" s="27"/>
      <c r="AC78" s="137"/>
      <c r="AD78" s="184"/>
      <c r="AE78" s="185"/>
      <c r="AF78" s="40"/>
      <c r="AG78" s="75"/>
      <c r="AH78" s="40"/>
      <c r="AI78" s="75"/>
      <c r="AJ78" s="40"/>
      <c r="AK78" s="75"/>
      <c r="AL78" s="74"/>
      <c r="AM78" s="96"/>
      <c r="AN78" s="57"/>
      <c r="AO78" s="28"/>
      <c r="AP78" s="62"/>
      <c r="AQ78" s="62"/>
      <c r="AR78" s="62"/>
      <c r="AS78" s="62"/>
      <c r="AT78" s="6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122"/>
      <c r="BG78" s="122"/>
      <c r="BX78" s="121"/>
      <c r="CD78" s="147" t="str">
        <f>IF((J78 + K78 + L78 + M78) &lt;  AS78,"* La columna 14-18 AÑOS no puede ser mayor al total por grupo edad de 10 a 19 años. ","")</f>
        <v/>
      </c>
      <c r="CG78" s="123">
        <v>0</v>
      </c>
      <c r="CH78" s="123">
        <v>0</v>
      </c>
      <c r="CI78" s="123">
        <v>0</v>
      </c>
      <c r="CJ78" s="123">
        <f>IF((J78 + K78 + L78 + M78) &lt;  AS78,1,0)</f>
        <v>0</v>
      </c>
      <c r="CK78" s="123"/>
      <c r="CL78" s="123"/>
      <c r="CM78" s="123"/>
      <c r="CN78" s="123"/>
      <c r="CO78" s="123"/>
    </row>
    <row r="79" spans="1:93" ht="16.149999999999999" customHeight="1" x14ac:dyDescent="0.2">
      <c r="A79" s="335"/>
      <c r="B79" s="186" t="s">
        <v>58</v>
      </c>
      <c r="C79" s="52">
        <f t="shared" si="5"/>
        <v>5</v>
      </c>
      <c r="D79" s="53">
        <f t="shared" si="6"/>
        <v>0</v>
      </c>
      <c r="E79" s="166">
        <f t="shared" si="7"/>
        <v>5</v>
      </c>
      <c r="F79" s="41"/>
      <c r="G79" s="42"/>
      <c r="H79" s="41"/>
      <c r="I79" s="42"/>
      <c r="J79" s="27"/>
      <c r="K79" s="137"/>
      <c r="L79" s="27"/>
      <c r="M79" s="137"/>
      <c r="N79" s="27"/>
      <c r="O79" s="137">
        <v>1</v>
      </c>
      <c r="P79" s="27"/>
      <c r="Q79" s="137">
        <v>1</v>
      </c>
      <c r="R79" s="27"/>
      <c r="S79" s="137">
        <v>3</v>
      </c>
      <c r="T79" s="27"/>
      <c r="U79" s="137"/>
      <c r="V79" s="27"/>
      <c r="W79" s="137"/>
      <c r="X79" s="27"/>
      <c r="Y79" s="137"/>
      <c r="Z79" s="27"/>
      <c r="AA79" s="137"/>
      <c r="AB79" s="27"/>
      <c r="AC79" s="137"/>
      <c r="AD79" s="184"/>
      <c r="AE79" s="185"/>
      <c r="AF79" s="40"/>
      <c r="AG79" s="75"/>
      <c r="AH79" s="40"/>
      <c r="AI79" s="75"/>
      <c r="AJ79" s="40"/>
      <c r="AK79" s="75"/>
      <c r="AL79" s="74"/>
      <c r="AM79" s="96"/>
      <c r="AN79" s="57"/>
      <c r="AO79" s="28">
        <v>0</v>
      </c>
      <c r="AP79" s="62">
        <v>0</v>
      </c>
      <c r="AQ79" s="62">
        <v>0</v>
      </c>
      <c r="AR79" s="62">
        <v>0</v>
      </c>
      <c r="AS79" s="62">
        <v>0</v>
      </c>
      <c r="AT79" s="6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122"/>
      <c r="BG79" s="122"/>
      <c r="BX79" s="121"/>
      <c r="CD79" s="147" t="str">
        <f>IF((J79 + K79 + L79 + M79) &lt;  AS79,"* La columna 14-18 AÑOS no puede ser mayor al total por grupo edad de 10 a 19 años. ","")</f>
        <v/>
      </c>
      <c r="CG79" s="123">
        <v>0</v>
      </c>
      <c r="CH79" s="123">
        <v>0</v>
      </c>
      <c r="CI79" s="123">
        <v>0</v>
      </c>
      <c r="CJ79" s="123">
        <f>IF((J79 + K79 + L79 + M79) &lt;  AS79,1,0)</f>
        <v>0</v>
      </c>
      <c r="CK79" s="123"/>
      <c r="CL79" s="123"/>
      <c r="CM79" s="123"/>
      <c r="CN79" s="123"/>
      <c r="CO79" s="123"/>
    </row>
    <row r="80" spans="1:93" ht="16.149999999999999" customHeight="1" x14ac:dyDescent="0.2">
      <c r="A80" s="335"/>
      <c r="B80" s="112" t="s">
        <v>46</v>
      </c>
      <c r="C80" s="90">
        <f t="shared" si="5"/>
        <v>0</v>
      </c>
      <c r="D80" s="91">
        <f t="shared" si="6"/>
        <v>0</v>
      </c>
      <c r="E80" s="128">
        <f t="shared" si="7"/>
        <v>0</v>
      </c>
      <c r="F80" s="64"/>
      <c r="G80" s="65"/>
      <c r="H80" s="64"/>
      <c r="I80" s="65"/>
      <c r="J80" s="12"/>
      <c r="K80" s="14"/>
      <c r="L80" s="12"/>
      <c r="M80" s="14"/>
      <c r="N80" s="12"/>
      <c r="O80" s="14"/>
      <c r="P80" s="12"/>
      <c r="Q80" s="14"/>
      <c r="R80" s="12"/>
      <c r="S80" s="14"/>
      <c r="T80" s="12"/>
      <c r="U80" s="14"/>
      <c r="V80" s="12"/>
      <c r="W80" s="14"/>
      <c r="X80" s="12"/>
      <c r="Y80" s="14"/>
      <c r="Z80" s="12"/>
      <c r="AA80" s="14"/>
      <c r="AB80" s="27"/>
      <c r="AC80" s="137"/>
      <c r="AD80" s="184"/>
      <c r="AE80" s="185"/>
      <c r="AF80" s="64"/>
      <c r="AG80" s="73"/>
      <c r="AH80" s="64"/>
      <c r="AI80" s="73"/>
      <c r="AJ80" s="64"/>
      <c r="AK80" s="73"/>
      <c r="AL80" s="182"/>
      <c r="AM80" s="76"/>
      <c r="AN80" s="57"/>
      <c r="AO80" s="13"/>
      <c r="AP80" s="24"/>
      <c r="AQ80" s="24"/>
      <c r="AR80" s="24"/>
      <c r="AS80" s="24"/>
      <c r="AT80" s="6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122"/>
      <c r="BG80" s="122"/>
      <c r="BX80" s="121"/>
      <c r="CD80" s="147" t="str">
        <f t="shared" ref="CD80:CD95" si="8">IF((J80 + K80 + L80 + M80) &lt;  AS80,"* La columna 14-18 AÑOS no puede ser mayor al total por grupo edad de 10 a 19 años. ","")</f>
        <v/>
      </c>
      <c r="CG80" s="123">
        <v>0</v>
      </c>
      <c r="CH80" s="123">
        <v>0</v>
      </c>
      <c r="CI80" s="123">
        <v>0</v>
      </c>
      <c r="CJ80" s="123">
        <f t="shared" ref="CJ80:CJ95" si="9">IF((J80 + K80 + L80 + M80) &lt;  AS80,1,0)</f>
        <v>0</v>
      </c>
      <c r="CK80" s="123"/>
      <c r="CL80" s="123"/>
      <c r="CM80" s="123"/>
      <c r="CN80" s="123"/>
      <c r="CO80" s="123"/>
    </row>
    <row r="81" spans="1:93" ht="16.149999999999999" customHeight="1" x14ac:dyDescent="0.2">
      <c r="A81" s="337" t="s">
        <v>59</v>
      </c>
      <c r="B81" s="152" t="s">
        <v>37</v>
      </c>
      <c r="C81" s="49">
        <f t="shared" si="5"/>
        <v>0</v>
      </c>
      <c r="D81" s="50">
        <f t="shared" si="6"/>
        <v>0</v>
      </c>
      <c r="E81" s="153">
        <f t="shared" si="7"/>
        <v>0</v>
      </c>
      <c r="F81" s="84"/>
      <c r="G81" s="170"/>
      <c r="H81" s="84"/>
      <c r="I81" s="170"/>
      <c r="J81" s="78"/>
      <c r="K81" s="79"/>
      <c r="L81" s="78"/>
      <c r="M81" s="79"/>
      <c r="N81" s="78"/>
      <c r="O81" s="79"/>
      <c r="P81" s="187"/>
      <c r="Q81" s="188"/>
      <c r="R81" s="187"/>
      <c r="S81" s="188"/>
      <c r="T81" s="187"/>
      <c r="U81" s="188"/>
      <c r="V81" s="187"/>
      <c r="W81" s="188"/>
      <c r="X81" s="187"/>
      <c r="Y81" s="188"/>
      <c r="Z81" s="187"/>
      <c r="AA81" s="188"/>
      <c r="AB81" s="187"/>
      <c r="AC81" s="188"/>
      <c r="AD81" s="187"/>
      <c r="AE81" s="188"/>
      <c r="AF81" s="187"/>
      <c r="AG81" s="188"/>
      <c r="AH81" s="187"/>
      <c r="AI81" s="188"/>
      <c r="AJ81" s="187"/>
      <c r="AK81" s="188"/>
      <c r="AL81" s="187"/>
      <c r="AM81" s="189"/>
      <c r="AN81" s="94"/>
      <c r="AO81" s="18"/>
      <c r="AP81" s="48"/>
      <c r="AQ81" s="48"/>
      <c r="AR81" s="48"/>
      <c r="AS81" s="48"/>
      <c r="AT81" s="6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122"/>
      <c r="BG81" s="122"/>
      <c r="BX81" s="121"/>
      <c r="CD81" s="147" t="str">
        <f t="shared" si="8"/>
        <v/>
      </c>
      <c r="CG81" s="123">
        <v>0</v>
      </c>
      <c r="CH81" s="123">
        <v>0</v>
      </c>
      <c r="CI81" s="123">
        <v>0</v>
      </c>
      <c r="CJ81" s="123">
        <f t="shared" si="9"/>
        <v>0</v>
      </c>
      <c r="CK81" s="123"/>
      <c r="CL81" s="123"/>
      <c r="CM81" s="123"/>
      <c r="CN81" s="123"/>
      <c r="CO81" s="123"/>
    </row>
    <row r="82" spans="1:93" ht="16.149999999999999" customHeight="1" x14ac:dyDescent="0.2">
      <c r="A82" s="338"/>
      <c r="B82" s="39" t="s">
        <v>38</v>
      </c>
      <c r="C82" s="52">
        <f t="shared" si="5"/>
        <v>0</v>
      </c>
      <c r="D82" s="53">
        <f t="shared" si="6"/>
        <v>0</v>
      </c>
      <c r="E82" s="158">
        <f t="shared" si="7"/>
        <v>0</v>
      </c>
      <c r="F82" s="41"/>
      <c r="G82" s="42"/>
      <c r="H82" s="41"/>
      <c r="I82" s="42"/>
      <c r="J82" s="7"/>
      <c r="K82" s="8"/>
      <c r="L82" s="7"/>
      <c r="M82" s="8"/>
      <c r="N82" s="7"/>
      <c r="O82" s="8"/>
      <c r="P82" s="176"/>
      <c r="Q82" s="177"/>
      <c r="R82" s="176"/>
      <c r="S82" s="177"/>
      <c r="T82" s="176"/>
      <c r="U82" s="177"/>
      <c r="V82" s="176"/>
      <c r="W82" s="177"/>
      <c r="X82" s="176"/>
      <c r="Y82" s="177"/>
      <c r="Z82" s="176"/>
      <c r="AA82" s="177"/>
      <c r="AB82" s="176"/>
      <c r="AC82" s="177"/>
      <c r="AD82" s="176"/>
      <c r="AE82" s="177"/>
      <c r="AF82" s="176"/>
      <c r="AG82" s="177"/>
      <c r="AH82" s="176"/>
      <c r="AI82" s="177"/>
      <c r="AJ82" s="176"/>
      <c r="AK82" s="177"/>
      <c r="AL82" s="176"/>
      <c r="AM82" s="190"/>
      <c r="AN82" s="57"/>
      <c r="AO82" s="20"/>
      <c r="AP82" s="22"/>
      <c r="AQ82" s="22"/>
      <c r="AR82" s="22"/>
      <c r="AS82" s="22"/>
      <c r="AT82" s="6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122"/>
      <c r="BG82" s="122"/>
      <c r="BX82" s="121"/>
      <c r="CD82" s="147" t="str">
        <f t="shared" si="8"/>
        <v/>
      </c>
      <c r="CG82" s="123">
        <v>0</v>
      </c>
      <c r="CH82" s="123">
        <v>0</v>
      </c>
      <c r="CI82" s="123">
        <v>0</v>
      </c>
      <c r="CJ82" s="123">
        <f t="shared" si="9"/>
        <v>0</v>
      </c>
      <c r="CK82" s="123"/>
      <c r="CL82" s="123"/>
      <c r="CM82" s="123"/>
      <c r="CN82" s="123"/>
      <c r="CO82" s="123"/>
    </row>
    <row r="83" spans="1:93" ht="16.149999999999999" customHeight="1" x14ac:dyDescent="0.2">
      <c r="A83" s="338"/>
      <c r="B83" s="39" t="s">
        <v>39</v>
      </c>
      <c r="C83" s="52">
        <f t="shared" si="5"/>
        <v>0</v>
      </c>
      <c r="D83" s="53">
        <f t="shared" si="6"/>
        <v>0</v>
      </c>
      <c r="E83" s="158">
        <f t="shared" si="7"/>
        <v>0</v>
      </c>
      <c r="F83" s="41"/>
      <c r="G83" s="42"/>
      <c r="H83" s="41"/>
      <c r="I83" s="42"/>
      <c r="J83" s="7"/>
      <c r="K83" s="8"/>
      <c r="L83" s="7"/>
      <c r="M83" s="8"/>
      <c r="N83" s="7"/>
      <c r="O83" s="8"/>
      <c r="P83" s="176"/>
      <c r="Q83" s="177"/>
      <c r="R83" s="176"/>
      <c r="S83" s="177"/>
      <c r="T83" s="176"/>
      <c r="U83" s="177"/>
      <c r="V83" s="176"/>
      <c r="W83" s="177"/>
      <c r="X83" s="176"/>
      <c r="Y83" s="177"/>
      <c r="Z83" s="176"/>
      <c r="AA83" s="177"/>
      <c r="AB83" s="176"/>
      <c r="AC83" s="177"/>
      <c r="AD83" s="176"/>
      <c r="AE83" s="177"/>
      <c r="AF83" s="176"/>
      <c r="AG83" s="177"/>
      <c r="AH83" s="176"/>
      <c r="AI83" s="177"/>
      <c r="AJ83" s="176"/>
      <c r="AK83" s="177"/>
      <c r="AL83" s="176"/>
      <c r="AM83" s="190"/>
      <c r="AN83" s="57"/>
      <c r="AO83" s="20"/>
      <c r="AP83" s="22"/>
      <c r="AQ83" s="22"/>
      <c r="AR83" s="22"/>
      <c r="AS83" s="22"/>
      <c r="AT83" s="6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122"/>
      <c r="BG83" s="122"/>
      <c r="BX83" s="121"/>
      <c r="CD83" s="147" t="str">
        <f t="shared" si="8"/>
        <v/>
      </c>
      <c r="CG83" s="123">
        <v>0</v>
      </c>
      <c r="CH83" s="123">
        <v>0</v>
      </c>
      <c r="CI83" s="123">
        <v>0</v>
      </c>
      <c r="CJ83" s="123">
        <f t="shared" si="9"/>
        <v>0</v>
      </c>
      <c r="CK83" s="123"/>
      <c r="CL83" s="123"/>
      <c r="CM83" s="123"/>
      <c r="CN83" s="123"/>
      <c r="CO83" s="123"/>
    </row>
    <row r="84" spans="1:93" ht="16.149999999999999" customHeight="1" x14ac:dyDescent="0.2">
      <c r="A84" s="338"/>
      <c r="B84" s="39" t="s">
        <v>41</v>
      </c>
      <c r="C84" s="52">
        <f t="shared" si="5"/>
        <v>0</v>
      </c>
      <c r="D84" s="53">
        <f t="shared" si="6"/>
        <v>0</v>
      </c>
      <c r="E84" s="158">
        <f t="shared" si="7"/>
        <v>0</v>
      </c>
      <c r="F84" s="41"/>
      <c r="G84" s="42"/>
      <c r="H84" s="41"/>
      <c r="I84" s="42"/>
      <c r="J84" s="7"/>
      <c r="K84" s="8"/>
      <c r="L84" s="7"/>
      <c r="M84" s="8"/>
      <c r="N84" s="7"/>
      <c r="O84" s="8"/>
      <c r="P84" s="176"/>
      <c r="Q84" s="177"/>
      <c r="R84" s="176"/>
      <c r="S84" s="177"/>
      <c r="T84" s="176"/>
      <c r="U84" s="177"/>
      <c r="V84" s="176"/>
      <c r="W84" s="177"/>
      <c r="X84" s="176"/>
      <c r="Y84" s="177"/>
      <c r="Z84" s="176"/>
      <c r="AA84" s="177"/>
      <c r="AB84" s="176"/>
      <c r="AC84" s="177"/>
      <c r="AD84" s="176"/>
      <c r="AE84" s="177"/>
      <c r="AF84" s="176"/>
      <c r="AG84" s="177"/>
      <c r="AH84" s="176"/>
      <c r="AI84" s="177"/>
      <c r="AJ84" s="176"/>
      <c r="AK84" s="177"/>
      <c r="AL84" s="176"/>
      <c r="AM84" s="190"/>
      <c r="AN84" s="57"/>
      <c r="AO84" s="20"/>
      <c r="AP84" s="22"/>
      <c r="AQ84" s="22"/>
      <c r="AR84" s="22"/>
      <c r="AS84" s="22"/>
      <c r="AT84" s="6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122"/>
      <c r="BG84" s="122"/>
      <c r="BX84" s="121"/>
      <c r="CD84" s="147" t="str">
        <f t="shared" si="8"/>
        <v/>
      </c>
      <c r="CG84" s="123">
        <v>0</v>
      </c>
      <c r="CH84" s="123">
        <v>0</v>
      </c>
      <c r="CI84" s="123">
        <v>0</v>
      </c>
      <c r="CJ84" s="123">
        <f t="shared" si="9"/>
        <v>0</v>
      </c>
      <c r="CK84" s="123"/>
      <c r="CL84" s="123"/>
      <c r="CM84" s="123"/>
      <c r="CN84" s="123"/>
      <c r="CO84" s="123"/>
    </row>
    <row r="85" spans="1:93" ht="16.149999999999999" customHeight="1" x14ac:dyDescent="0.2">
      <c r="A85" s="338"/>
      <c r="B85" s="39" t="s">
        <v>42</v>
      </c>
      <c r="C85" s="52">
        <f t="shared" si="5"/>
        <v>0</v>
      </c>
      <c r="D85" s="53">
        <f t="shared" si="6"/>
        <v>0</v>
      </c>
      <c r="E85" s="158">
        <f t="shared" si="7"/>
        <v>0</v>
      </c>
      <c r="F85" s="41"/>
      <c r="G85" s="42"/>
      <c r="H85" s="41"/>
      <c r="I85" s="42"/>
      <c r="J85" s="7"/>
      <c r="K85" s="8"/>
      <c r="L85" s="7"/>
      <c r="M85" s="8"/>
      <c r="N85" s="7"/>
      <c r="O85" s="8"/>
      <c r="P85" s="176"/>
      <c r="Q85" s="177"/>
      <c r="R85" s="176"/>
      <c r="S85" s="177"/>
      <c r="T85" s="176"/>
      <c r="U85" s="177"/>
      <c r="V85" s="176"/>
      <c r="W85" s="177"/>
      <c r="X85" s="176"/>
      <c r="Y85" s="177"/>
      <c r="Z85" s="176"/>
      <c r="AA85" s="177"/>
      <c r="AB85" s="176"/>
      <c r="AC85" s="177"/>
      <c r="AD85" s="176"/>
      <c r="AE85" s="177"/>
      <c r="AF85" s="176"/>
      <c r="AG85" s="177"/>
      <c r="AH85" s="176"/>
      <c r="AI85" s="177"/>
      <c r="AJ85" s="176"/>
      <c r="AK85" s="177"/>
      <c r="AL85" s="176"/>
      <c r="AM85" s="190"/>
      <c r="AN85" s="57"/>
      <c r="AO85" s="20"/>
      <c r="AP85" s="22"/>
      <c r="AQ85" s="22"/>
      <c r="AR85" s="22"/>
      <c r="AS85" s="22"/>
      <c r="AT85" s="6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122"/>
      <c r="BG85" s="122"/>
      <c r="BX85" s="121"/>
      <c r="CD85" s="147" t="str">
        <f t="shared" si="8"/>
        <v/>
      </c>
      <c r="CG85" s="123">
        <v>0</v>
      </c>
      <c r="CH85" s="123">
        <v>0</v>
      </c>
      <c r="CI85" s="123">
        <v>0</v>
      </c>
      <c r="CJ85" s="123">
        <f t="shared" si="9"/>
        <v>0</v>
      </c>
      <c r="CK85" s="123"/>
      <c r="CL85" s="123"/>
      <c r="CM85" s="123"/>
      <c r="CN85" s="123"/>
      <c r="CO85" s="123"/>
    </row>
    <row r="86" spans="1:93" ht="16.149999999999999" customHeight="1" x14ac:dyDescent="0.2">
      <c r="A86" s="338"/>
      <c r="B86" s="175" t="s">
        <v>46</v>
      </c>
      <c r="C86" s="165">
        <f t="shared" si="5"/>
        <v>0</v>
      </c>
      <c r="D86" s="88">
        <f t="shared" si="6"/>
        <v>0</v>
      </c>
      <c r="E86" s="166">
        <f t="shared" si="7"/>
        <v>0</v>
      </c>
      <c r="F86" s="41"/>
      <c r="G86" s="42"/>
      <c r="H86" s="41"/>
      <c r="I86" s="42"/>
      <c r="J86" s="27"/>
      <c r="K86" s="137"/>
      <c r="L86" s="27"/>
      <c r="M86" s="137"/>
      <c r="N86" s="27"/>
      <c r="O86" s="137"/>
      <c r="P86" s="184"/>
      <c r="Q86" s="185"/>
      <c r="R86" s="184"/>
      <c r="S86" s="185"/>
      <c r="T86" s="184"/>
      <c r="U86" s="185"/>
      <c r="V86" s="184"/>
      <c r="W86" s="185"/>
      <c r="X86" s="184"/>
      <c r="Y86" s="185"/>
      <c r="Z86" s="184"/>
      <c r="AA86" s="185"/>
      <c r="AB86" s="184"/>
      <c r="AC86" s="185"/>
      <c r="AD86" s="184"/>
      <c r="AE86" s="185"/>
      <c r="AF86" s="184"/>
      <c r="AG86" s="185"/>
      <c r="AH86" s="184"/>
      <c r="AI86" s="185"/>
      <c r="AJ86" s="184"/>
      <c r="AK86" s="185"/>
      <c r="AL86" s="184"/>
      <c r="AM86" s="191"/>
      <c r="AN86" s="57"/>
      <c r="AO86" s="20"/>
      <c r="AP86" s="22"/>
      <c r="AQ86" s="22"/>
      <c r="AR86" s="22"/>
      <c r="AS86" s="22"/>
      <c r="AT86" s="6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122"/>
      <c r="BG86" s="122"/>
      <c r="BX86" s="121"/>
      <c r="CD86" s="147" t="str">
        <f t="shared" si="8"/>
        <v/>
      </c>
      <c r="CG86" s="123">
        <v>0</v>
      </c>
      <c r="CH86" s="123">
        <v>0</v>
      </c>
      <c r="CI86" s="123">
        <v>0</v>
      </c>
      <c r="CJ86" s="123">
        <f t="shared" si="9"/>
        <v>0</v>
      </c>
      <c r="CK86" s="123"/>
      <c r="CL86" s="123"/>
      <c r="CM86" s="123"/>
      <c r="CN86" s="123"/>
      <c r="CO86" s="123"/>
    </row>
    <row r="87" spans="1:93" ht="16.149999999999999" customHeight="1" x14ac:dyDescent="0.2">
      <c r="A87" s="339"/>
      <c r="B87" s="167" t="s">
        <v>45</v>
      </c>
      <c r="C87" s="132">
        <f t="shared" si="5"/>
        <v>0</v>
      </c>
      <c r="D87" s="168">
        <f t="shared" si="6"/>
        <v>0</v>
      </c>
      <c r="E87" s="128">
        <f t="shared" si="7"/>
        <v>0</v>
      </c>
      <c r="F87" s="64"/>
      <c r="G87" s="65"/>
      <c r="H87" s="64"/>
      <c r="I87" s="65"/>
      <c r="J87" s="12"/>
      <c r="K87" s="14"/>
      <c r="L87" s="12"/>
      <c r="M87" s="14"/>
      <c r="N87" s="12"/>
      <c r="O87" s="14"/>
      <c r="P87" s="192"/>
      <c r="Q87" s="193"/>
      <c r="R87" s="192"/>
      <c r="S87" s="193"/>
      <c r="T87" s="192"/>
      <c r="U87" s="193"/>
      <c r="V87" s="192"/>
      <c r="W87" s="193"/>
      <c r="X87" s="192"/>
      <c r="Y87" s="193"/>
      <c r="Z87" s="192"/>
      <c r="AA87" s="193"/>
      <c r="AB87" s="192"/>
      <c r="AC87" s="193"/>
      <c r="AD87" s="192"/>
      <c r="AE87" s="193"/>
      <c r="AF87" s="192"/>
      <c r="AG87" s="193"/>
      <c r="AH87" s="192"/>
      <c r="AI87" s="193"/>
      <c r="AJ87" s="192"/>
      <c r="AK87" s="193"/>
      <c r="AL87" s="192"/>
      <c r="AM87" s="194"/>
      <c r="AN87" s="58"/>
      <c r="AO87" s="13"/>
      <c r="AP87" s="24"/>
      <c r="AQ87" s="24"/>
      <c r="AR87" s="24"/>
      <c r="AS87" s="24"/>
      <c r="AT87" s="6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122"/>
      <c r="BG87" s="122"/>
      <c r="BX87" s="121"/>
      <c r="CD87" s="147" t="str">
        <f t="shared" si="8"/>
        <v/>
      </c>
      <c r="CG87" s="123">
        <v>0</v>
      </c>
      <c r="CH87" s="123">
        <v>0</v>
      </c>
      <c r="CI87" s="123">
        <v>0</v>
      </c>
      <c r="CJ87" s="123">
        <f t="shared" si="9"/>
        <v>0</v>
      </c>
      <c r="CK87" s="123"/>
      <c r="CL87" s="123"/>
      <c r="CM87" s="123"/>
      <c r="CN87" s="123"/>
      <c r="CO87" s="123"/>
    </row>
    <row r="88" spans="1:93" ht="16.149999999999999" customHeight="1" x14ac:dyDescent="0.2">
      <c r="A88" s="334" t="s">
        <v>60</v>
      </c>
      <c r="B88" s="152" t="s">
        <v>37</v>
      </c>
      <c r="C88" s="49">
        <f t="shared" si="5"/>
        <v>0</v>
      </c>
      <c r="D88" s="50">
        <f t="shared" si="6"/>
        <v>0</v>
      </c>
      <c r="E88" s="153">
        <f t="shared" si="7"/>
        <v>0</v>
      </c>
      <c r="F88" s="7"/>
      <c r="G88" s="20"/>
      <c r="H88" s="7"/>
      <c r="I88" s="20"/>
      <c r="J88" s="7"/>
      <c r="K88" s="8"/>
      <c r="L88" s="7"/>
      <c r="M88" s="8"/>
      <c r="N88" s="7"/>
      <c r="O88" s="8"/>
      <c r="P88" s="7"/>
      <c r="Q88" s="8"/>
      <c r="R88" s="7"/>
      <c r="S88" s="8"/>
      <c r="T88" s="7"/>
      <c r="U88" s="8"/>
      <c r="V88" s="7"/>
      <c r="W88" s="8"/>
      <c r="X88" s="7"/>
      <c r="Y88" s="8"/>
      <c r="Z88" s="7"/>
      <c r="AA88" s="8"/>
      <c r="AB88" s="7"/>
      <c r="AC88" s="8"/>
      <c r="AD88" s="7"/>
      <c r="AE88" s="8"/>
      <c r="AF88" s="7"/>
      <c r="AG88" s="8"/>
      <c r="AH88" s="7"/>
      <c r="AI88" s="8"/>
      <c r="AJ88" s="7"/>
      <c r="AK88" s="8"/>
      <c r="AL88" s="21"/>
      <c r="AM88" s="35"/>
      <c r="AN88" s="195"/>
      <c r="AO88" s="18"/>
      <c r="AP88" s="48"/>
      <c r="AQ88" s="48"/>
      <c r="AR88" s="48"/>
      <c r="AS88" s="196"/>
      <c r="AT88" s="6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122"/>
      <c r="BG88" s="122"/>
      <c r="BX88" s="121"/>
      <c r="CD88" s="147" t="str">
        <f t="shared" si="8"/>
        <v/>
      </c>
      <c r="CG88" s="123">
        <v>0</v>
      </c>
      <c r="CH88" s="123">
        <v>0</v>
      </c>
      <c r="CI88" s="123">
        <v>0</v>
      </c>
      <c r="CJ88" s="123">
        <f t="shared" si="9"/>
        <v>0</v>
      </c>
      <c r="CK88" s="123"/>
      <c r="CL88" s="123"/>
      <c r="CM88" s="123"/>
      <c r="CN88" s="123"/>
      <c r="CO88" s="123"/>
    </row>
    <row r="89" spans="1:93" ht="16.149999999999999" customHeight="1" x14ac:dyDescent="0.2">
      <c r="A89" s="335"/>
      <c r="B89" s="39" t="s">
        <v>38</v>
      </c>
      <c r="C89" s="52">
        <f t="shared" si="5"/>
        <v>0</v>
      </c>
      <c r="D89" s="53">
        <f t="shared" si="6"/>
        <v>0</v>
      </c>
      <c r="E89" s="158">
        <f t="shared" si="7"/>
        <v>0</v>
      </c>
      <c r="F89" s="7"/>
      <c r="G89" s="20"/>
      <c r="H89" s="7"/>
      <c r="I89" s="20"/>
      <c r="J89" s="7"/>
      <c r="K89" s="8"/>
      <c r="L89" s="7"/>
      <c r="M89" s="8"/>
      <c r="N89" s="7"/>
      <c r="O89" s="8"/>
      <c r="P89" s="7"/>
      <c r="Q89" s="8"/>
      <c r="R89" s="7"/>
      <c r="S89" s="8"/>
      <c r="T89" s="7"/>
      <c r="U89" s="8"/>
      <c r="V89" s="7"/>
      <c r="W89" s="8"/>
      <c r="X89" s="7"/>
      <c r="Y89" s="8"/>
      <c r="Z89" s="7"/>
      <c r="AA89" s="8"/>
      <c r="AB89" s="7"/>
      <c r="AC89" s="8"/>
      <c r="AD89" s="7"/>
      <c r="AE89" s="8"/>
      <c r="AF89" s="7"/>
      <c r="AG89" s="8"/>
      <c r="AH89" s="7"/>
      <c r="AI89" s="8"/>
      <c r="AJ89" s="7"/>
      <c r="AK89" s="8"/>
      <c r="AL89" s="21"/>
      <c r="AM89" s="35"/>
      <c r="AN89" s="197"/>
      <c r="AO89" s="20"/>
      <c r="AP89" s="22"/>
      <c r="AQ89" s="22"/>
      <c r="AR89" s="22"/>
      <c r="AS89" s="198"/>
      <c r="AT89" s="6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122"/>
      <c r="BG89" s="122"/>
      <c r="BX89" s="121"/>
      <c r="CD89" s="147" t="str">
        <f t="shared" si="8"/>
        <v/>
      </c>
      <c r="CG89" s="123">
        <v>0</v>
      </c>
      <c r="CH89" s="123">
        <v>0</v>
      </c>
      <c r="CI89" s="123">
        <v>0</v>
      </c>
      <c r="CJ89" s="123">
        <f t="shared" si="9"/>
        <v>0</v>
      </c>
      <c r="CK89" s="123"/>
      <c r="CL89" s="123"/>
      <c r="CM89" s="123"/>
      <c r="CN89" s="123"/>
      <c r="CO89" s="123"/>
    </row>
    <row r="90" spans="1:93" ht="16.149999999999999" customHeight="1" x14ac:dyDescent="0.2">
      <c r="A90" s="335"/>
      <c r="B90" s="39" t="s">
        <v>39</v>
      </c>
      <c r="C90" s="52">
        <f t="shared" si="5"/>
        <v>0</v>
      </c>
      <c r="D90" s="53">
        <f t="shared" si="6"/>
        <v>0</v>
      </c>
      <c r="E90" s="158">
        <f t="shared" si="7"/>
        <v>0</v>
      </c>
      <c r="F90" s="7"/>
      <c r="G90" s="20"/>
      <c r="H90" s="7"/>
      <c r="I90" s="20"/>
      <c r="J90" s="7"/>
      <c r="K90" s="8"/>
      <c r="L90" s="7"/>
      <c r="M90" s="8"/>
      <c r="N90" s="7"/>
      <c r="O90" s="8"/>
      <c r="P90" s="7"/>
      <c r="Q90" s="8"/>
      <c r="R90" s="7"/>
      <c r="S90" s="8"/>
      <c r="T90" s="7"/>
      <c r="U90" s="8"/>
      <c r="V90" s="7"/>
      <c r="W90" s="8"/>
      <c r="X90" s="7"/>
      <c r="Y90" s="8"/>
      <c r="Z90" s="7"/>
      <c r="AA90" s="8"/>
      <c r="AB90" s="7"/>
      <c r="AC90" s="8"/>
      <c r="AD90" s="7"/>
      <c r="AE90" s="8"/>
      <c r="AF90" s="7"/>
      <c r="AG90" s="8"/>
      <c r="AH90" s="7"/>
      <c r="AI90" s="8"/>
      <c r="AJ90" s="7"/>
      <c r="AK90" s="8"/>
      <c r="AL90" s="21"/>
      <c r="AM90" s="35"/>
      <c r="AN90" s="197"/>
      <c r="AO90" s="20"/>
      <c r="AP90" s="22"/>
      <c r="AQ90" s="22"/>
      <c r="AR90" s="22"/>
      <c r="AS90" s="198"/>
      <c r="AT90" s="6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122"/>
      <c r="BG90" s="122"/>
      <c r="BX90" s="121"/>
      <c r="CD90" s="147" t="str">
        <f t="shared" si="8"/>
        <v/>
      </c>
      <c r="CG90" s="123">
        <v>0</v>
      </c>
      <c r="CH90" s="123">
        <v>0</v>
      </c>
      <c r="CI90" s="123">
        <v>0</v>
      </c>
      <c r="CJ90" s="123">
        <f t="shared" si="9"/>
        <v>0</v>
      </c>
      <c r="CK90" s="123"/>
      <c r="CL90" s="123"/>
      <c r="CM90" s="123"/>
      <c r="CN90" s="123"/>
      <c r="CO90" s="123"/>
    </row>
    <row r="91" spans="1:93" ht="16.149999999999999" customHeight="1" x14ac:dyDescent="0.2">
      <c r="A91" s="335"/>
      <c r="B91" s="39" t="s">
        <v>41</v>
      </c>
      <c r="C91" s="52">
        <f t="shared" si="5"/>
        <v>0</v>
      </c>
      <c r="D91" s="53">
        <f t="shared" si="6"/>
        <v>0</v>
      </c>
      <c r="E91" s="158">
        <f t="shared" si="7"/>
        <v>0</v>
      </c>
      <c r="F91" s="7"/>
      <c r="G91" s="20"/>
      <c r="H91" s="7"/>
      <c r="I91" s="20"/>
      <c r="J91" s="7"/>
      <c r="K91" s="8"/>
      <c r="L91" s="7"/>
      <c r="M91" s="8"/>
      <c r="N91" s="7"/>
      <c r="O91" s="8"/>
      <c r="P91" s="7"/>
      <c r="Q91" s="8"/>
      <c r="R91" s="7"/>
      <c r="S91" s="8"/>
      <c r="T91" s="7"/>
      <c r="U91" s="8"/>
      <c r="V91" s="7"/>
      <c r="W91" s="8"/>
      <c r="X91" s="7"/>
      <c r="Y91" s="8"/>
      <c r="Z91" s="7"/>
      <c r="AA91" s="8"/>
      <c r="AB91" s="7"/>
      <c r="AC91" s="8"/>
      <c r="AD91" s="7"/>
      <c r="AE91" s="8"/>
      <c r="AF91" s="7"/>
      <c r="AG91" s="8"/>
      <c r="AH91" s="7"/>
      <c r="AI91" s="8"/>
      <c r="AJ91" s="7"/>
      <c r="AK91" s="8"/>
      <c r="AL91" s="21"/>
      <c r="AM91" s="35"/>
      <c r="AN91" s="197"/>
      <c r="AO91" s="20"/>
      <c r="AP91" s="22"/>
      <c r="AQ91" s="22"/>
      <c r="AR91" s="22"/>
      <c r="AS91" s="198"/>
      <c r="AT91" s="6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122"/>
      <c r="BG91" s="122"/>
      <c r="BX91" s="121"/>
      <c r="CD91" s="147" t="str">
        <f t="shared" si="8"/>
        <v/>
      </c>
      <c r="CG91" s="123">
        <v>0</v>
      </c>
      <c r="CH91" s="123">
        <v>0</v>
      </c>
      <c r="CI91" s="123">
        <v>0</v>
      </c>
      <c r="CJ91" s="123">
        <f t="shared" si="9"/>
        <v>0</v>
      </c>
      <c r="CK91" s="123"/>
      <c r="CL91" s="123"/>
      <c r="CM91" s="123"/>
      <c r="CN91" s="123"/>
      <c r="CO91" s="123"/>
    </row>
    <row r="92" spans="1:93" ht="16.149999999999999" customHeight="1" x14ac:dyDescent="0.2">
      <c r="A92" s="335"/>
      <c r="B92" s="39" t="s">
        <v>42</v>
      </c>
      <c r="C92" s="52">
        <f t="shared" si="5"/>
        <v>0</v>
      </c>
      <c r="D92" s="53">
        <f t="shared" si="6"/>
        <v>0</v>
      </c>
      <c r="E92" s="158">
        <f t="shared" si="7"/>
        <v>0</v>
      </c>
      <c r="F92" s="7"/>
      <c r="G92" s="20"/>
      <c r="H92" s="7"/>
      <c r="I92" s="20"/>
      <c r="J92" s="7"/>
      <c r="K92" s="8"/>
      <c r="L92" s="7"/>
      <c r="M92" s="8"/>
      <c r="N92" s="7"/>
      <c r="O92" s="8"/>
      <c r="P92" s="7"/>
      <c r="Q92" s="8"/>
      <c r="R92" s="7"/>
      <c r="S92" s="8"/>
      <c r="T92" s="7"/>
      <c r="U92" s="8"/>
      <c r="V92" s="7"/>
      <c r="W92" s="8"/>
      <c r="X92" s="7"/>
      <c r="Y92" s="8"/>
      <c r="Z92" s="7"/>
      <c r="AA92" s="8"/>
      <c r="AB92" s="7"/>
      <c r="AC92" s="8"/>
      <c r="AD92" s="7"/>
      <c r="AE92" s="8"/>
      <c r="AF92" s="7"/>
      <c r="AG92" s="8"/>
      <c r="AH92" s="7"/>
      <c r="AI92" s="8"/>
      <c r="AJ92" s="7"/>
      <c r="AK92" s="8"/>
      <c r="AL92" s="21"/>
      <c r="AM92" s="35"/>
      <c r="AN92" s="197"/>
      <c r="AO92" s="20"/>
      <c r="AP92" s="22"/>
      <c r="AQ92" s="22"/>
      <c r="AR92" s="22"/>
      <c r="AS92" s="198"/>
      <c r="AT92" s="6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122"/>
      <c r="BG92" s="122"/>
      <c r="BX92" s="121"/>
      <c r="CD92" s="147" t="str">
        <f t="shared" si="8"/>
        <v/>
      </c>
      <c r="CG92" s="123">
        <v>0</v>
      </c>
      <c r="CH92" s="123">
        <v>0</v>
      </c>
      <c r="CI92" s="123">
        <v>0</v>
      </c>
      <c r="CJ92" s="123">
        <f t="shared" si="9"/>
        <v>0</v>
      </c>
      <c r="CK92" s="123"/>
      <c r="CL92" s="123"/>
      <c r="CM92" s="123"/>
      <c r="CN92" s="123"/>
      <c r="CO92" s="123"/>
    </row>
    <row r="93" spans="1:93" ht="16.149999999999999" customHeight="1" x14ac:dyDescent="0.2">
      <c r="A93" s="335"/>
      <c r="B93" s="39" t="s">
        <v>44</v>
      </c>
      <c r="C93" s="52">
        <f t="shared" si="5"/>
        <v>0</v>
      </c>
      <c r="D93" s="53">
        <f t="shared" si="6"/>
        <v>0</v>
      </c>
      <c r="E93" s="158">
        <f t="shared" si="7"/>
        <v>0</v>
      </c>
      <c r="F93" s="7"/>
      <c r="G93" s="20"/>
      <c r="H93" s="7"/>
      <c r="I93" s="20"/>
      <c r="J93" s="7"/>
      <c r="K93" s="8"/>
      <c r="L93" s="7"/>
      <c r="M93" s="8"/>
      <c r="N93" s="7"/>
      <c r="O93" s="8"/>
      <c r="P93" s="7"/>
      <c r="Q93" s="8"/>
      <c r="R93" s="7"/>
      <c r="S93" s="8"/>
      <c r="T93" s="7"/>
      <c r="U93" s="8"/>
      <c r="V93" s="7"/>
      <c r="W93" s="8"/>
      <c r="X93" s="7"/>
      <c r="Y93" s="8"/>
      <c r="Z93" s="7"/>
      <c r="AA93" s="8"/>
      <c r="AB93" s="7"/>
      <c r="AC93" s="8"/>
      <c r="AD93" s="7"/>
      <c r="AE93" s="8"/>
      <c r="AF93" s="7"/>
      <c r="AG93" s="8"/>
      <c r="AH93" s="7"/>
      <c r="AI93" s="8"/>
      <c r="AJ93" s="7"/>
      <c r="AK93" s="8"/>
      <c r="AL93" s="21"/>
      <c r="AM93" s="35"/>
      <c r="AN93" s="197"/>
      <c r="AO93" s="20"/>
      <c r="AP93" s="22"/>
      <c r="AQ93" s="22"/>
      <c r="AR93" s="22"/>
      <c r="AS93" s="198"/>
      <c r="AT93" s="6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122"/>
      <c r="BG93" s="122"/>
      <c r="BX93" s="121"/>
      <c r="CD93" s="147" t="str">
        <f t="shared" si="8"/>
        <v/>
      </c>
      <c r="CG93" s="123">
        <v>0</v>
      </c>
      <c r="CH93" s="123">
        <v>0</v>
      </c>
      <c r="CI93" s="123">
        <v>0</v>
      </c>
      <c r="CJ93" s="123">
        <f t="shared" si="9"/>
        <v>0</v>
      </c>
      <c r="CK93" s="123"/>
      <c r="CL93" s="123"/>
      <c r="CM93" s="123"/>
      <c r="CN93" s="123"/>
      <c r="CO93" s="123"/>
    </row>
    <row r="94" spans="1:93" ht="16.149999999999999" customHeight="1" x14ac:dyDescent="0.2">
      <c r="A94" s="335"/>
      <c r="B94" s="112" t="s">
        <v>46</v>
      </c>
      <c r="C94" s="165">
        <f t="shared" si="5"/>
        <v>0</v>
      </c>
      <c r="D94" s="171">
        <f t="shared" si="6"/>
        <v>0</v>
      </c>
      <c r="E94" s="166">
        <f t="shared" si="7"/>
        <v>0</v>
      </c>
      <c r="F94" s="7"/>
      <c r="G94" s="20"/>
      <c r="H94" s="7"/>
      <c r="I94" s="20"/>
      <c r="J94" s="7"/>
      <c r="K94" s="8"/>
      <c r="L94" s="7"/>
      <c r="M94" s="8"/>
      <c r="N94" s="7"/>
      <c r="O94" s="8"/>
      <c r="P94" s="7"/>
      <c r="Q94" s="8"/>
      <c r="R94" s="7"/>
      <c r="S94" s="8"/>
      <c r="T94" s="7"/>
      <c r="U94" s="8"/>
      <c r="V94" s="7"/>
      <c r="W94" s="8"/>
      <c r="X94" s="7"/>
      <c r="Y94" s="8"/>
      <c r="Z94" s="7"/>
      <c r="AA94" s="8"/>
      <c r="AB94" s="7"/>
      <c r="AC94" s="8"/>
      <c r="AD94" s="7"/>
      <c r="AE94" s="8"/>
      <c r="AF94" s="7"/>
      <c r="AG94" s="8"/>
      <c r="AH94" s="7"/>
      <c r="AI94" s="8"/>
      <c r="AJ94" s="7"/>
      <c r="AK94" s="8"/>
      <c r="AL94" s="21"/>
      <c r="AM94" s="35"/>
      <c r="AN94" s="197"/>
      <c r="AO94" s="20"/>
      <c r="AP94" s="22"/>
      <c r="AQ94" s="22"/>
      <c r="AR94" s="22"/>
      <c r="AS94" s="198"/>
      <c r="AT94" s="6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122"/>
      <c r="BG94" s="122"/>
      <c r="BX94" s="121"/>
      <c r="CD94" s="147" t="str">
        <f t="shared" si="8"/>
        <v/>
      </c>
      <c r="CG94" s="123">
        <v>0</v>
      </c>
      <c r="CH94" s="123">
        <v>0</v>
      </c>
      <c r="CI94" s="123">
        <v>0</v>
      </c>
      <c r="CJ94" s="123">
        <f t="shared" si="9"/>
        <v>0</v>
      </c>
      <c r="CK94" s="123"/>
      <c r="CL94" s="123"/>
      <c r="CM94" s="123"/>
      <c r="CN94" s="123"/>
      <c r="CO94" s="123"/>
    </row>
    <row r="95" spans="1:93" ht="16.149999999999999" customHeight="1" x14ac:dyDescent="0.2">
      <c r="A95" s="336"/>
      <c r="B95" s="167" t="s">
        <v>45</v>
      </c>
      <c r="C95" s="132">
        <f t="shared" si="5"/>
        <v>0</v>
      </c>
      <c r="D95" s="168">
        <f t="shared" si="6"/>
        <v>0</v>
      </c>
      <c r="E95" s="128">
        <f t="shared" si="7"/>
        <v>0</v>
      </c>
      <c r="F95" s="12"/>
      <c r="G95" s="13"/>
      <c r="H95" s="12"/>
      <c r="I95" s="13"/>
      <c r="J95" s="12"/>
      <c r="K95" s="14"/>
      <c r="L95" s="12"/>
      <c r="M95" s="14"/>
      <c r="N95" s="12"/>
      <c r="O95" s="14"/>
      <c r="P95" s="12"/>
      <c r="Q95" s="14"/>
      <c r="R95" s="12"/>
      <c r="S95" s="14"/>
      <c r="T95" s="12"/>
      <c r="U95" s="14"/>
      <c r="V95" s="12"/>
      <c r="W95" s="14"/>
      <c r="X95" s="12"/>
      <c r="Y95" s="14"/>
      <c r="Z95" s="12"/>
      <c r="AA95" s="14"/>
      <c r="AB95" s="12"/>
      <c r="AC95" s="14"/>
      <c r="AD95" s="12"/>
      <c r="AE95" s="14"/>
      <c r="AF95" s="12"/>
      <c r="AG95" s="14"/>
      <c r="AH95" s="12"/>
      <c r="AI95" s="14"/>
      <c r="AJ95" s="12"/>
      <c r="AK95" s="14"/>
      <c r="AL95" s="23"/>
      <c r="AM95" s="36"/>
      <c r="AN95" s="199"/>
      <c r="AO95" s="13"/>
      <c r="AP95" s="24"/>
      <c r="AQ95" s="24"/>
      <c r="AR95" s="24"/>
      <c r="AS95" s="200"/>
      <c r="AT95" s="6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122"/>
      <c r="BG95" s="122"/>
      <c r="BX95" s="121"/>
      <c r="CD95" s="147" t="str">
        <f t="shared" si="8"/>
        <v/>
      </c>
      <c r="CG95" s="123">
        <v>0</v>
      </c>
      <c r="CH95" s="123">
        <v>0</v>
      </c>
      <c r="CI95" s="123">
        <v>0</v>
      </c>
      <c r="CJ95" s="123">
        <f t="shared" si="9"/>
        <v>0</v>
      </c>
      <c r="CK95" s="123"/>
      <c r="CL95" s="123"/>
      <c r="CM95" s="123"/>
      <c r="CN95" s="123"/>
      <c r="CO95" s="123"/>
    </row>
    <row r="96" spans="1:93" ht="31.9" customHeight="1" x14ac:dyDescent="0.2">
      <c r="A96" s="201" t="s">
        <v>61</v>
      </c>
      <c r="B96" s="201"/>
      <c r="C96" s="201"/>
      <c r="D96" s="201"/>
      <c r="E96" s="201"/>
      <c r="F96" s="201"/>
      <c r="G96" s="201"/>
      <c r="H96" s="201"/>
      <c r="I96" s="201"/>
      <c r="J96" s="201"/>
      <c r="K96" s="151"/>
      <c r="L96" s="151"/>
      <c r="M96" s="133"/>
      <c r="N96" s="202"/>
      <c r="O96" s="133"/>
      <c r="P96" s="133"/>
      <c r="Q96" s="203"/>
      <c r="R96" s="203"/>
      <c r="S96" s="203"/>
      <c r="T96" s="203"/>
      <c r="U96" s="204"/>
      <c r="V96" s="204"/>
      <c r="W96" s="205"/>
      <c r="X96" s="205"/>
      <c r="Y96" s="205"/>
      <c r="Z96" s="206"/>
      <c r="AA96" s="204"/>
      <c r="AB96" s="204"/>
      <c r="AC96" s="204"/>
      <c r="AD96" s="203"/>
      <c r="AE96" s="203"/>
      <c r="AF96" s="203"/>
      <c r="AG96" s="203"/>
      <c r="AH96" s="203"/>
      <c r="AI96" s="203"/>
      <c r="AJ96" s="203"/>
      <c r="AK96" s="203"/>
      <c r="AL96" s="203"/>
      <c r="AM96" s="203"/>
      <c r="AN96" s="203"/>
      <c r="AO96" s="203"/>
      <c r="AP96" s="203"/>
      <c r="CG96" s="123"/>
      <c r="CH96" s="123"/>
      <c r="CI96" s="123"/>
      <c r="CJ96" s="123"/>
      <c r="CK96" s="123"/>
      <c r="CL96" s="123"/>
      <c r="CM96" s="123"/>
      <c r="CN96" s="123"/>
      <c r="CO96" s="123"/>
    </row>
    <row r="97" spans="1:93" ht="16.149999999999999" customHeight="1" x14ac:dyDescent="0.2">
      <c r="A97" s="334" t="s">
        <v>62</v>
      </c>
      <c r="B97" s="340" t="s">
        <v>63</v>
      </c>
      <c r="C97" s="343" t="s">
        <v>14</v>
      </c>
      <c r="D97" s="344"/>
      <c r="E97" s="337"/>
      <c r="F97" s="348" t="s">
        <v>15</v>
      </c>
      <c r="G97" s="357"/>
      <c r="H97" s="357"/>
      <c r="I97" s="357"/>
      <c r="J97" s="357"/>
      <c r="K97" s="357"/>
      <c r="L97" s="357"/>
      <c r="M97" s="357"/>
      <c r="N97" s="357"/>
      <c r="O97" s="357"/>
      <c r="P97" s="357"/>
      <c r="Q97" s="357"/>
      <c r="R97" s="357"/>
      <c r="S97" s="357"/>
      <c r="T97" s="357"/>
      <c r="U97" s="357"/>
      <c r="V97" s="357"/>
      <c r="W97" s="357"/>
      <c r="X97" s="357"/>
      <c r="Y97" s="357"/>
      <c r="Z97" s="357"/>
      <c r="AA97" s="357"/>
      <c r="AB97" s="357"/>
      <c r="AC97" s="357"/>
      <c r="AD97" s="357"/>
      <c r="AE97" s="357"/>
      <c r="AF97" s="357"/>
      <c r="AG97" s="357"/>
      <c r="AH97" s="357"/>
      <c r="AI97" s="357"/>
      <c r="AJ97" s="357"/>
      <c r="AK97" s="357"/>
      <c r="AL97" s="357"/>
      <c r="AM97" s="349"/>
      <c r="AN97" s="344" t="s">
        <v>1</v>
      </c>
      <c r="AO97" s="337"/>
      <c r="AP97" s="334" t="s">
        <v>2</v>
      </c>
      <c r="AQ97" s="334" t="s">
        <v>3</v>
      </c>
      <c r="BX97" s="121"/>
      <c r="CG97" s="123"/>
      <c r="CH97" s="123"/>
      <c r="CI97" s="123"/>
      <c r="CJ97" s="123"/>
      <c r="CK97" s="123"/>
      <c r="CL97" s="123"/>
      <c r="CM97" s="123"/>
      <c r="CN97" s="123"/>
      <c r="CO97" s="123"/>
    </row>
    <row r="98" spans="1:93" ht="16.149999999999999" customHeight="1" x14ac:dyDescent="0.2">
      <c r="A98" s="335"/>
      <c r="B98" s="341"/>
      <c r="C98" s="345"/>
      <c r="D98" s="346"/>
      <c r="E98" s="339"/>
      <c r="F98" s="328" t="s">
        <v>17</v>
      </c>
      <c r="G98" s="347"/>
      <c r="H98" s="328" t="s">
        <v>18</v>
      </c>
      <c r="I98" s="347"/>
      <c r="J98" s="348" t="s">
        <v>64</v>
      </c>
      <c r="K98" s="356"/>
      <c r="L98" s="348" t="s">
        <v>65</v>
      </c>
      <c r="M98" s="356"/>
      <c r="N98" s="348" t="s">
        <v>66</v>
      </c>
      <c r="O98" s="356"/>
      <c r="P98" s="348" t="s">
        <v>67</v>
      </c>
      <c r="Q98" s="356"/>
      <c r="R98" s="348" t="s">
        <v>68</v>
      </c>
      <c r="S98" s="356"/>
      <c r="T98" s="348" t="s">
        <v>69</v>
      </c>
      <c r="U98" s="356"/>
      <c r="V98" s="348" t="s">
        <v>70</v>
      </c>
      <c r="W98" s="356"/>
      <c r="X98" s="348" t="s">
        <v>71</v>
      </c>
      <c r="Y98" s="356"/>
      <c r="Z98" s="348" t="s">
        <v>72</v>
      </c>
      <c r="AA98" s="356"/>
      <c r="AB98" s="348" t="s">
        <v>73</v>
      </c>
      <c r="AC98" s="356"/>
      <c r="AD98" s="348" t="s">
        <v>74</v>
      </c>
      <c r="AE98" s="357"/>
      <c r="AF98" s="348" t="s">
        <v>75</v>
      </c>
      <c r="AG98" s="356"/>
      <c r="AH98" s="357" t="s">
        <v>76</v>
      </c>
      <c r="AI98" s="357"/>
      <c r="AJ98" s="348" t="s">
        <v>77</v>
      </c>
      <c r="AK98" s="356"/>
      <c r="AL98" s="357" t="s">
        <v>32</v>
      </c>
      <c r="AM98" s="349"/>
      <c r="AN98" s="346"/>
      <c r="AO98" s="339"/>
      <c r="AP98" s="335"/>
      <c r="AQ98" s="335"/>
      <c r="AR98" s="122"/>
      <c r="AS98" s="122"/>
      <c r="AT98" s="122"/>
      <c r="AU98" s="122"/>
      <c r="AV98" s="122"/>
      <c r="AW98" s="122"/>
      <c r="AX98" s="122"/>
      <c r="AY98" s="122"/>
      <c r="AZ98" s="122"/>
      <c r="BA98" s="122"/>
      <c r="BB98" s="122"/>
      <c r="BC98" s="122"/>
      <c r="BD98" s="122"/>
      <c r="BE98" s="122"/>
      <c r="BX98" s="121"/>
      <c r="CG98" s="123"/>
      <c r="CH98" s="123"/>
      <c r="CI98" s="123"/>
      <c r="CJ98" s="123"/>
      <c r="CK98" s="123"/>
      <c r="CL98" s="123"/>
      <c r="CM98" s="123"/>
      <c r="CN98" s="123"/>
      <c r="CO98" s="123"/>
    </row>
    <row r="99" spans="1:93" ht="16.149999999999999" customHeight="1" x14ac:dyDescent="0.2">
      <c r="A99" s="336"/>
      <c r="B99" s="342"/>
      <c r="C99" s="37" t="s">
        <v>33</v>
      </c>
      <c r="D99" s="38" t="s">
        <v>34</v>
      </c>
      <c r="E99" s="250" t="s">
        <v>35</v>
      </c>
      <c r="F99" s="77" t="s">
        <v>34</v>
      </c>
      <c r="G99" s="247" t="s">
        <v>35</v>
      </c>
      <c r="H99" s="77" t="s">
        <v>34</v>
      </c>
      <c r="I99" s="247" t="s">
        <v>35</v>
      </c>
      <c r="J99" s="77" t="s">
        <v>34</v>
      </c>
      <c r="K99" s="247" t="s">
        <v>35</v>
      </c>
      <c r="L99" s="77" t="s">
        <v>34</v>
      </c>
      <c r="M99" s="247" t="s">
        <v>35</v>
      </c>
      <c r="N99" s="77" t="s">
        <v>34</v>
      </c>
      <c r="O99" s="246" t="s">
        <v>35</v>
      </c>
      <c r="P99" s="77" t="s">
        <v>34</v>
      </c>
      <c r="Q99" s="247" t="s">
        <v>35</v>
      </c>
      <c r="R99" s="125" t="s">
        <v>34</v>
      </c>
      <c r="S99" s="246" t="s">
        <v>35</v>
      </c>
      <c r="T99" s="77" t="s">
        <v>34</v>
      </c>
      <c r="U99" s="247" t="s">
        <v>35</v>
      </c>
      <c r="V99" s="125" t="s">
        <v>34</v>
      </c>
      <c r="W99" s="246" t="s">
        <v>35</v>
      </c>
      <c r="X99" s="77" t="s">
        <v>34</v>
      </c>
      <c r="Y99" s="247" t="s">
        <v>35</v>
      </c>
      <c r="Z99" s="125" t="s">
        <v>34</v>
      </c>
      <c r="AA99" s="246" t="s">
        <v>35</v>
      </c>
      <c r="AB99" s="77" t="s">
        <v>34</v>
      </c>
      <c r="AC99" s="247" t="s">
        <v>35</v>
      </c>
      <c r="AD99" s="77" t="s">
        <v>34</v>
      </c>
      <c r="AE99" s="246" t="s">
        <v>35</v>
      </c>
      <c r="AF99" s="77" t="s">
        <v>34</v>
      </c>
      <c r="AG99" s="247" t="s">
        <v>35</v>
      </c>
      <c r="AH99" s="125" t="s">
        <v>34</v>
      </c>
      <c r="AI99" s="246" t="s">
        <v>35</v>
      </c>
      <c r="AJ99" s="77" t="s">
        <v>34</v>
      </c>
      <c r="AK99" s="247" t="s">
        <v>35</v>
      </c>
      <c r="AL99" s="125" t="s">
        <v>34</v>
      </c>
      <c r="AM99" s="92" t="s">
        <v>35</v>
      </c>
      <c r="AN99" s="249" t="s">
        <v>5</v>
      </c>
      <c r="AO99" s="250" t="s">
        <v>6</v>
      </c>
      <c r="AP99" s="336"/>
      <c r="AQ99" s="336"/>
      <c r="AR99" s="122"/>
      <c r="AS99" s="122"/>
      <c r="AT99" s="122"/>
      <c r="AU99" s="122"/>
      <c r="AV99" s="122"/>
      <c r="AW99" s="122"/>
      <c r="AX99" s="122"/>
      <c r="AY99" s="122"/>
      <c r="AZ99" s="122"/>
      <c r="BA99" s="122"/>
      <c r="BB99" s="122"/>
      <c r="BC99" s="122"/>
      <c r="BD99" s="122"/>
      <c r="BE99" s="122"/>
      <c r="BX99" s="121"/>
      <c r="CG99" s="123"/>
      <c r="CH99" s="123"/>
      <c r="CI99" s="123"/>
      <c r="CJ99" s="123"/>
      <c r="CK99" s="123"/>
      <c r="CL99" s="123"/>
      <c r="CM99" s="123"/>
      <c r="CN99" s="123"/>
      <c r="CO99" s="123"/>
    </row>
    <row r="100" spans="1:93" ht="16.149999999999999" customHeight="1" x14ac:dyDescent="0.2">
      <c r="A100" s="334" t="s">
        <v>78</v>
      </c>
      <c r="B100" s="152" t="s">
        <v>79</v>
      </c>
      <c r="C100" s="49">
        <f t="shared" ref="C100:C111" si="10">SUM(D100+E100)</f>
        <v>190</v>
      </c>
      <c r="D100" s="50">
        <f t="shared" ref="D100:D111" si="11">SUM(F100+H100+J100+L100+N100+P100+R100+T100+V100+X100+Z100+AB100+AD100+AF100+AH100+AJ100+AL100)</f>
        <v>96</v>
      </c>
      <c r="E100" s="51">
        <f t="shared" ref="E100:E111" si="12">SUM(G100+I100+K100+M100+O100+Q100+S100+U100+W100+Y100+AA100+AC100+AE100+AG100+AI100+AK100+AM100)</f>
        <v>94</v>
      </c>
      <c r="F100" s="184"/>
      <c r="G100" s="207"/>
      <c r="H100" s="184"/>
      <c r="I100" s="208"/>
      <c r="J100" s="184"/>
      <c r="K100" s="207"/>
      <c r="L100" s="1">
        <v>2</v>
      </c>
      <c r="M100" s="3">
        <v>1</v>
      </c>
      <c r="N100" s="4">
        <v>13</v>
      </c>
      <c r="O100" s="209">
        <v>14</v>
      </c>
      <c r="P100" s="25">
        <v>14</v>
      </c>
      <c r="Q100" s="3">
        <v>14</v>
      </c>
      <c r="R100" s="63">
        <v>18</v>
      </c>
      <c r="S100" s="209">
        <v>14</v>
      </c>
      <c r="T100" s="1">
        <v>5</v>
      </c>
      <c r="U100" s="2">
        <v>17</v>
      </c>
      <c r="V100" s="4">
        <v>14</v>
      </c>
      <c r="W100" s="63">
        <v>12</v>
      </c>
      <c r="X100" s="1">
        <v>12</v>
      </c>
      <c r="Y100" s="2">
        <v>10</v>
      </c>
      <c r="Z100" s="4">
        <v>10</v>
      </c>
      <c r="AA100" s="63">
        <v>5</v>
      </c>
      <c r="AB100" s="1">
        <v>5</v>
      </c>
      <c r="AC100" s="2">
        <v>7</v>
      </c>
      <c r="AD100" s="1">
        <v>3</v>
      </c>
      <c r="AE100" s="3">
        <v>0</v>
      </c>
      <c r="AF100" s="210"/>
      <c r="AG100" s="211"/>
      <c r="AH100" s="210"/>
      <c r="AI100" s="211"/>
      <c r="AJ100" s="210"/>
      <c r="AK100" s="211"/>
      <c r="AL100" s="212"/>
      <c r="AM100" s="213"/>
      <c r="AN100" s="9">
        <v>0</v>
      </c>
      <c r="AO100" s="9">
        <v>0</v>
      </c>
      <c r="AP100" s="9">
        <v>0</v>
      </c>
      <c r="AQ100" s="3">
        <v>0</v>
      </c>
      <c r="AR100" s="6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122"/>
      <c r="BE100" s="122"/>
      <c r="BX100" s="121"/>
      <c r="CG100" s="123">
        <v>0</v>
      </c>
      <c r="CH100" s="123">
        <v>0</v>
      </c>
      <c r="CI100" s="123"/>
      <c r="CJ100" s="123"/>
      <c r="CK100" s="123"/>
      <c r="CL100" s="123"/>
      <c r="CM100" s="123"/>
      <c r="CN100" s="123"/>
      <c r="CO100" s="123"/>
    </row>
    <row r="101" spans="1:93" ht="16.149999999999999" customHeight="1" x14ac:dyDescent="0.2">
      <c r="A101" s="335"/>
      <c r="B101" s="39" t="s">
        <v>80</v>
      </c>
      <c r="C101" s="52">
        <f t="shared" si="10"/>
        <v>13</v>
      </c>
      <c r="D101" s="53">
        <f t="shared" si="11"/>
        <v>8</v>
      </c>
      <c r="E101" s="54">
        <f t="shared" si="12"/>
        <v>5</v>
      </c>
      <c r="F101" s="7"/>
      <c r="G101" s="10"/>
      <c r="H101" s="7"/>
      <c r="I101" s="20"/>
      <c r="J101" s="9"/>
      <c r="K101" s="173"/>
      <c r="L101" s="7">
        <v>2</v>
      </c>
      <c r="M101" s="8"/>
      <c r="N101" s="9">
        <v>1</v>
      </c>
      <c r="O101" s="173"/>
      <c r="P101" s="21"/>
      <c r="Q101" s="8"/>
      <c r="R101" s="10">
        <v>1</v>
      </c>
      <c r="S101" s="173"/>
      <c r="T101" s="7"/>
      <c r="U101" s="20"/>
      <c r="V101" s="9"/>
      <c r="W101" s="10"/>
      <c r="X101" s="7"/>
      <c r="Y101" s="20"/>
      <c r="Z101" s="9"/>
      <c r="AA101" s="10"/>
      <c r="AB101" s="7">
        <v>1</v>
      </c>
      <c r="AC101" s="20">
        <v>1</v>
      </c>
      <c r="AD101" s="7"/>
      <c r="AE101" s="8"/>
      <c r="AF101" s="7">
        <v>1</v>
      </c>
      <c r="AG101" s="20">
        <v>2</v>
      </c>
      <c r="AH101" s="7">
        <v>1</v>
      </c>
      <c r="AI101" s="20">
        <v>1</v>
      </c>
      <c r="AJ101" s="7"/>
      <c r="AK101" s="20">
        <v>1</v>
      </c>
      <c r="AL101" s="9">
        <v>1</v>
      </c>
      <c r="AM101" s="57"/>
      <c r="AN101" s="9">
        <v>0</v>
      </c>
      <c r="AO101" s="9">
        <v>0</v>
      </c>
      <c r="AP101" s="9">
        <v>0</v>
      </c>
      <c r="AQ101" s="8">
        <v>1</v>
      </c>
      <c r="AR101" s="6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122"/>
      <c r="BE101" s="122"/>
      <c r="BX101" s="121"/>
      <c r="CG101" s="123">
        <v>0</v>
      </c>
      <c r="CH101" s="123">
        <v>0</v>
      </c>
      <c r="CI101" s="123"/>
      <c r="CJ101" s="123"/>
      <c r="CK101" s="123"/>
      <c r="CL101" s="123"/>
      <c r="CM101" s="123"/>
      <c r="CN101" s="123"/>
      <c r="CO101" s="123"/>
    </row>
    <row r="102" spans="1:93" ht="16.149999999999999" customHeight="1" x14ac:dyDescent="0.2">
      <c r="A102" s="335"/>
      <c r="B102" s="39" t="s">
        <v>81</v>
      </c>
      <c r="C102" s="52">
        <f t="shared" si="10"/>
        <v>37</v>
      </c>
      <c r="D102" s="53">
        <f t="shared" si="11"/>
        <v>16</v>
      </c>
      <c r="E102" s="54">
        <f t="shared" si="12"/>
        <v>21</v>
      </c>
      <c r="F102" s="7"/>
      <c r="G102" s="10"/>
      <c r="H102" s="7"/>
      <c r="I102" s="20"/>
      <c r="J102" s="9"/>
      <c r="K102" s="173"/>
      <c r="L102" s="7"/>
      <c r="M102" s="8"/>
      <c r="N102" s="9">
        <v>3</v>
      </c>
      <c r="O102" s="173"/>
      <c r="P102" s="21">
        <v>3</v>
      </c>
      <c r="Q102" s="8">
        <v>3</v>
      </c>
      <c r="R102" s="10"/>
      <c r="S102" s="173">
        <v>4</v>
      </c>
      <c r="T102" s="7">
        <v>1</v>
      </c>
      <c r="U102" s="20">
        <v>5</v>
      </c>
      <c r="V102" s="9">
        <v>2</v>
      </c>
      <c r="W102" s="10"/>
      <c r="X102" s="7">
        <v>3</v>
      </c>
      <c r="Y102" s="20">
        <v>1</v>
      </c>
      <c r="Z102" s="9">
        <v>1</v>
      </c>
      <c r="AA102" s="10">
        <v>2</v>
      </c>
      <c r="AB102" s="7"/>
      <c r="AC102" s="20"/>
      <c r="AD102" s="7"/>
      <c r="AE102" s="8"/>
      <c r="AF102" s="7"/>
      <c r="AG102" s="20">
        <v>2</v>
      </c>
      <c r="AH102" s="7">
        <v>2</v>
      </c>
      <c r="AI102" s="20">
        <v>2</v>
      </c>
      <c r="AJ102" s="7">
        <v>1</v>
      </c>
      <c r="AK102" s="20">
        <v>2</v>
      </c>
      <c r="AL102" s="9"/>
      <c r="AM102" s="57"/>
      <c r="AN102" s="9">
        <v>0</v>
      </c>
      <c r="AO102" s="9">
        <v>0</v>
      </c>
      <c r="AP102" s="9">
        <v>0</v>
      </c>
      <c r="AQ102" s="8">
        <v>2</v>
      </c>
      <c r="AR102" s="6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122"/>
      <c r="BE102" s="122"/>
      <c r="BX102" s="121"/>
      <c r="CG102" s="123">
        <v>0</v>
      </c>
      <c r="CH102" s="123">
        <v>0</v>
      </c>
      <c r="CI102" s="123"/>
      <c r="CJ102" s="123"/>
      <c r="CK102" s="123"/>
      <c r="CL102" s="123"/>
      <c r="CM102" s="123"/>
      <c r="CN102" s="123"/>
      <c r="CO102" s="123"/>
    </row>
    <row r="103" spans="1:93" ht="16.149999999999999" customHeight="1" x14ac:dyDescent="0.2">
      <c r="A103" s="335"/>
      <c r="B103" s="39" t="s">
        <v>82</v>
      </c>
      <c r="C103" s="52">
        <f t="shared" si="10"/>
        <v>0</v>
      </c>
      <c r="D103" s="53">
        <f t="shared" si="11"/>
        <v>0</v>
      </c>
      <c r="E103" s="54">
        <f t="shared" si="12"/>
        <v>0</v>
      </c>
      <c r="F103" s="7"/>
      <c r="G103" s="10"/>
      <c r="H103" s="7"/>
      <c r="I103" s="20"/>
      <c r="J103" s="9"/>
      <c r="K103" s="173"/>
      <c r="L103" s="7"/>
      <c r="M103" s="8"/>
      <c r="N103" s="9"/>
      <c r="O103" s="173"/>
      <c r="P103" s="21"/>
      <c r="Q103" s="8"/>
      <c r="R103" s="10"/>
      <c r="S103" s="173"/>
      <c r="T103" s="7"/>
      <c r="U103" s="20"/>
      <c r="V103" s="9"/>
      <c r="W103" s="10"/>
      <c r="X103" s="7"/>
      <c r="Y103" s="20"/>
      <c r="Z103" s="9"/>
      <c r="AA103" s="10"/>
      <c r="AB103" s="7"/>
      <c r="AC103" s="20"/>
      <c r="AD103" s="7"/>
      <c r="AE103" s="8"/>
      <c r="AF103" s="7"/>
      <c r="AG103" s="20"/>
      <c r="AH103" s="7"/>
      <c r="AI103" s="20"/>
      <c r="AJ103" s="7"/>
      <c r="AK103" s="20"/>
      <c r="AL103" s="9"/>
      <c r="AM103" s="57"/>
      <c r="AN103" s="9"/>
      <c r="AO103" s="9"/>
      <c r="AP103" s="9"/>
      <c r="AQ103" s="8"/>
      <c r="AR103" s="6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122"/>
      <c r="BE103" s="122"/>
      <c r="BX103" s="121"/>
      <c r="CG103" s="123"/>
      <c r="CH103" s="123"/>
      <c r="CI103" s="123"/>
      <c r="CJ103" s="123"/>
      <c r="CK103" s="123"/>
      <c r="CL103" s="123"/>
      <c r="CM103" s="123"/>
      <c r="CN103" s="123"/>
      <c r="CO103" s="123"/>
    </row>
    <row r="104" spans="1:93" ht="16.149999999999999" customHeight="1" x14ac:dyDescent="0.2">
      <c r="A104" s="335"/>
      <c r="B104" s="186" t="s">
        <v>83</v>
      </c>
      <c r="C104" s="59">
        <f t="shared" si="10"/>
        <v>0</v>
      </c>
      <c r="D104" s="60">
        <f t="shared" si="11"/>
        <v>0</v>
      </c>
      <c r="E104" s="61">
        <f t="shared" si="12"/>
        <v>0</v>
      </c>
      <c r="F104" s="41"/>
      <c r="G104" s="214"/>
      <c r="H104" s="41"/>
      <c r="I104" s="42"/>
      <c r="J104" s="9"/>
      <c r="K104" s="173"/>
      <c r="L104" s="27"/>
      <c r="M104" s="137"/>
      <c r="N104" s="69"/>
      <c r="O104" s="140"/>
      <c r="P104" s="180"/>
      <c r="Q104" s="99"/>
      <c r="R104" s="214"/>
      <c r="S104" s="215"/>
      <c r="T104" s="41"/>
      <c r="U104" s="42"/>
      <c r="V104" s="93"/>
      <c r="W104" s="214"/>
      <c r="X104" s="41"/>
      <c r="Y104" s="42"/>
      <c r="Z104" s="93"/>
      <c r="AA104" s="214"/>
      <c r="AB104" s="41"/>
      <c r="AC104" s="42"/>
      <c r="AD104" s="41"/>
      <c r="AE104" s="99"/>
      <c r="AF104" s="41"/>
      <c r="AG104" s="42"/>
      <c r="AH104" s="41"/>
      <c r="AI104" s="42"/>
      <c r="AJ104" s="41"/>
      <c r="AK104" s="42"/>
      <c r="AL104" s="214"/>
      <c r="AM104" s="181"/>
      <c r="AN104" s="9"/>
      <c r="AO104" s="9"/>
      <c r="AP104" s="9"/>
      <c r="AQ104" s="137"/>
      <c r="AR104" s="6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122"/>
      <c r="BE104" s="122"/>
      <c r="BX104" s="121"/>
      <c r="CG104" s="123"/>
      <c r="CH104" s="123"/>
      <c r="CI104" s="123"/>
      <c r="CJ104" s="123"/>
      <c r="CK104" s="123"/>
      <c r="CL104" s="123"/>
      <c r="CM104" s="123"/>
      <c r="CN104" s="123"/>
      <c r="CO104" s="123"/>
    </row>
    <row r="105" spans="1:93" ht="16.149999999999999" customHeight="1" x14ac:dyDescent="0.2">
      <c r="A105" s="336"/>
      <c r="B105" s="167" t="s">
        <v>84</v>
      </c>
      <c r="C105" s="132">
        <f t="shared" si="10"/>
        <v>0</v>
      </c>
      <c r="D105" s="168">
        <f t="shared" si="11"/>
        <v>0</v>
      </c>
      <c r="E105" s="131">
        <f t="shared" si="12"/>
        <v>0</v>
      </c>
      <c r="F105" s="12"/>
      <c r="G105" s="16"/>
      <c r="H105" s="12"/>
      <c r="I105" s="13"/>
      <c r="J105" s="15"/>
      <c r="K105" s="141"/>
      <c r="L105" s="12"/>
      <c r="M105" s="14"/>
      <c r="N105" s="15"/>
      <c r="O105" s="141"/>
      <c r="P105" s="23"/>
      <c r="Q105" s="14"/>
      <c r="R105" s="16"/>
      <c r="S105" s="141"/>
      <c r="T105" s="12"/>
      <c r="U105" s="13"/>
      <c r="V105" s="15"/>
      <c r="W105" s="16"/>
      <c r="X105" s="12"/>
      <c r="Y105" s="13"/>
      <c r="Z105" s="15"/>
      <c r="AA105" s="16"/>
      <c r="AB105" s="12"/>
      <c r="AC105" s="13"/>
      <c r="AD105" s="12"/>
      <c r="AE105" s="14"/>
      <c r="AF105" s="12"/>
      <c r="AG105" s="13"/>
      <c r="AH105" s="12"/>
      <c r="AI105" s="13"/>
      <c r="AJ105" s="12"/>
      <c r="AK105" s="13"/>
      <c r="AL105" s="12"/>
      <c r="AM105" s="13"/>
      <c r="AN105" s="9"/>
      <c r="AO105" s="9"/>
      <c r="AP105" s="9"/>
      <c r="AQ105" s="8"/>
      <c r="AR105" s="6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122"/>
      <c r="BE105" s="122"/>
      <c r="BX105" s="121"/>
      <c r="CG105" s="123"/>
      <c r="CH105" s="123"/>
      <c r="CI105" s="123"/>
      <c r="CJ105" s="123"/>
      <c r="CK105" s="123"/>
      <c r="CL105" s="123"/>
      <c r="CM105" s="123"/>
      <c r="CN105" s="123"/>
      <c r="CO105" s="123"/>
    </row>
    <row r="106" spans="1:93" ht="16.149999999999999" customHeight="1" x14ac:dyDescent="0.2">
      <c r="A106" s="334" t="s">
        <v>85</v>
      </c>
      <c r="B106" s="152" t="s">
        <v>79</v>
      </c>
      <c r="C106" s="49">
        <f t="shared" si="10"/>
        <v>0</v>
      </c>
      <c r="D106" s="50">
        <f t="shared" si="11"/>
        <v>0</v>
      </c>
      <c r="E106" s="51">
        <f t="shared" si="12"/>
        <v>0</v>
      </c>
      <c r="F106" s="184"/>
      <c r="G106" s="207"/>
      <c r="H106" s="184"/>
      <c r="I106" s="208"/>
      <c r="J106" s="184"/>
      <c r="K106" s="207"/>
      <c r="L106" s="1"/>
      <c r="M106" s="3"/>
      <c r="N106" s="4"/>
      <c r="O106" s="209"/>
      <c r="P106" s="25"/>
      <c r="Q106" s="3"/>
      <c r="R106" s="63"/>
      <c r="S106" s="209"/>
      <c r="T106" s="1"/>
      <c r="U106" s="2"/>
      <c r="V106" s="4"/>
      <c r="W106" s="63"/>
      <c r="X106" s="1"/>
      <c r="Y106" s="2"/>
      <c r="Z106" s="4"/>
      <c r="AA106" s="63"/>
      <c r="AB106" s="1"/>
      <c r="AC106" s="2"/>
      <c r="AD106" s="1"/>
      <c r="AE106" s="3"/>
      <c r="AF106" s="176"/>
      <c r="AG106" s="216"/>
      <c r="AH106" s="176"/>
      <c r="AI106" s="216"/>
      <c r="AJ106" s="176"/>
      <c r="AK106" s="216"/>
      <c r="AL106" s="126"/>
      <c r="AM106" s="197"/>
      <c r="AN106" s="9"/>
      <c r="AO106" s="9"/>
      <c r="AP106" s="9"/>
      <c r="AQ106" s="19"/>
      <c r="AR106" s="6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122"/>
      <c r="BE106" s="122"/>
      <c r="BX106" s="121"/>
      <c r="CG106" s="123">
        <v>0</v>
      </c>
      <c r="CH106" s="123">
        <v>0</v>
      </c>
      <c r="CI106" s="123"/>
      <c r="CJ106" s="123"/>
      <c r="CK106" s="123"/>
      <c r="CL106" s="123"/>
      <c r="CM106" s="123"/>
      <c r="CN106" s="123"/>
      <c r="CO106" s="123"/>
    </row>
    <row r="107" spans="1:93" ht="16.149999999999999" customHeight="1" x14ac:dyDescent="0.2">
      <c r="A107" s="335"/>
      <c r="B107" s="39" t="s">
        <v>80</v>
      </c>
      <c r="C107" s="52">
        <f t="shared" si="10"/>
        <v>13</v>
      </c>
      <c r="D107" s="53">
        <f t="shared" si="11"/>
        <v>8</v>
      </c>
      <c r="E107" s="54">
        <f t="shared" si="12"/>
        <v>5</v>
      </c>
      <c r="F107" s="7"/>
      <c r="G107" s="46"/>
      <c r="H107" s="7"/>
      <c r="I107" s="18"/>
      <c r="J107" s="7"/>
      <c r="K107" s="46"/>
      <c r="L107" s="7">
        <v>2</v>
      </c>
      <c r="M107" s="18"/>
      <c r="N107" s="9">
        <v>1</v>
      </c>
      <c r="O107" s="46"/>
      <c r="P107" s="7"/>
      <c r="Q107" s="18"/>
      <c r="R107" s="9">
        <v>1</v>
      </c>
      <c r="S107" s="46"/>
      <c r="T107" s="7"/>
      <c r="U107" s="18"/>
      <c r="V107" s="9"/>
      <c r="W107" s="46"/>
      <c r="X107" s="7"/>
      <c r="Y107" s="18"/>
      <c r="Z107" s="9"/>
      <c r="AA107" s="46"/>
      <c r="AB107" s="7">
        <v>1</v>
      </c>
      <c r="AC107" s="18">
        <v>1</v>
      </c>
      <c r="AD107" s="7"/>
      <c r="AE107" s="19"/>
      <c r="AF107" s="7">
        <v>1</v>
      </c>
      <c r="AG107" s="20">
        <v>2</v>
      </c>
      <c r="AH107" s="7">
        <v>1</v>
      </c>
      <c r="AI107" s="20">
        <v>1</v>
      </c>
      <c r="AJ107" s="7"/>
      <c r="AK107" s="20">
        <v>1</v>
      </c>
      <c r="AL107" s="9">
        <v>1</v>
      </c>
      <c r="AM107" s="57"/>
      <c r="AN107" s="9">
        <v>0</v>
      </c>
      <c r="AO107" s="9">
        <v>0</v>
      </c>
      <c r="AP107" s="9">
        <v>0</v>
      </c>
      <c r="AQ107" s="19">
        <v>0</v>
      </c>
      <c r="AR107" s="6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122"/>
      <c r="BE107" s="122"/>
      <c r="BX107" s="121"/>
      <c r="CG107" s="123">
        <v>0</v>
      </c>
      <c r="CH107" s="123">
        <v>0</v>
      </c>
      <c r="CI107" s="123"/>
      <c r="CJ107" s="123"/>
      <c r="CK107" s="123"/>
      <c r="CL107" s="123"/>
      <c r="CM107" s="123"/>
      <c r="CN107" s="123"/>
      <c r="CO107" s="123"/>
    </row>
    <row r="108" spans="1:93" ht="16.149999999999999" customHeight="1" x14ac:dyDescent="0.2">
      <c r="A108" s="335"/>
      <c r="B108" s="39" t="s">
        <v>81</v>
      </c>
      <c r="C108" s="52">
        <f t="shared" si="10"/>
        <v>16</v>
      </c>
      <c r="D108" s="53">
        <f t="shared" si="11"/>
        <v>8</v>
      </c>
      <c r="E108" s="54">
        <f t="shared" si="12"/>
        <v>8</v>
      </c>
      <c r="F108" s="7"/>
      <c r="G108" s="10"/>
      <c r="H108" s="7"/>
      <c r="I108" s="20"/>
      <c r="J108" s="7"/>
      <c r="K108" s="10"/>
      <c r="L108" s="7"/>
      <c r="M108" s="20"/>
      <c r="N108" s="9">
        <v>2</v>
      </c>
      <c r="O108" s="10"/>
      <c r="P108" s="7">
        <v>3</v>
      </c>
      <c r="Q108" s="20">
        <v>1</v>
      </c>
      <c r="R108" s="9"/>
      <c r="S108" s="10">
        <v>3</v>
      </c>
      <c r="T108" s="7">
        <v>1</v>
      </c>
      <c r="U108" s="20">
        <v>3</v>
      </c>
      <c r="V108" s="9">
        <v>1</v>
      </c>
      <c r="W108" s="10"/>
      <c r="X108" s="7"/>
      <c r="Y108" s="20"/>
      <c r="Z108" s="9"/>
      <c r="AA108" s="10"/>
      <c r="AB108" s="7"/>
      <c r="AC108" s="20"/>
      <c r="AD108" s="7"/>
      <c r="AE108" s="8"/>
      <c r="AF108" s="7"/>
      <c r="AG108" s="20">
        <v>1</v>
      </c>
      <c r="AH108" s="7">
        <v>1</v>
      </c>
      <c r="AI108" s="20"/>
      <c r="AJ108" s="7"/>
      <c r="AK108" s="20"/>
      <c r="AL108" s="9"/>
      <c r="AM108" s="57"/>
      <c r="AN108" s="9">
        <v>0</v>
      </c>
      <c r="AO108" s="9">
        <v>0</v>
      </c>
      <c r="AP108" s="9">
        <v>0</v>
      </c>
      <c r="AQ108" s="8">
        <v>2</v>
      </c>
      <c r="AR108" s="6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122"/>
      <c r="BE108" s="122"/>
      <c r="BX108" s="121"/>
      <c r="CG108" s="123">
        <v>0</v>
      </c>
      <c r="CH108" s="123">
        <v>0</v>
      </c>
      <c r="CI108" s="123"/>
      <c r="CJ108" s="123"/>
      <c r="CK108" s="123"/>
      <c r="CL108" s="123"/>
      <c r="CM108" s="123"/>
      <c r="CN108" s="123"/>
      <c r="CO108" s="123"/>
    </row>
    <row r="109" spans="1:93" ht="16.149999999999999" customHeight="1" x14ac:dyDescent="0.2">
      <c r="A109" s="335"/>
      <c r="B109" s="39" t="s">
        <v>82</v>
      </c>
      <c r="C109" s="52">
        <f t="shared" si="10"/>
        <v>0</v>
      </c>
      <c r="D109" s="53">
        <f t="shared" si="11"/>
        <v>0</v>
      </c>
      <c r="E109" s="54">
        <f t="shared" si="12"/>
        <v>0</v>
      </c>
      <c r="F109" s="7"/>
      <c r="G109" s="10"/>
      <c r="H109" s="7"/>
      <c r="I109" s="20"/>
      <c r="J109" s="7"/>
      <c r="K109" s="10"/>
      <c r="L109" s="7"/>
      <c r="M109" s="20"/>
      <c r="N109" s="9"/>
      <c r="O109" s="10"/>
      <c r="P109" s="7"/>
      <c r="Q109" s="20"/>
      <c r="R109" s="9"/>
      <c r="S109" s="10"/>
      <c r="T109" s="7"/>
      <c r="U109" s="20"/>
      <c r="V109" s="9"/>
      <c r="W109" s="10"/>
      <c r="X109" s="7"/>
      <c r="Y109" s="20"/>
      <c r="Z109" s="9"/>
      <c r="AA109" s="10"/>
      <c r="AB109" s="7"/>
      <c r="AC109" s="20"/>
      <c r="AD109" s="7"/>
      <c r="AE109" s="8"/>
      <c r="AF109" s="7"/>
      <c r="AG109" s="20"/>
      <c r="AH109" s="7"/>
      <c r="AI109" s="20"/>
      <c r="AJ109" s="7"/>
      <c r="AK109" s="20"/>
      <c r="AL109" s="9"/>
      <c r="AM109" s="57"/>
      <c r="AN109" s="9"/>
      <c r="AO109" s="9"/>
      <c r="AP109" s="9"/>
      <c r="AQ109" s="8"/>
      <c r="AR109" s="6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122"/>
      <c r="BE109" s="122"/>
      <c r="BX109" s="121"/>
      <c r="CG109" s="123"/>
      <c r="CH109" s="123"/>
      <c r="CI109" s="123"/>
      <c r="CJ109" s="123"/>
      <c r="CK109" s="123"/>
      <c r="CL109" s="123"/>
      <c r="CM109" s="123"/>
      <c r="CN109" s="123"/>
      <c r="CO109" s="123"/>
    </row>
    <row r="110" spans="1:93" ht="16.149999999999999" customHeight="1" x14ac:dyDescent="0.2">
      <c r="A110" s="335"/>
      <c r="B110" s="186" t="s">
        <v>83</v>
      </c>
      <c r="C110" s="59">
        <f t="shared" si="10"/>
        <v>0</v>
      </c>
      <c r="D110" s="60">
        <f t="shared" si="11"/>
        <v>0</v>
      </c>
      <c r="E110" s="61">
        <f t="shared" si="12"/>
        <v>0</v>
      </c>
      <c r="F110" s="41"/>
      <c r="G110" s="214"/>
      <c r="H110" s="184"/>
      <c r="I110" s="208"/>
      <c r="J110" s="7"/>
      <c r="K110" s="10"/>
      <c r="L110" s="7"/>
      <c r="M110" s="20"/>
      <c r="N110" s="9"/>
      <c r="O110" s="10"/>
      <c r="P110" s="217"/>
      <c r="Q110" s="185"/>
      <c r="R110" s="207"/>
      <c r="S110" s="218"/>
      <c r="T110" s="184"/>
      <c r="U110" s="208"/>
      <c r="V110" s="219"/>
      <c r="W110" s="207"/>
      <c r="X110" s="184"/>
      <c r="Y110" s="208"/>
      <c r="Z110" s="219"/>
      <c r="AA110" s="207"/>
      <c r="AB110" s="184"/>
      <c r="AC110" s="208"/>
      <c r="AD110" s="184"/>
      <c r="AE110" s="185"/>
      <c r="AF110" s="184"/>
      <c r="AG110" s="208"/>
      <c r="AH110" s="184"/>
      <c r="AI110" s="208"/>
      <c r="AJ110" s="184"/>
      <c r="AK110" s="208"/>
      <c r="AL110" s="207"/>
      <c r="AM110" s="191"/>
      <c r="AN110" s="9"/>
      <c r="AO110" s="9"/>
      <c r="AP110" s="9"/>
      <c r="AQ110" s="8"/>
      <c r="AR110" s="6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122"/>
      <c r="BE110" s="122"/>
      <c r="BX110" s="121"/>
      <c r="CG110" s="123"/>
      <c r="CH110" s="123"/>
      <c r="CI110" s="123"/>
      <c r="CJ110" s="123"/>
      <c r="CK110" s="123"/>
      <c r="CL110" s="123"/>
      <c r="CM110" s="123"/>
      <c r="CN110" s="123"/>
      <c r="CO110" s="123"/>
    </row>
    <row r="111" spans="1:93" ht="16.149999999999999" customHeight="1" x14ac:dyDescent="0.2">
      <c r="A111" s="336"/>
      <c r="B111" s="167" t="s">
        <v>84</v>
      </c>
      <c r="C111" s="132">
        <f t="shared" si="10"/>
        <v>0</v>
      </c>
      <c r="D111" s="168">
        <f t="shared" si="11"/>
        <v>0</v>
      </c>
      <c r="E111" s="131">
        <f t="shared" si="12"/>
        <v>0</v>
      </c>
      <c r="F111" s="12"/>
      <c r="G111" s="16"/>
      <c r="H111" s="12"/>
      <c r="I111" s="13"/>
      <c r="J111" s="15"/>
      <c r="K111" s="141"/>
      <c r="L111" s="12"/>
      <c r="M111" s="14"/>
      <c r="N111" s="15"/>
      <c r="O111" s="141"/>
      <c r="P111" s="23"/>
      <c r="Q111" s="14"/>
      <c r="R111" s="16"/>
      <c r="S111" s="141"/>
      <c r="T111" s="12"/>
      <c r="U111" s="13"/>
      <c r="V111" s="15"/>
      <c r="W111" s="16"/>
      <c r="X111" s="12"/>
      <c r="Y111" s="13"/>
      <c r="Z111" s="15"/>
      <c r="AA111" s="16"/>
      <c r="AB111" s="12"/>
      <c r="AC111" s="13"/>
      <c r="AD111" s="12"/>
      <c r="AE111" s="14"/>
      <c r="AF111" s="12"/>
      <c r="AG111" s="13"/>
      <c r="AH111" s="12"/>
      <c r="AI111" s="13"/>
      <c r="AJ111" s="12"/>
      <c r="AK111" s="13"/>
      <c r="AL111" s="16"/>
      <c r="AM111" s="36"/>
      <c r="AN111" s="15"/>
      <c r="AO111" s="15"/>
      <c r="AP111" s="15"/>
      <c r="AQ111" s="13"/>
      <c r="AR111" s="6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122"/>
      <c r="BE111" s="122"/>
      <c r="BX111" s="121"/>
      <c r="CG111" s="123"/>
      <c r="CH111" s="123"/>
      <c r="CI111" s="123"/>
      <c r="CJ111" s="123"/>
      <c r="CK111" s="123"/>
      <c r="CL111" s="123"/>
      <c r="CM111" s="123"/>
      <c r="CN111" s="123"/>
      <c r="CO111" s="123"/>
    </row>
    <row r="112" spans="1:93" ht="31.9" customHeight="1" x14ac:dyDescent="0.2">
      <c r="A112" s="86" t="s">
        <v>86</v>
      </c>
      <c r="B112" s="151"/>
      <c r="C112" s="151"/>
      <c r="D112" s="151"/>
      <c r="E112" s="220"/>
      <c r="F112" s="220"/>
      <c r="G112" s="220"/>
      <c r="H112" s="220"/>
      <c r="I112" s="220"/>
      <c r="J112" s="220"/>
      <c r="K112" s="220"/>
      <c r="L112" s="221"/>
      <c r="M112" s="122"/>
      <c r="N112" s="122"/>
      <c r="O112" s="122"/>
      <c r="P112" s="122"/>
      <c r="Q112" s="122"/>
      <c r="R112" s="122"/>
      <c r="S112" s="122"/>
      <c r="AR112" s="122"/>
      <c r="AS112" s="122"/>
      <c r="AT112" s="122"/>
      <c r="AU112" s="122"/>
      <c r="AV112" s="122"/>
      <c r="AW112" s="122"/>
      <c r="AX112" s="122"/>
      <c r="AY112" s="122"/>
      <c r="AZ112" s="122"/>
      <c r="BA112" s="122"/>
      <c r="BB112" s="122"/>
      <c r="BC112" s="122"/>
      <c r="BD112" s="122"/>
      <c r="BE112" s="122"/>
      <c r="CG112" s="123"/>
      <c r="CH112" s="123"/>
      <c r="CI112" s="123"/>
      <c r="CJ112" s="123"/>
      <c r="CK112" s="123"/>
      <c r="CL112" s="123"/>
      <c r="CM112" s="123"/>
      <c r="CN112" s="123"/>
      <c r="CO112" s="123"/>
    </row>
    <row r="113" spans="1:93" ht="25.15" customHeight="1" x14ac:dyDescent="0.2">
      <c r="A113" s="334" t="s">
        <v>87</v>
      </c>
      <c r="B113" s="83" t="s">
        <v>88</v>
      </c>
      <c r="C113" s="252" t="s">
        <v>89</v>
      </c>
      <c r="D113" s="252" t="s">
        <v>90</v>
      </c>
      <c r="E113" s="220"/>
      <c r="F113" s="220"/>
      <c r="G113" s="220"/>
      <c r="H113" s="220"/>
      <c r="I113" s="220"/>
      <c r="J113" s="220"/>
      <c r="K113" s="220"/>
      <c r="L113" s="221"/>
      <c r="M113" s="122"/>
      <c r="N113" s="122"/>
      <c r="O113" s="122"/>
      <c r="P113" s="122"/>
      <c r="Q113" s="122"/>
      <c r="R113" s="122"/>
      <c r="S113" s="122"/>
      <c r="AR113" s="122"/>
      <c r="AS113" s="122"/>
      <c r="AT113" s="122"/>
      <c r="AU113" s="122"/>
      <c r="AV113" s="122"/>
      <c r="AW113" s="122"/>
      <c r="AX113" s="122"/>
      <c r="AY113" s="122"/>
      <c r="AZ113" s="122"/>
      <c r="BA113" s="122"/>
      <c r="BB113" s="122"/>
      <c r="BC113" s="122"/>
      <c r="BD113" s="122"/>
      <c r="BE113" s="122"/>
      <c r="CG113" s="123"/>
      <c r="CH113" s="123"/>
      <c r="CI113" s="123"/>
      <c r="CJ113" s="123"/>
      <c r="CK113" s="123"/>
      <c r="CL113" s="123"/>
      <c r="CM113" s="123"/>
      <c r="CN113" s="123"/>
      <c r="CO113" s="123"/>
    </row>
    <row r="114" spans="1:93" ht="16.149999999999999" customHeight="1" x14ac:dyDescent="0.2">
      <c r="A114" s="335"/>
      <c r="B114" s="101" t="s">
        <v>91</v>
      </c>
      <c r="C114" s="26"/>
      <c r="D114" s="26"/>
      <c r="E114" s="6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122"/>
      <c r="R114" s="122"/>
      <c r="S114" s="122"/>
      <c r="CA114" s="147" t="str">
        <f>IF(D114&lt;=C114,"","* Las consejerías realizadas en Espacios Amigables NO DEBEN ser mayor al Total de Actividades. ")</f>
        <v/>
      </c>
      <c r="CG114" s="123">
        <f>IF(D114&lt;=C114,0,1)</f>
        <v>0</v>
      </c>
      <c r="CH114" s="123"/>
      <c r="CI114" s="123"/>
      <c r="CJ114" s="123"/>
      <c r="CK114" s="123"/>
      <c r="CL114" s="123"/>
      <c r="CM114" s="123"/>
      <c r="CN114" s="123"/>
      <c r="CO114" s="123"/>
    </row>
    <row r="115" spans="1:93" ht="16.149999999999999" customHeight="1" x14ac:dyDescent="0.2">
      <c r="A115" s="335"/>
      <c r="B115" s="102" t="s">
        <v>92</v>
      </c>
      <c r="C115" s="22"/>
      <c r="D115" s="22"/>
      <c r="E115" s="6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122"/>
      <c r="R115" s="122"/>
      <c r="S115" s="122"/>
      <c r="CA115" s="147" t="str">
        <f>IF(D115&lt;=C115,"","* Las consejerías realizadas en Espacios Amigables NO DEBEN ser mayor al Total de Actividades. ")</f>
        <v/>
      </c>
      <c r="CG115" s="123">
        <f>IF(D115&lt;=C115,0,1)</f>
        <v>0</v>
      </c>
      <c r="CH115" s="123"/>
      <c r="CI115" s="123"/>
      <c r="CJ115" s="123"/>
      <c r="CK115" s="123"/>
      <c r="CL115" s="123"/>
      <c r="CM115" s="123"/>
      <c r="CN115" s="123"/>
      <c r="CO115" s="123"/>
    </row>
    <row r="116" spans="1:93" ht="25.15" customHeight="1" x14ac:dyDescent="0.2">
      <c r="A116" s="335"/>
      <c r="B116" s="102" t="s">
        <v>93</v>
      </c>
      <c r="C116" s="22"/>
      <c r="D116" s="22"/>
      <c r="E116" s="6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122"/>
      <c r="R116" s="122"/>
      <c r="S116" s="122"/>
      <c r="CA116" s="147" t="str">
        <f>IF(D116&lt;=C116,"","* Las consejerías realizadas en Espacios Amigables NO DEBEN ser mayor al Total de Actividades. ")</f>
        <v/>
      </c>
      <c r="CG116" s="123">
        <f>IF(D116&lt;=C116,0,1)</f>
        <v>0</v>
      </c>
      <c r="CH116" s="123"/>
      <c r="CI116" s="123"/>
      <c r="CJ116" s="123"/>
      <c r="CK116" s="123"/>
      <c r="CL116" s="123"/>
      <c r="CM116" s="123"/>
      <c r="CN116" s="123"/>
      <c r="CO116" s="123"/>
    </row>
    <row r="117" spans="1:93" ht="16.149999999999999" customHeight="1" x14ac:dyDescent="0.2">
      <c r="A117" s="335"/>
      <c r="B117" s="102" t="s">
        <v>94</v>
      </c>
      <c r="C117" s="22"/>
      <c r="D117" s="70"/>
      <c r="E117" s="6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122"/>
      <c r="R117" s="122"/>
      <c r="S117" s="122"/>
      <c r="CG117" s="123"/>
      <c r="CH117" s="123"/>
      <c r="CI117" s="123"/>
      <c r="CJ117" s="123"/>
      <c r="CK117" s="123"/>
      <c r="CL117" s="123"/>
      <c r="CM117" s="123"/>
      <c r="CN117" s="123"/>
      <c r="CO117" s="123"/>
    </row>
    <row r="118" spans="1:93" ht="16.149999999999999" customHeight="1" x14ac:dyDescent="0.2">
      <c r="A118" s="335"/>
      <c r="B118" s="102" t="s">
        <v>95</v>
      </c>
      <c r="C118" s="22"/>
      <c r="D118" s="70"/>
      <c r="E118" s="6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122"/>
      <c r="R118" s="122"/>
      <c r="S118" s="122"/>
      <c r="CG118" s="123"/>
      <c r="CH118" s="123"/>
      <c r="CI118" s="123"/>
      <c r="CJ118" s="123"/>
      <c r="CK118" s="123"/>
      <c r="CL118" s="123"/>
      <c r="CM118" s="123"/>
      <c r="CN118" s="123"/>
      <c r="CO118" s="123"/>
    </row>
    <row r="119" spans="1:93" ht="16.149999999999999" customHeight="1" x14ac:dyDescent="0.2">
      <c r="A119" s="335"/>
      <c r="B119" s="102" t="s">
        <v>96</v>
      </c>
      <c r="C119" s="22"/>
      <c r="D119" s="22"/>
      <c r="E119" s="6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122"/>
      <c r="R119" s="122"/>
      <c r="S119" s="122"/>
      <c r="CA119" s="147" t="str">
        <f>IF(D119&lt;=C119,"","* Las consejerías realizadas en Espacios Amigables NO DEBEN ser mayor al Total de Actividades. ")</f>
        <v/>
      </c>
      <c r="CG119" s="123">
        <f>IF(D119&lt;=C119,0,1)</f>
        <v>0</v>
      </c>
      <c r="CH119" s="123"/>
      <c r="CI119" s="123"/>
      <c r="CJ119" s="123"/>
      <c r="CK119" s="123"/>
      <c r="CL119" s="123"/>
      <c r="CM119" s="123"/>
      <c r="CN119" s="123"/>
      <c r="CO119" s="123"/>
    </row>
    <row r="120" spans="1:93" ht="16.149999999999999" customHeight="1" x14ac:dyDescent="0.2">
      <c r="A120" s="335"/>
      <c r="B120" s="102" t="s">
        <v>97</v>
      </c>
      <c r="C120" s="22"/>
      <c r="D120" s="22"/>
      <c r="E120" s="6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122"/>
      <c r="R120" s="122"/>
      <c r="S120" s="122"/>
      <c r="CA120" s="147" t="str">
        <f>IF(D120&lt;=C120,"","* Las consejerías realizadas en Espacios Amigables NO DEBEN ser mayor al Total de Actividades. ")</f>
        <v/>
      </c>
      <c r="CG120" s="123">
        <f>IF(D120&lt;=C120,0,1)</f>
        <v>0</v>
      </c>
      <c r="CH120" s="123"/>
      <c r="CI120" s="123"/>
      <c r="CJ120" s="123"/>
      <c r="CK120" s="123"/>
      <c r="CL120" s="123"/>
      <c r="CM120" s="123"/>
      <c r="CN120" s="123"/>
      <c r="CO120" s="123"/>
    </row>
    <row r="121" spans="1:93" ht="16.149999999999999" customHeight="1" x14ac:dyDescent="0.2">
      <c r="A121" s="336"/>
      <c r="B121" s="110" t="s">
        <v>98</v>
      </c>
      <c r="C121" s="24"/>
      <c r="D121" s="24"/>
      <c r="E121" s="6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122"/>
      <c r="R121" s="122"/>
      <c r="S121" s="122"/>
      <c r="CA121" s="147" t="str">
        <f>IF(D121&lt;=C121,"","* Las consejerías realizadas en Espacios Amigables NO DEBEN ser mayor al Total de Actividades. ")</f>
        <v/>
      </c>
      <c r="CG121" s="123">
        <f>IF(D121&lt;=C121,0,1)</f>
        <v>0</v>
      </c>
      <c r="CH121" s="123"/>
      <c r="CI121" s="123"/>
      <c r="CJ121" s="123"/>
      <c r="CK121" s="123"/>
      <c r="CL121" s="123"/>
      <c r="CM121" s="123"/>
      <c r="CN121" s="123"/>
      <c r="CO121" s="123"/>
    </row>
    <row r="122" spans="1:93" ht="31.9" customHeight="1" x14ac:dyDescent="0.2">
      <c r="A122" s="222" t="s">
        <v>99</v>
      </c>
      <c r="B122" s="223"/>
      <c r="C122" s="224"/>
      <c r="D122" s="136"/>
      <c r="E122" s="221"/>
      <c r="F122" s="221"/>
      <c r="G122" s="221"/>
      <c r="H122" s="221"/>
      <c r="I122" s="221"/>
      <c r="J122" s="221"/>
      <c r="K122" s="221"/>
      <c r="L122" s="221"/>
      <c r="M122" s="122"/>
      <c r="N122" s="122"/>
      <c r="O122" s="122"/>
      <c r="P122" s="122"/>
      <c r="Q122" s="122"/>
      <c r="R122" s="122"/>
      <c r="S122" s="122"/>
      <c r="CG122" s="123"/>
      <c r="CH122" s="123"/>
      <c r="CI122" s="123"/>
      <c r="CJ122" s="123"/>
      <c r="CK122" s="123"/>
      <c r="CL122" s="123"/>
      <c r="CM122" s="123"/>
      <c r="CN122" s="123"/>
      <c r="CO122" s="123"/>
    </row>
    <row r="123" spans="1:93" ht="31.9" customHeight="1" x14ac:dyDescent="0.2">
      <c r="A123" s="225" t="s">
        <v>100</v>
      </c>
      <c r="B123" s="226"/>
      <c r="C123" s="226"/>
      <c r="D123" s="226"/>
      <c r="E123" s="226"/>
      <c r="F123" s="226"/>
      <c r="G123" s="226"/>
      <c r="H123" s="226"/>
      <c r="I123" s="226"/>
      <c r="J123" s="226"/>
      <c r="K123" s="226"/>
      <c r="L123" s="226"/>
      <c r="CG123" s="123"/>
      <c r="CH123" s="123"/>
      <c r="CI123" s="123"/>
      <c r="CJ123" s="123"/>
      <c r="CK123" s="123"/>
      <c r="CL123" s="123"/>
      <c r="CM123" s="123"/>
      <c r="CN123" s="123"/>
      <c r="CO123" s="123"/>
    </row>
    <row r="124" spans="1:93" ht="25.15" customHeight="1" x14ac:dyDescent="0.2">
      <c r="A124" s="333" t="s">
        <v>101</v>
      </c>
      <c r="B124" s="333" t="s">
        <v>102</v>
      </c>
      <c r="C124" s="333" t="s">
        <v>89</v>
      </c>
      <c r="D124" s="328" t="s">
        <v>103</v>
      </c>
      <c r="E124" s="329"/>
      <c r="F124" s="329"/>
      <c r="G124" s="329"/>
      <c r="H124" s="329"/>
      <c r="I124" s="329"/>
      <c r="J124" s="330"/>
      <c r="K124" s="331" t="s">
        <v>104</v>
      </c>
      <c r="L124" s="331" t="s">
        <v>105</v>
      </c>
      <c r="CG124" s="123"/>
      <c r="CH124" s="123"/>
      <c r="CI124" s="123"/>
      <c r="CJ124" s="123"/>
      <c r="CK124" s="123"/>
      <c r="CL124" s="123"/>
      <c r="CM124" s="123"/>
      <c r="CN124" s="123"/>
      <c r="CO124" s="123"/>
    </row>
    <row r="125" spans="1:93" ht="37.15" customHeight="1" x14ac:dyDescent="0.2">
      <c r="A125" s="333"/>
      <c r="B125" s="333"/>
      <c r="C125" s="333"/>
      <c r="D125" s="77" t="s">
        <v>106</v>
      </c>
      <c r="E125" s="111" t="s">
        <v>107</v>
      </c>
      <c r="F125" s="111" t="s">
        <v>108</v>
      </c>
      <c r="G125" s="111" t="s">
        <v>109</v>
      </c>
      <c r="H125" s="111" t="s">
        <v>110</v>
      </c>
      <c r="I125" s="227" t="s">
        <v>111</v>
      </c>
      <c r="J125" s="144" t="s">
        <v>112</v>
      </c>
      <c r="K125" s="332"/>
      <c r="L125" s="332"/>
      <c r="CG125" s="123"/>
      <c r="CH125" s="123"/>
      <c r="CI125" s="123"/>
      <c r="CJ125" s="123"/>
      <c r="CK125" s="123"/>
      <c r="CL125" s="123"/>
      <c r="CM125" s="123"/>
      <c r="CN125" s="123"/>
      <c r="CO125" s="123"/>
    </row>
    <row r="126" spans="1:93" ht="16.149999999999999" customHeight="1" x14ac:dyDescent="0.2">
      <c r="A126" s="333" t="s">
        <v>113</v>
      </c>
      <c r="B126" s="109" t="s">
        <v>114</v>
      </c>
      <c r="C126" s="228">
        <f>SUM(D126:J126)</f>
        <v>0</v>
      </c>
      <c r="D126" s="78"/>
      <c r="E126" s="134"/>
      <c r="F126" s="134"/>
      <c r="G126" s="134"/>
      <c r="H126" s="134"/>
      <c r="I126" s="229"/>
      <c r="J126" s="156"/>
      <c r="K126" s="230"/>
      <c r="L126" s="174"/>
      <c r="M126" s="124"/>
      <c r="CG126" s="123"/>
      <c r="CH126" s="123"/>
      <c r="CI126" s="123"/>
      <c r="CJ126" s="123"/>
      <c r="CK126" s="123"/>
      <c r="CL126" s="123"/>
      <c r="CM126" s="123"/>
      <c r="CN126" s="123"/>
      <c r="CO126" s="123"/>
    </row>
    <row r="127" spans="1:93" ht="16.149999999999999" customHeight="1" x14ac:dyDescent="0.2">
      <c r="A127" s="333"/>
      <c r="B127" s="108" t="s">
        <v>115</v>
      </c>
      <c r="C127" s="130">
        <f t="shared" ref="C127:C141" si="13">SUM(D127:J127)</f>
        <v>0</v>
      </c>
      <c r="D127" s="7"/>
      <c r="E127" s="11"/>
      <c r="F127" s="11"/>
      <c r="G127" s="11"/>
      <c r="H127" s="11"/>
      <c r="I127" s="173"/>
      <c r="J127" s="35"/>
      <c r="K127" s="9"/>
      <c r="L127" s="22"/>
      <c r="M127" s="124"/>
      <c r="CG127" s="123"/>
      <c r="CH127" s="123"/>
      <c r="CI127" s="123"/>
      <c r="CJ127" s="123"/>
      <c r="CK127" s="123"/>
      <c r="CL127" s="123"/>
      <c r="CM127" s="123"/>
      <c r="CN127" s="123"/>
      <c r="CO127" s="123"/>
    </row>
    <row r="128" spans="1:93" ht="16.149999999999999" customHeight="1" x14ac:dyDescent="0.2">
      <c r="A128" s="327"/>
      <c r="B128" s="108" t="s">
        <v>116</v>
      </c>
      <c r="C128" s="130">
        <f t="shared" si="13"/>
        <v>0</v>
      </c>
      <c r="D128" s="7"/>
      <c r="E128" s="11"/>
      <c r="F128" s="11"/>
      <c r="G128" s="11"/>
      <c r="H128" s="11"/>
      <c r="I128" s="173"/>
      <c r="J128" s="35"/>
      <c r="K128" s="9"/>
      <c r="L128" s="22"/>
      <c r="M128" s="124"/>
      <c r="CG128" s="123"/>
      <c r="CH128" s="123"/>
      <c r="CI128" s="123"/>
      <c r="CJ128" s="123"/>
      <c r="CK128" s="123"/>
      <c r="CL128" s="123"/>
      <c r="CM128" s="123"/>
      <c r="CN128" s="123"/>
      <c r="CO128" s="123"/>
    </row>
    <row r="129" spans="1:93" ht="16.149999999999999" customHeight="1" x14ac:dyDescent="0.2">
      <c r="A129" s="327"/>
      <c r="B129" s="231" t="s">
        <v>117</v>
      </c>
      <c r="C129" s="30">
        <f t="shared" si="13"/>
        <v>0</v>
      </c>
      <c r="D129" s="32"/>
      <c r="E129" s="135"/>
      <c r="F129" s="135"/>
      <c r="G129" s="135"/>
      <c r="H129" s="135"/>
      <c r="I129" s="232"/>
      <c r="J129" s="97"/>
      <c r="K129" s="233"/>
      <c r="L129" s="34"/>
      <c r="M129" s="124"/>
      <c r="CG129" s="123"/>
      <c r="CH129" s="123"/>
      <c r="CI129" s="123"/>
      <c r="CJ129" s="123"/>
      <c r="CK129" s="123"/>
      <c r="CL129" s="123"/>
      <c r="CM129" s="123"/>
      <c r="CN129" s="123"/>
      <c r="CO129" s="123"/>
    </row>
    <row r="130" spans="1:93" ht="16.149999999999999" customHeight="1" x14ac:dyDescent="0.2">
      <c r="A130" s="327" t="s">
        <v>118</v>
      </c>
      <c r="B130" s="109" t="s">
        <v>114</v>
      </c>
      <c r="C130" s="234">
        <f t="shared" si="13"/>
        <v>0</v>
      </c>
      <c r="D130" s="1"/>
      <c r="E130" s="5"/>
      <c r="F130" s="5"/>
      <c r="G130" s="5"/>
      <c r="H130" s="5"/>
      <c r="I130" s="209"/>
      <c r="J130" s="47"/>
      <c r="K130" s="4"/>
      <c r="L130" s="26"/>
      <c r="M130" s="124"/>
      <c r="CG130" s="123"/>
      <c r="CH130" s="123"/>
      <c r="CI130" s="123"/>
      <c r="CJ130" s="123"/>
      <c r="CK130" s="123"/>
      <c r="CL130" s="123"/>
      <c r="CM130" s="123"/>
      <c r="CN130" s="123"/>
      <c r="CO130" s="123"/>
    </row>
    <row r="131" spans="1:93" ht="16.149999999999999" customHeight="1" x14ac:dyDescent="0.2">
      <c r="A131" s="327"/>
      <c r="B131" s="108" t="s">
        <v>115</v>
      </c>
      <c r="C131" s="129">
        <f t="shared" si="13"/>
        <v>0</v>
      </c>
      <c r="D131" s="82"/>
      <c r="E131" s="138"/>
      <c r="F131" s="138"/>
      <c r="G131" s="138"/>
      <c r="H131" s="138"/>
      <c r="I131" s="139"/>
      <c r="J131" s="100"/>
      <c r="K131" s="235"/>
      <c r="L131" s="183"/>
      <c r="M131" s="124"/>
      <c r="CG131" s="123"/>
      <c r="CH131" s="123"/>
      <c r="CI131" s="123"/>
      <c r="CJ131" s="123"/>
      <c r="CK131" s="123"/>
      <c r="CL131" s="123"/>
      <c r="CM131" s="123"/>
      <c r="CN131" s="123"/>
      <c r="CO131" s="123"/>
    </row>
    <row r="132" spans="1:93" ht="16.149999999999999" customHeight="1" x14ac:dyDescent="0.2">
      <c r="A132" s="327"/>
      <c r="B132" s="108" t="s">
        <v>116</v>
      </c>
      <c r="C132" s="130">
        <f t="shared" si="13"/>
        <v>0</v>
      </c>
      <c r="D132" s="7"/>
      <c r="E132" s="11"/>
      <c r="F132" s="11"/>
      <c r="G132" s="11"/>
      <c r="H132" s="11"/>
      <c r="I132" s="173"/>
      <c r="J132" s="35"/>
      <c r="K132" s="9"/>
      <c r="L132" s="22"/>
      <c r="M132" s="124"/>
      <c r="CG132" s="123"/>
      <c r="CH132" s="123"/>
      <c r="CI132" s="123"/>
      <c r="CJ132" s="123"/>
      <c r="CK132" s="123"/>
      <c r="CL132" s="123"/>
      <c r="CM132" s="123"/>
      <c r="CN132" s="123"/>
      <c r="CO132" s="123"/>
    </row>
    <row r="133" spans="1:93" ht="16.149999999999999" customHeight="1" x14ac:dyDescent="0.2">
      <c r="A133" s="327"/>
      <c r="B133" s="231" t="s">
        <v>117</v>
      </c>
      <c r="C133" s="30">
        <f t="shared" si="13"/>
        <v>0</v>
      </c>
      <c r="D133" s="12"/>
      <c r="E133" s="31"/>
      <c r="F133" s="31"/>
      <c r="G133" s="31"/>
      <c r="H133" s="31"/>
      <c r="I133" s="141"/>
      <c r="J133" s="36"/>
      <c r="K133" s="15"/>
      <c r="L133" s="24"/>
      <c r="M133" s="124"/>
      <c r="CG133" s="123"/>
      <c r="CH133" s="123"/>
      <c r="CI133" s="123"/>
      <c r="CJ133" s="123"/>
      <c r="CK133" s="123"/>
      <c r="CL133" s="123"/>
      <c r="CM133" s="123"/>
      <c r="CN133" s="123"/>
      <c r="CO133" s="123"/>
    </row>
    <row r="134" spans="1:93" ht="16.149999999999999" customHeight="1" x14ac:dyDescent="0.2">
      <c r="A134" s="327" t="s">
        <v>119</v>
      </c>
      <c r="B134" s="109" t="s">
        <v>114</v>
      </c>
      <c r="C134" s="234">
        <f t="shared" si="13"/>
        <v>0</v>
      </c>
      <c r="D134" s="1"/>
      <c r="E134" s="5"/>
      <c r="F134" s="5"/>
      <c r="G134" s="5"/>
      <c r="H134" s="5"/>
      <c r="I134" s="209"/>
      <c r="J134" s="47"/>
      <c r="K134" s="4"/>
      <c r="L134" s="26"/>
      <c r="M134" s="124"/>
      <c r="CG134" s="123"/>
      <c r="CH134" s="123"/>
      <c r="CI134" s="123"/>
      <c r="CJ134" s="123"/>
      <c r="CK134" s="123"/>
      <c r="CL134" s="123"/>
      <c r="CM134" s="123"/>
      <c r="CN134" s="123"/>
      <c r="CO134" s="123"/>
    </row>
    <row r="135" spans="1:93" ht="16.149999999999999" customHeight="1" x14ac:dyDescent="0.2">
      <c r="A135" s="327"/>
      <c r="B135" s="108" t="s">
        <v>115</v>
      </c>
      <c r="C135" s="129">
        <f t="shared" si="13"/>
        <v>0</v>
      </c>
      <c r="D135" s="82"/>
      <c r="E135" s="138"/>
      <c r="F135" s="138"/>
      <c r="G135" s="138"/>
      <c r="H135" s="138"/>
      <c r="I135" s="139"/>
      <c r="J135" s="100"/>
      <c r="K135" s="235"/>
      <c r="L135" s="183"/>
      <c r="M135" s="124"/>
      <c r="CG135" s="123"/>
      <c r="CH135" s="123"/>
      <c r="CI135" s="123"/>
      <c r="CJ135" s="123"/>
      <c r="CK135" s="123"/>
      <c r="CL135" s="123"/>
      <c r="CM135" s="123"/>
      <c r="CN135" s="123"/>
      <c r="CO135" s="123"/>
    </row>
    <row r="136" spans="1:93" ht="16.149999999999999" customHeight="1" x14ac:dyDescent="0.2">
      <c r="A136" s="327"/>
      <c r="B136" s="108" t="s">
        <v>116</v>
      </c>
      <c r="C136" s="130">
        <f t="shared" si="13"/>
        <v>0</v>
      </c>
      <c r="D136" s="7"/>
      <c r="E136" s="11"/>
      <c r="F136" s="11"/>
      <c r="G136" s="11"/>
      <c r="H136" s="11"/>
      <c r="I136" s="173"/>
      <c r="J136" s="35"/>
      <c r="K136" s="9"/>
      <c r="L136" s="22"/>
      <c r="M136" s="124"/>
      <c r="CG136" s="123"/>
      <c r="CH136" s="123"/>
      <c r="CI136" s="123"/>
      <c r="CJ136" s="123"/>
      <c r="CK136" s="123"/>
      <c r="CL136" s="123"/>
      <c r="CM136" s="123"/>
      <c r="CN136" s="123"/>
      <c r="CO136" s="123"/>
    </row>
    <row r="137" spans="1:93" ht="16.149999999999999" customHeight="1" x14ac:dyDescent="0.2">
      <c r="A137" s="327"/>
      <c r="B137" s="231" t="s">
        <v>117</v>
      </c>
      <c r="C137" s="30">
        <f t="shared" si="13"/>
        <v>0</v>
      </c>
      <c r="D137" s="12"/>
      <c r="E137" s="31"/>
      <c r="F137" s="31"/>
      <c r="G137" s="31"/>
      <c r="H137" s="31"/>
      <c r="I137" s="141"/>
      <c r="J137" s="36"/>
      <c r="K137" s="15"/>
      <c r="L137" s="24"/>
      <c r="M137" s="124"/>
      <c r="CG137" s="123"/>
      <c r="CH137" s="123"/>
      <c r="CI137" s="123"/>
      <c r="CJ137" s="123"/>
      <c r="CK137" s="123"/>
      <c r="CL137" s="123"/>
      <c r="CM137" s="123"/>
      <c r="CN137" s="123"/>
      <c r="CO137" s="123"/>
    </row>
    <row r="138" spans="1:93" ht="16.149999999999999" customHeight="1" x14ac:dyDescent="0.2">
      <c r="A138" s="327" t="s">
        <v>120</v>
      </c>
      <c r="B138" s="109" t="s">
        <v>114</v>
      </c>
      <c r="C138" s="234">
        <f t="shared" si="13"/>
        <v>0</v>
      </c>
      <c r="D138" s="1"/>
      <c r="E138" s="5"/>
      <c r="F138" s="5"/>
      <c r="G138" s="5"/>
      <c r="H138" s="5"/>
      <c r="I138" s="209"/>
      <c r="J138" s="47"/>
      <c r="K138" s="4"/>
      <c r="L138" s="26"/>
      <c r="M138" s="124"/>
      <c r="CG138" s="123"/>
      <c r="CH138" s="123"/>
      <c r="CI138" s="123"/>
      <c r="CJ138" s="123"/>
      <c r="CK138" s="123"/>
      <c r="CL138" s="123"/>
      <c r="CM138" s="123"/>
      <c r="CN138" s="123"/>
      <c r="CO138" s="123"/>
    </row>
    <row r="139" spans="1:93" ht="16.149999999999999" customHeight="1" x14ac:dyDescent="0.2">
      <c r="A139" s="327"/>
      <c r="B139" s="108" t="s">
        <v>115</v>
      </c>
      <c r="C139" s="129">
        <f t="shared" si="13"/>
        <v>0</v>
      </c>
      <c r="D139" s="82"/>
      <c r="E139" s="138"/>
      <c r="F139" s="138"/>
      <c r="G139" s="138"/>
      <c r="H139" s="138"/>
      <c r="I139" s="139"/>
      <c r="J139" s="100"/>
      <c r="K139" s="235"/>
      <c r="L139" s="183"/>
      <c r="M139" s="124"/>
      <c r="CG139" s="123"/>
      <c r="CH139" s="123"/>
      <c r="CI139" s="123"/>
      <c r="CJ139" s="123"/>
      <c r="CK139" s="123"/>
      <c r="CL139" s="123"/>
      <c r="CM139" s="123"/>
      <c r="CN139" s="123"/>
      <c r="CO139" s="123"/>
    </row>
    <row r="140" spans="1:93" ht="16.149999999999999" customHeight="1" x14ac:dyDescent="0.2">
      <c r="A140" s="327"/>
      <c r="B140" s="108" t="s">
        <v>116</v>
      </c>
      <c r="C140" s="130">
        <f t="shared" si="13"/>
        <v>0</v>
      </c>
      <c r="D140" s="7"/>
      <c r="E140" s="11"/>
      <c r="F140" s="11"/>
      <c r="G140" s="11"/>
      <c r="H140" s="11"/>
      <c r="I140" s="173"/>
      <c r="J140" s="35"/>
      <c r="K140" s="9"/>
      <c r="L140" s="22"/>
      <c r="M140" s="124"/>
      <c r="CG140" s="123"/>
      <c r="CH140" s="123"/>
      <c r="CI140" s="123"/>
      <c r="CJ140" s="123"/>
      <c r="CK140" s="123"/>
      <c r="CL140" s="123"/>
      <c r="CM140" s="123"/>
      <c r="CN140" s="123"/>
      <c r="CO140" s="123"/>
    </row>
    <row r="141" spans="1:93" ht="16.149999999999999" customHeight="1" x14ac:dyDescent="0.2">
      <c r="A141" s="327"/>
      <c r="B141" s="231" t="s">
        <v>117</v>
      </c>
      <c r="C141" s="30">
        <f t="shared" si="13"/>
        <v>0</v>
      </c>
      <c r="D141" s="12"/>
      <c r="E141" s="31"/>
      <c r="F141" s="31"/>
      <c r="G141" s="31"/>
      <c r="H141" s="31"/>
      <c r="I141" s="141"/>
      <c r="J141" s="36"/>
      <c r="K141" s="15"/>
      <c r="L141" s="24"/>
      <c r="M141" s="124"/>
      <c r="CG141" s="123"/>
      <c r="CH141" s="123"/>
      <c r="CI141" s="123"/>
      <c r="CJ141" s="123"/>
      <c r="CK141" s="123"/>
      <c r="CL141" s="123"/>
      <c r="CM141" s="123"/>
      <c r="CN141" s="123"/>
      <c r="CO141" s="123"/>
    </row>
    <row r="142" spans="1:93" ht="31.9" customHeight="1" x14ac:dyDescent="0.2">
      <c r="A142" s="225" t="s">
        <v>121</v>
      </c>
      <c r="B142" s="226"/>
      <c r="C142" s="226"/>
      <c r="D142" s="226"/>
      <c r="E142" s="226"/>
      <c r="F142" s="226"/>
      <c r="G142" s="226"/>
      <c r="H142" s="226"/>
      <c r="I142" s="226"/>
      <c r="J142" s="226"/>
      <c r="K142" s="226"/>
      <c r="L142" s="226"/>
      <c r="CG142" s="123"/>
      <c r="CH142" s="123"/>
      <c r="CI142" s="123"/>
      <c r="CJ142" s="123"/>
      <c r="CK142" s="123"/>
      <c r="CL142" s="123"/>
      <c r="CM142" s="123"/>
      <c r="CN142" s="123"/>
      <c r="CO142" s="123"/>
    </row>
    <row r="143" spans="1:93" ht="37.15" customHeight="1" x14ac:dyDescent="0.2">
      <c r="A143" s="83" t="s">
        <v>122</v>
      </c>
      <c r="B143" s="251" t="s">
        <v>123</v>
      </c>
      <c r="C143" s="37" t="s">
        <v>124</v>
      </c>
      <c r="D143" s="38" t="s">
        <v>125</v>
      </c>
      <c r="E143" s="38" t="s">
        <v>126</v>
      </c>
      <c r="F143" s="38" t="s">
        <v>127</v>
      </c>
      <c r="G143" s="38" t="s">
        <v>128</v>
      </c>
      <c r="H143" s="29" t="s">
        <v>129</v>
      </c>
      <c r="I143" s="237"/>
      <c r="J143" s="238"/>
      <c r="K143" s="238"/>
      <c r="L143" s="238"/>
      <c r="CG143" s="123"/>
      <c r="CH143" s="123"/>
      <c r="CI143" s="123"/>
      <c r="CJ143" s="123"/>
      <c r="CK143" s="123"/>
      <c r="CL143" s="123"/>
      <c r="CM143" s="123"/>
      <c r="CN143" s="123"/>
      <c r="CO143" s="123"/>
    </row>
    <row r="144" spans="1:93" ht="16.149999999999999" customHeight="1" x14ac:dyDescent="0.2">
      <c r="A144" s="109" t="s">
        <v>130</v>
      </c>
      <c r="B144" s="234">
        <f>SUM(C144:H144)</f>
        <v>0</v>
      </c>
      <c r="C144" s="1"/>
      <c r="D144" s="239"/>
      <c r="E144" s="239"/>
      <c r="F144" s="239"/>
      <c r="G144" s="239"/>
      <c r="H144" s="240"/>
      <c r="I144" s="241"/>
      <c r="J144" s="226"/>
      <c r="K144" s="120"/>
      <c r="L144" s="120"/>
      <c r="CG144" s="123"/>
      <c r="CH144" s="123"/>
      <c r="CI144" s="123"/>
      <c r="CJ144" s="123"/>
      <c r="CK144" s="123"/>
      <c r="CL144" s="123"/>
      <c r="CM144" s="123"/>
      <c r="CN144" s="123"/>
      <c r="CO144" s="123"/>
    </row>
    <row r="145" spans="1:93" ht="16.149999999999999" customHeight="1" x14ac:dyDescent="0.2">
      <c r="A145" s="108" t="s">
        <v>115</v>
      </c>
      <c r="B145" s="129">
        <f>SUM(C145:H145)</f>
        <v>0</v>
      </c>
      <c r="C145" s="82"/>
      <c r="D145" s="138"/>
      <c r="E145" s="138"/>
      <c r="F145" s="138"/>
      <c r="G145" s="138"/>
      <c r="H145" s="81"/>
      <c r="I145" s="241"/>
      <c r="J145" s="226"/>
      <c r="K145" s="120"/>
      <c r="L145" s="120"/>
      <c r="CG145" s="123"/>
      <c r="CH145" s="123"/>
      <c r="CI145" s="123"/>
      <c r="CJ145" s="123"/>
      <c r="CK145" s="123"/>
      <c r="CL145" s="123"/>
      <c r="CM145" s="123"/>
      <c r="CN145" s="123"/>
      <c r="CO145" s="123"/>
    </row>
    <row r="146" spans="1:93" ht="16.149999999999999" customHeight="1" x14ac:dyDescent="0.2">
      <c r="A146" s="108" t="s">
        <v>116</v>
      </c>
      <c r="B146" s="130">
        <f>SUM(C146:H146)</f>
        <v>0</v>
      </c>
      <c r="C146" s="7"/>
      <c r="D146" s="11"/>
      <c r="E146" s="11"/>
      <c r="F146" s="11"/>
      <c r="G146" s="11"/>
      <c r="H146" s="8"/>
      <c r="I146" s="241"/>
      <c r="J146" s="226"/>
      <c r="K146" s="120"/>
      <c r="L146" s="120"/>
      <c r="CG146" s="123"/>
      <c r="CH146" s="123"/>
      <c r="CI146" s="123"/>
      <c r="CJ146" s="123"/>
      <c r="CK146" s="123"/>
      <c r="CL146" s="123"/>
      <c r="CM146" s="123"/>
      <c r="CN146" s="123"/>
      <c r="CO146" s="123"/>
    </row>
    <row r="147" spans="1:93" ht="16.149999999999999" customHeight="1" x14ac:dyDescent="0.2">
      <c r="A147" s="231" t="s">
        <v>131</v>
      </c>
      <c r="B147" s="30">
        <f>SUM(C147:H147)</f>
        <v>0</v>
      </c>
      <c r="C147" s="12"/>
      <c r="D147" s="31"/>
      <c r="E147" s="31"/>
      <c r="F147" s="31"/>
      <c r="G147" s="31"/>
      <c r="H147" s="14"/>
      <c r="I147" s="241"/>
      <c r="J147" s="226"/>
      <c r="K147" s="120"/>
      <c r="L147" s="120"/>
      <c r="CG147" s="123"/>
      <c r="CH147" s="123"/>
      <c r="CI147" s="123"/>
      <c r="CJ147" s="123"/>
      <c r="CK147" s="123"/>
      <c r="CL147" s="123"/>
      <c r="CM147" s="123"/>
      <c r="CN147" s="123"/>
      <c r="CO147" s="123"/>
    </row>
    <row r="148" spans="1:93" ht="31.9" customHeight="1" x14ac:dyDescent="0.2">
      <c r="A148" s="225" t="s">
        <v>132</v>
      </c>
      <c r="B148" s="226"/>
      <c r="C148" s="226"/>
      <c r="D148" s="226"/>
      <c r="E148" s="226"/>
      <c r="F148" s="226"/>
      <c r="G148" s="226"/>
      <c r="H148" s="226"/>
      <c r="I148" s="226"/>
      <c r="J148" s="226"/>
      <c r="K148" s="226"/>
      <c r="L148" s="226"/>
      <c r="CG148" s="123"/>
      <c r="CH148" s="123"/>
      <c r="CI148" s="123"/>
      <c r="CJ148" s="123"/>
      <c r="CK148" s="123"/>
      <c r="CL148" s="123"/>
      <c r="CM148" s="123"/>
      <c r="CN148" s="123"/>
      <c r="CO148" s="123"/>
    </row>
    <row r="149" spans="1:93" ht="37.15" customHeight="1" x14ac:dyDescent="0.2">
      <c r="A149" s="83" t="s">
        <v>122</v>
      </c>
      <c r="B149" s="251" t="s">
        <v>89</v>
      </c>
      <c r="C149" s="37" t="s">
        <v>133</v>
      </c>
      <c r="D149" s="38" t="s">
        <v>134</v>
      </c>
      <c r="E149" s="38" t="s">
        <v>135</v>
      </c>
      <c r="F149" s="38" t="s">
        <v>136</v>
      </c>
      <c r="G149" s="38" t="s">
        <v>137</v>
      </c>
      <c r="H149" s="29" t="s">
        <v>138</v>
      </c>
      <c r="I149" s="237"/>
      <c r="J149" s="238"/>
      <c r="K149" s="238"/>
      <c r="L149" s="238"/>
      <c r="CG149" s="123"/>
      <c r="CH149" s="123"/>
      <c r="CI149" s="123"/>
      <c r="CJ149" s="123"/>
      <c r="CK149" s="123"/>
      <c r="CL149" s="123"/>
      <c r="CM149" s="123"/>
      <c r="CN149" s="123"/>
      <c r="CO149" s="123"/>
    </row>
    <row r="150" spans="1:93" ht="16.149999999999999" customHeight="1" x14ac:dyDescent="0.2">
      <c r="A150" s="109" t="s">
        <v>130</v>
      </c>
      <c r="B150" s="234">
        <f t="shared" ref="B150:B155" si="14">SUM(C150:H150)</f>
        <v>0</v>
      </c>
      <c r="C150" s="1"/>
      <c r="D150" s="239"/>
      <c r="E150" s="239"/>
      <c r="F150" s="239"/>
      <c r="G150" s="239"/>
      <c r="H150" s="240"/>
      <c r="I150" s="241"/>
      <c r="J150" s="226"/>
      <c r="K150" s="120"/>
      <c r="L150" s="120"/>
      <c r="CG150" s="123"/>
      <c r="CH150" s="123"/>
      <c r="CI150" s="123"/>
      <c r="CJ150" s="123"/>
      <c r="CK150" s="123"/>
      <c r="CL150" s="123"/>
      <c r="CM150" s="123"/>
      <c r="CN150" s="123"/>
      <c r="CO150" s="123"/>
    </row>
    <row r="151" spans="1:93" ht="16.149999999999999" customHeight="1" x14ac:dyDescent="0.2">
      <c r="A151" s="108" t="s">
        <v>115</v>
      </c>
      <c r="B151" s="130">
        <f t="shared" si="14"/>
        <v>0</v>
      </c>
      <c r="C151" s="7"/>
      <c r="D151" s="11"/>
      <c r="E151" s="11"/>
      <c r="F151" s="11"/>
      <c r="G151" s="11"/>
      <c r="H151" s="8"/>
      <c r="I151" s="241"/>
      <c r="J151" s="226"/>
      <c r="K151" s="120"/>
      <c r="L151" s="120"/>
      <c r="CG151" s="123"/>
      <c r="CH151" s="123"/>
      <c r="CI151" s="123"/>
      <c r="CJ151" s="123"/>
      <c r="CK151" s="123"/>
      <c r="CL151" s="123"/>
      <c r="CM151" s="123"/>
      <c r="CN151" s="123"/>
      <c r="CO151" s="123"/>
    </row>
    <row r="152" spans="1:93" ht="16.149999999999999" customHeight="1" x14ac:dyDescent="0.2">
      <c r="A152" s="108" t="s">
        <v>116</v>
      </c>
      <c r="B152" s="130">
        <f t="shared" si="14"/>
        <v>0</v>
      </c>
      <c r="C152" s="7"/>
      <c r="D152" s="11"/>
      <c r="E152" s="11"/>
      <c r="F152" s="11"/>
      <c r="G152" s="11"/>
      <c r="H152" s="8"/>
      <c r="I152" s="241"/>
      <c r="J152" s="226"/>
      <c r="K152" s="120"/>
      <c r="L152" s="120"/>
      <c r="CG152" s="123"/>
      <c r="CH152" s="123"/>
      <c r="CI152" s="123"/>
      <c r="CJ152" s="123"/>
      <c r="CK152" s="123"/>
      <c r="CL152" s="123"/>
      <c r="CM152" s="123"/>
      <c r="CN152" s="123"/>
      <c r="CO152" s="123"/>
    </row>
    <row r="153" spans="1:93" ht="16.149999999999999" customHeight="1" x14ac:dyDescent="0.2">
      <c r="A153" s="98" t="s">
        <v>139</v>
      </c>
      <c r="B153" s="130">
        <f t="shared" si="14"/>
        <v>0</v>
      </c>
      <c r="C153" s="7"/>
      <c r="D153" s="11"/>
      <c r="E153" s="11"/>
      <c r="F153" s="11"/>
      <c r="G153" s="11"/>
      <c r="H153" s="8"/>
      <c r="I153" s="241"/>
      <c r="J153" s="226"/>
      <c r="K153" s="120"/>
      <c r="L153" s="120"/>
      <c r="CG153" s="123"/>
      <c r="CH153" s="123"/>
      <c r="CI153" s="123"/>
      <c r="CJ153" s="123"/>
      <c r="CK153" s="123"/>
      <c r="CL153" s="123"/>
      <c r="CM153" s="123"/>
      <c r="CN153" s="123"/>
      <c r="CO153" s="123"/>
    </row>
    <row r="154" spans="1:93" ht="16.149999999999999" customHeight="1" x14ac:dyDescent="0.2">
      <c r="A154" s="242" t="s">
        <v>140</v>
      </c>
      <c r="B154" s="243">
        <f t="shared" si="14"/>
        <v>0</v>
      </c>
      <c r="C154" s="27"/>
      <c r="D154" s="44"/>
      <c r="E154" s="44"/>
      <c r="F154" s="44"/>
      <c r="G154" s="44"/>
      <c r="H154" s="137"/>
      <c r="I154" s="241"/>
      <c r="J154" s="226"/>
      <c r="K154" s="120"/>
      <c r="L154" s="120"/>
      <c r="CG154" s="123"/>
      <c r="CH154" s="123"/>
      <c r="CI154" s="123"/>
      <c r="CJ154" s="123"/>
      <c r="CK154" s="123"/>
      <c r="CL154" s="123"/>
      <c r="CM154" s="123"/>
      <c r="CN154" s="123"/>
      <c r="CO154" s="123"/>
    </row>
    <row r="155" spans="1:93" ht="16.149999999999999" customHeight="1" x14ac:dyDescent="0.2">
      <c r="A155" s="244" t="s">
        <v>8</v>
      </c>
      <c r="B155" s="30">
        <f t="shared" si="14"/>
        <v>0</v>
      </c>
      <c r="C155" s="12"/>
      <c r="D155" s="31"/>
      <c r="E155" s="31"/>
      <c r="F155" s="31"/>
      <c r="G155" s="31"/>
      <c r="H155" s="14"/>
      <c r="I155" s="241"/>
      <c r="J155" s="226"/>
      <c r="K155" s="120"/>
      <c r="L155" s="120"/>
      <c r="CG155" s="123"/>
      <c r="CH155" s="123"/>
      <c r="CI155" s="123"/>
      <c r="CJ155" s="123"/>
      <c r="CK155" s="123"/>
      <c r="CL155" s="123"/>
      <c r="CM155" s="123"/>
      <c r="CN155" s="123"/>
      <c r="CO155" s="123"/>
    </row>
    <row r="156" spans="1:93" x14ac:dyDescent="0.2">
      <c r="CG156" s="123"/>
      <c r="CH156" s="123"/>
      <c r="CI156" s="123"/>
      <c r="CJ156" s="123"/>
      <c r="CK156" s="123"/>
      <c r="CL156" s="123"/>
      <c r="CM156" s="123"/>
      <c r="CN156" s="123"/>
      <c r="CO156" s="123"/>
    </row>
    <row r="194" spans="1:104" ht="12.75" customHeight="1" x14ac:dyDescent="0.2"/>
    <row r="195" spans="1:104" s="142" customFormat="1" hidden="1" x14ac:dyDescent="0.2">
      <c r="A195" s="142">
        <f>SUM(C14:C95,C100:C111,C126:C141,B144:B147,B150:B155,C114:C121)</f>
        <v>510</v>
      </c>
      <c r="B195" s="142">
        <f>SUM(CG11:CO156)</f>
        <v>0</v>
      </c>
      <c r="BX195" s="143"/>
      <c r="BY195" s="143"/>
      <c r="BZ195" s="143"/>
      <c r="CA195" s="143"/>
      <c r="CB195" s="143"/>
      <c r="CC195" s="143"/>
      <c r="CD195" s="143"/>
      <c r="CE195" s="143"/>
      <c r="CF195" s="143"/>
      <c r="CG195" s="143"/>
      <c r="CH195" s="143"/>
      <c r="CI195" s="143"/>
      <c r="CJ195" s="143"/>
      <c r="CK195" s="143"/>
      <c r="CL195" s="143"/>
      <c r="CM195" s="143"/>
      <c r="CN195" s="143"/>
      <c r="CO195" s="143"/>
      <c r="CP195" s="143"/>
      <c r="CQ195" s="143"/>
      <c r="CR195" s="143"/>
      <c r="CS195" s="143"/>
      <c r="CT195" s="143"/>
      <c r="CU195" s="143"/>
      <c r="CV195" s="143"/>
      <c r="CW195" s="143"/>
      <c r="CX195" s="143"/>
      <c r="CY195" s="143"/>
      <c r="CZ195" s="143"/>
    </row>
  </sheetData>
  <mergeCells count="75">
    <mergeCell ref="Z12:AA12"/>
    <mergeCell ref="AB12:AC12"/>
    <mergeCell ref="AD12:AE12"/>
    <mergeCell ref="AF12:AG12"/>
    <mergeCell ref="A6:T6"/>
    <mergeCell ref="A8:B8"/>
    <mergeCell ref="A10:A13"/>
    <mergeCell ref="B10:B13"/>
    <mergeCell ref="C10:E12"/>
    <mergeCell ref="F10:AM11"/>
    <mergeCell ref="AH12:AI12"/>
    <mergeCell ref="P12:Q12"/>
    <mergeCell ref="R12:S12"/>
    <mergeCell ref="T12:U12"/>
    <mergeCell ref="V12:W12"/>
    <mergeCell ref="X12:Y12"/>
    <mergeCell ref="F12:G12"/>
    <mergeCell ref="H12:I12"/>
    <mergeCell ref="J12:K12"/>
    <mergeCell ref="L12:M12"/>
    <mergeCell ref="N12:O12"/>
    <mergeCell ref="F97:AM97"/>
    <mergeCell ref="AN97:AO98"/>
    <mergeCell ref="AP97:AP99"/>
    <mergeCell ref="AD98:AE98"/>
    <mergeCell ref="AF98:AG98"/>
    <mergeCell ref="AH98:AI98"/>
    <mergeCell ref="AJ98:AK98"/>
    <mergeCell ref="AL98:AM98"/>
    <mergeCell ref="AQ97:AQ99"/>
    <mergeCell ref="A100:A105"/>
    <mergeCell ref="A106:A111"/>
    <mergeCell ref="A113:A121"/>
    <mergeCell ref="F98:G98"/>
    <mergeCell ref="H98:I98"/>
    <mergeCell ref="J98:K98"/>
    <mergeCell ref="L98:M98"/>
    <mergeCell ref="N98:O98"/>
    <mergeCell ref="P98:Q98"/>
    <mergeCell ref="R98:S98"/>
    <mergeCell ref="T98:U98"/>
    <mergeCell ref="V98:W98"/>
    <mergeCell ref="X98:Y98"/>
    <mergeCell ref="Z98:AA98"/>
    <mergeCell ref="AB98:AC98"/>
    <mergeCell ref="AQ10:AQ13"/>
    <mergeCell ref="AR10:AR13"/>
    <mergeCell ref="AS10:AS13"/>
    <mergeCell ref="AJ12:AK12"/>
    <mergeCell ref="AL12:AM12"/>
    <mergeCell ref="AN10:AN13"/>
    <mergeCell ref="AO10:AP12"/>
    <mergeCell ref="A14:A24"/>
    <mergeCell ref="A25:A35"/>
    <mergeCell ref="A124:A125"/>
    <mergeCell ref="B124:B125"/>
    <mergeCell ref="C124:C125"/>
    <mergeCell ref="A97:A99"/>
    <mergeCell ref="A81:A87"/>
    <mergeCell ref="A88:A95"/>
    <mergeCell ref="A36:A46"/>
    <mergeCell ref="A47:A57"/>
    <mergeCell ref="A58:A64"/>
    <mergeCell ref="A65:A68"/>
    <mergeCell ref="A69:A75"/>
    <mergeCell ref="A76:A80"/>
    <mergeCell ref="B97:B99"/>
    <mergeCell ref="C97:E98"/>
    <mergeCell ref="A134:A137"/>
    <mergeCell ref="A138:A141"/>
    <mergeCell ref="D124:J124"/>
    <mergeCell ref="K124:K125"/>
    <mergeCell ref="L124:L125"/>
    <mergeCell ref="A126:A129"/>
    <mergeCell ref="A130:A133"/>
  </mergeCells>
  <dataValidations count="2">
    <dataValidation allowBlank="1" showInputMessage="1" showErrorMessage="1" errorTitle="ERROR" error="Por Favor ingrese solo Números." sqref="AR100:AR111 AT14:AT95 E114:E121" xr:uid="{00000000-0002-0000-0400-000000000000}"/>
    <dataValidation type="whole" allowBlank="1" showInputMessage="1" showErrorMessage="1" errorTitle="Error de ingreso" error="Debe ingresar sólo números enteros positivos." sqref="F14:AS95 F100:AQ111 C114:D121 D126:L141 C144:H147 C150:H155" xr:uid="{00000000-0002-0000-0400-000001000000}">
      <formula1>0</formula1>
      <formula2>1000000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Z195"/>
  <sheetViews>
    <sheetView workbookViewId="0">
      <selection sqref="A1:XFD1048576"/>
    </sheetView>
  </sheetViews>
  <sheetFormatPr baseColWidth="10" defaultColWidth="11.42578125" defaultRowHeight="12.75" x14ac:dyDescent="0.2"/>
  <cols>
    <col min="1" max="1" width="43.140625" style="121" customWidth="1"/>
    <col min="2" max="2" width="42.28515625" style="121" customWidth="1"/>
    <col min="3" max="3" width="17.28515625" style="121" customWidth="1"/>
    <col min="4" max="4" width="16.140625" style="121" customWidth="1"/>
    <col min="5" max="5" width="14.140625" style="121" customWidth="1"/>
    <col min="6" max="6" width="14.85546875" style="121" customWidth="1"/>
    <col min="7" max="7" width="16" style="121" customWidth="1"/>
    <col min="8" max="8" width="16.42578125" style="121" customWidth="1"/>
    <col min="9" max="9" width="13.28515625" style="121" customWidth="1"/>
    <col min="10" max="10" width="15.42578125" style="121" customWidth="1"/>
    <col min="11" max="11" width="17" style="121" customWidth="1"/>
    <col min="12" max="12" width="13.28515625" style="121" customWidth="1"/>
    <col min="13" max="39" width="11.42578125" style="121"/>
    <col min="40" max="40" width="11" style="121" customWidth="1"/>
    <col min="41" max="41" width="13" style="121" customWidth="1"/>
    <col min="42" max="42" width="13.140625" style="121" customWidth="1"/>
    <col min="43" max="74" width="11.42578125" style="121"/>
    <col min="75" max="75" width="11.7109375" style="121" customWidth="1"/>
    <col min="76" max="77" width="11.7109375" style="124" customWidth="1"/>
    <col min="78" max="78" width="12.140625" style="124" customWidth="1"/>
    <col min="79" max="104" width="12.140625" style="147" hidden="1" customWidth="1"/>
    <col min="105" max="105" width="12.140625" style="121" customWidth="1"/>
    <col min="106" max="16384" width="11.42578125" style="121"/>
  </cols>
  <sheetData>
    <row r="1" spans="1:93" ht="16.149999999999999" customHeight="1" x14ac:dyDescent="0.2">
      <c r="A1" s="146" t="s">
        <v>0</v>
      </c>
    </row>
    <row r="2" spans="1:93" ht="16.149999999999999" customHeight="1" x14ac:dyDescent="0.2">
      <c r="A2" s="85" t="str">
        <f>CONCATENATE("COMUNA: ",[6]NOMBRE!B2," - ","( ",[6]NOMBRE!C2,[6]NOMBRE!D2,[6]NOMBRE!E2,[6]NOMBRE!F2,[6]NOMBRE!G2," )")</f>
        <v>COMUNA: LINARES - ( 07401 )</v>
      </c>
    </row>
    <row r="3" spans="1:93" ht="16.149999999999999" customHeight="1" x14ac:dyDescent="0.2">
      <c r="A3" s="85" t="str">
        <f>CONCATENATE("ESTABLECIMIENTO/ESTRATEGIA: ",[6]NOMBRE!B3," - ","( ",[6]NOMBRE!C3,[6]NOMBRE!D3,[6]NOMBRE!E3,[6]NOMBRE!F3,[6]NOMBRE!G3,[6]NOMBRE!H3," )")</f>
        <v>ESTABLECIMIENTO/ESTRATEGIA: HOSPITAL PRESIDENTE CARLOS IBAÑEZ DEL CAMPO - ( 116108 )</v>
      </c>
    </row>
    <row r="4" spans="1:93" ht="16.149999999999999" customHeight="1" x14ac:dyDescent="0.2">
      <c r="A4" s="85" t="str">
        <f>CONCATENATE("MES: ",[6]NOMBRE!B6," - ","( ",[6]NOMBRE!C6,[6]NOMBRE!D6," )")</f>
        <v>MES: MAYO - ( 05 )</v>
      </c>
    </row>
    <row r="5" spans="1:93" ht="16.149999999999999" customHeight="1" x14ac:dyDescent="0.2">
      <c r="A5" s="85" t="str">
        <f>CONCATENATE("AÑO: ",[6]NOMBRE!B7)</f>
        <v>AÑO: 2018</v>
      </c>
    </row>
    <row r="6" spans="1:93" ht="15" x14ac:dyDescent="0.2">
      <c r="A6" s="358" t="s">
        <v>9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</row>
    <row r="7" spans="1:93" ht="15" x14ac:dyDescent="0.2">
      <c r="A7" s="260"/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</row>
    <row r="8" spans="1:93" ht="31.9" customHeight="1" x14ac:dyDescent="0.2">
      <c r="A8" s="359" t="s">
        <v>10</v>
      </c>
      <c r="B8" s="359"/>
      <c r="C8" s="148"/>
      <c r="D8" s="148"/>
      <c r="E8" s="148"/>
      <c r="F8" s="148"/>
      <c r="G8" s="148"/>
      <c r="H8" s="148"/>
      <c r="I8" s="148"/>
      <c r="J8" s="148"/>
      <c r="K8" s="148"/>
      <c r="L8" s="148"/>
    </row>
    <row r="9" spans="1:93" ht="31.9" customHeight="1" x14ac:dyDescent="0.2">
      <c r="A9" s="149" t="s">
        <v>11</v>
      </c>
      <c r="B9" s="150"/>
      <c r="C9" s="150"/>
      <c r="D9" s="150"/>
      <c r="E9" s="150"/>
      <c r="F9" s="151"/>
      <c r="G9" s="151"/>
      <c r="H9" s="151"/>
      <c r="I9" s="151"/>
      <c r="J9" s="151"/>
      <c r="K9" s="151"/>
      <c r="L9" s="151"/>
    </row>
    <row r="10" spans="1:93" ht="16.149999999999999" customHeight="1" x14ac:dyDescent="0.2">
      <c r="A10" s="360" t="s">
        <v>12</v>
      </c>
      <c r="B10" s="340" t="s">
        <v>13</v>
      </c>
      <c r="C10" s="343" t="s">
        <v>14</v>
      </c>
      <c r="D10" s="344"/>
      <c r="E10" s="337"/>
      <c r="F10" s="363" t="s">
        <v>15</v>
      </c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64"/>
      <c r="AM10" s="365"/>
      <c r="AN10" s="350" t="s">
        <v>16</v>
      </c>
      <c r="AO10" s="353" t="s">
        <v>1</v>
      </c>
      <c r="AP10" s="337"/>
      <c r="AQ10" s="334" t="s">
        <v>2</v>
      </c>
      <c r="AR10" s="334" t="s">
        <v>3</v>
      </c>
      <c r="AS10" s="334" t="s">
        <v>7</v>
      </c>
      <c r="BX10" s="121"/>
    </row>
    <row r="11" spans="1:93" ht="16.149999999999999" customHeight="1" x14ac:dyDescent="0.2">
      <c r="A11" s="360"/>
      <c r="B11" s="341"/>
      <c r="C11" s="361"/>
      <c r="D11" s="362"/>
      <c r="E11" s="338"/>
      <c r="F11" s="366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8"/>
      <c r="AN11" s="351"/>
      <c r="AO11" s="354"/>
      <c r="AP11" s="338"/>
      <c r="AQ11" s="335"/>
      <c r="AR11" s="335"/>
      <c r="AS11" s="335"/>
      <c r="BX11" s="121"/>
      <c r="CG11" s="123"/>
      <c r="CH11" s="123"/>
      <c r="CI11" s="123"/>
      <c r="CJ11" s="123"/>
      <c r="CK11" s="123"/>
      <c r="CL11" s="123"/>
      <c r="CM11" s="123"/>
      <c r="CN11" s="123"/>
      <c r="CO11" s="123"/>
    </row>
    <row r="12" spans="1:93" ht="16.149999999999999" customHeight="1" x14ac:dyDescent="0.2">
      <c r="A12" s="360"/>
      <c r="B12" s="341"/>
      <c r="C12" s="345"/>
      <c r="D12" s="346"/>
      <c r="E12" s="339"/>
      <c r="F12" s="333" t="s">
        <v>17</v>
      </c>
      <c r="G12" s="333"/>
      <c r="H12" s="328" t="s">
        <v>18</v>
      </c>
      <c r="I12" s="347"/>
      <c r="J12" s="328" t="s">
        <v>4</v>
      </c>
      <c r="K12" s="347"/>
      <c r="L12" s="328" t="s">
        <v>19</v>
      </c>
      <c r="M12" s="347"/>
      <c r="N12" s="328" t="s">
        <v>20</v>
      </c>
      <c r="O12" s="347"/>
      <c r="P12" s="328" t="s">
        <v>21</v>
      </c>
      <c r="Q12" s="347"/>
      <c r="R12" s="328" t="s">
        <v>22</v>
      </c>
      <c r="S12" s="347"/>
      <c r="T12" s="328" t="s">
        <v>23</v>
      </c>
      <c r="U12" s="347"/>
      <c r="V12" s="328" t="s">
        <v>24</v>
      </c>
      <c r="W12" s="347"/>
      <c r="X12" s="328" t="s">
        <v>25</v>
      </c>
      <c r="Y12" s="347"/>
      <c r="Z12" s="328" t="s">
        <v>26</v>
      </c>
      <c r="AA12" s="347"/>
      <c r="AB12" s="328" t="s">
        <v>27</v>
      </c>
      <c r="AC12" s="347"/>
      <c r="AD12" s="328" t="s">
        <v>28</v>
      </c>
      <c r="AE12" s="347"/>
      <c r="AF12" s="328" t="s">
        <v>29</v>
      </c>
      <c r="AG12" s="347"/>
      <c r="AH12" s="328" t="s">
        <v>30</v>
      </c>
      <c r="AI12" s="347"/>
      <c r="AJ12" s="328" t="s">
        <v>31</v>
      </c>
      <c r="AK12" s="347"/>
      <c r="AL12" s="348" t="s">
        <v>32</v>
      </c>
      <c r="AM12" s="349"/>
      <c r="AN12" s="351"/>
      <c r="AO12" s="355"/>
      <c r="AP12" s="339"/>
      <c r="AQ12" s="335"/>
      <c r="AR12" s="335"/>
      <c r="AS12" s="335"/>
      <c r="BX12" s="121"/>
      <c r="CG12" s="123"/>
      <c r="CH12" s="123"/>
      <c r="CI12" s="123"/>
      <c r="CJ12" s="123"/>
      <c r="CK12" s="123"/>
      <c r="CL12" s="123"/>
      <c r="CM12" s="123"/>
      <c r="CN12" s="123"/>
      <c r="CO12" s="123"/>
    </row>
    <row r="13" spans="1:93" ht="16.149999999999999" customHeight="1" x14ac:dyDescent="0.2">
      <c r="A13" s="360"/>
      <c r="B13" s="342"/>
      <c r="C13" s="77" t="s">
        <v>33</v>
      </c>
      <c r="D13" s="111" t="s">
        <v>34</v>
      </c>
      <c r="E13" s="255" t="s">
        <v>35</v>
      </c>
      <c r="F13" s="77" t="s">
        <v>34</v>
      </c>
      <c r="G13" s="254" t="s">
        <v>35</v>
      </c>
      <c r="H13" s="77" t="s">
        <v>34</v>
      </c>
      <c r="I13" s="254" t="s">
        <v>35</v>
      </c>
      <c r="J13" s="77" t="s">
        <v>34</v>
      </c>
      <c r="K13" s="254" t="s">
        <v>35</v>
      </c>
      <c r="L13" s="77" t="s">
        <v>34</v>
      </c>
      <c r="M13" s="254" t="s">
        <v>35</v>
      </c>
      <c r="N13" s="77" t="s">
        <v>34</v>
      </c>
      <c r="O13" s="254" t="s">
        <v>35</v>
      </c>
      <c r="P13" s="77" t="s">
        <v>34</v>
      </c>
      <c r="Q13" s="254" t="s">
        <v>35</v>
      </c>
      <c r="R13" s="77" t="s">
        <v>34</v>
      </c>
      <c r="S13" s="254" t="s">
        <v>35</v>
      </c>
      <c r="T13" s="77" t="s">
        <v>34</v>
      </c>
      <c r="U13" s="254" t="s">
        <v>35</v>
      </c>
      <c r="V13" s="77" t="s">
        <v>34</v>
      </c>
      <c r="W13" s="254" t="s">
        <v>35</v>
      </c>
      <c r="X13" s="77" t="s">
        <v>34</v>
      </c>
      <c r="Y13" s="254" t="s">
        <v>35</v>
      </c>
      <c r="Z13" s="77" t="s">
        <v>34</v>
      </c>
      <c r="AA13" s="254" t="s">
        <v>35</v>
      </c>
      <c r="AB13" s="77" t="s">
        <v>34</v>
      </c>
      <c r="AC13" s="254" t="s">
        <v>35</v>
      </c>
      <c r="AD13" s="77" t="s">
        <v>34</v>
      </c>
      <c r="AE13" s="254" t="s">
        <v>35</v>
      </c>
      <c r="AF13" s="77" t="s">
        <v>34</v>
      </c>
      <c r="AG13" s="254" t="s">
        <v>35</v>
      </c>
      <c r="AH13" s="77" t="s">
        <v>34</v>
      </c>
      <c r="AI13" s="254" t="s">
        <v>35</v>
      </c>
      <c r="AJ13" s="77" t="s">
        <v>34</v>
      </c>
      <c r="AK13" s="254" t="s">
        <v>35</v>
      </c>
      <c r="AL13" s="77" t="s">
        <v>34</v>
      </c>
      <c r="AM13" s="92" t="s">
        <v>35</v>
      </c>
      <c r="AN13" s="352"/>
      <c r="AO13" s="77" t="s">
        <v>5</v>
      </c>
      <c r="AP13" s="254" t="s">
        <v>6</v>
      </c>
      <c r="AQ13" s="336"/>
      <c r="AR13" s="336"/>
      <c r="AS13" s="336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X13" s="121"/>
      <c r="CG13" s="123"/>
      <c r="CH13" s="123"/>
      <c r="CI13" s="123"/>
      <c r="CJ13" s="123"/>
      <c r="CK13" s="123"/>
      <c r="CL13" s="123"/>
      <c r="CM13" s="123"/>
      <c r="CN13" s="123"/>
      <c r="CO13" s="123"/>
    </row>
    <row r="14" spans="1:93" ht="16.149999999999999" customHeight="1" x14ac:dyDescent="0.2">
      <c r="A14" s="334" t="s">
        <v>36</v>
      </c>
      <c r="B14" s="152" t="s">
        <v>37</v>
      </c>
      <c r="C14" s="49">
        <f t="shared" ref="C14:C64" si="0">SUM(D14+E14)</f>
        <v>0</v>
      </c>
      <c r="D14" s="50">
        <f t="shared" ref="D14:D39" si="1">SUM(F14+H14+J14+L14+N14+P14+R14+T14+V14+X14+Z14+AB14+AD14+AF14+AH14+AJ14+AL14)</f>
        <v>0</v>
      </c>
      <c r="E14" s="153">
        <f t="shared" ref="E14:E39" si="2">SUM(G14+I14+K14+M14+O14+Q14+S14+U14+W14+Y14+AA14+AC14+AE14+AG14+AI14+AK14+AM14)</f>
        <v>0</v>
      </c>
      <c r="F14" s="78"/>
      <c r="G14" s="154"/>
      <c r="H14" s="78"/>
      <c r="I14" s="154"/>
      <c r="J14" s="78"/>
      <c r="K14" s="79"/>
      <c r="L14" s="78"/>
      <c r="M14" s="79"/>
      <c r="N14" s="78"/>
      <c r="O14" s="79"/>
      <c r="P14" s="78"/>
      <c r="Q14" s="79"/>
      <c r="R14" s="78"/>
      <c r="S14" s="79"/>
      <c r="T14" s="78"/>
      <c r="U14" s="79"/>
      <c r="V14" s="78"/>
      <c r="W14" s="79"/>
      <c r="X14" s="78"/>
      <c r="Y14" s="79"/>
      <c r="Z14" s="78"/>
      <c r="AA14" s="79"/>
      <c r="AB14" s="78"/>
      <c r="AC14" s="79"/>
      <c r="AD14" s="78"/>
      <c r="AE14" s="79"/>
      <c r="AF14" s="78"/>
      <c r="AG14" s="79"/>
      <c r="AH14" s="78"/>
      <c r="AI14" s="79"/>
      <c r="AJ14" s="78"/>
      <c r="AK14" s="79"/>
      <c r="AL14" s="155"/>
      <c r="AM14" s="156"/>
      <c r="AN14" s="56"/>
      <c r="AO14" s="154"/>
      <c r="AP14" s="26"/>
      <c r="AQ14" s="26"/>
      <c r="AR14" s="26"/>
      <c r="AS14" s="157"/>
      <c r="AT14" s="6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122"/>
      <c r="BG14" s="122"/>
      <c r="BX14" s="121"/>
      <c r="CD14" s="147" t="str">
        <f t="shared" ref="CD14:CD77" si="3">IF((J14 + K14 + L14 + M14) &lt;  AS14,"* La columna 14-18 AÑOS no puede ser mayor al total por grupo edad de 10 a 19 años. ","")</f>
        <v/>
      </c>
      <c r="CG14" s="123">
        <v>0</v>
      </c>
      <c r="CH14" s="123">
        <v>0</v>
      </c>
      <c r="CI14" s="123">
        <v>0</v>
      </c>
      <c r="CJ14" s="123">
        <f t="shared" ref="CJ14:CJ77" si="4">IF((J14 + K14 + L14 + M14) &lt;  AS14,1,0)</f>
        <v>0</v>
      </c>
      <c r="CK14" s="123"/>
      <c r="CL14" s="123"/>
      <c r="CM14" s="123"/>
      <c r="CN14" s="123"/>
      <c r="CO14" s="123"/>
    </row>
    <row r="15" spans="1:93" ht="16.149999999999999" customHeight="1" x14ac:dyDescent="0.2">
      <c r="A15" s="335"/>
      <c r="B15" s="39" t="s">
        <v>38</v>
      </c>
      <c r="C15" s="52">
        <f t="shared" si="0"/>
        <v>0</v>
      </c>
      <c r="D15" s="53">
        <f t="shared" si="1"/>
        <v>0</v>
      </c>
      <c r="E15" s="158">
        <f t="shared" si="2"/>
        <v>0</v>
      </c>
      <c r="F15" s="7"/>
      <c r="G15" s="20"/>
      <c r="H15" s="7"/>
      <c r="I15" s="20"/>
      <c r="J15" s="7"/>
      <c r="K15" s="8"/>
      <c r="L15" s="7"/>
      <c r="M15" s="8"/>
      <c r="N15" s="7"/>
      <c r="O15" s="8"/>
      <c r="P15" s="7"/>
      <c r="Q15" s="8"/>
      <c r="R15" s="7"/>
      <c r="S15" s="8"/>
      <c r="T15" s="7"/>
      <c r="U15" s="8"/>
      <c r="V15" s="7"/>
      <c r="W15" s="8"/>
      <c r="X15" s="7"/>
      <c r="Y15" s="8"/>
      <c r="Z15" s="7"/>
      <c r="AA15" s="8"/>
      <c r="AB15" s="7"/>
      <c r="AC15" s="8"/>
      <c r="AD15" s="7"/>
      <c r="AE15" s="8"/>
      <c r="AF15" s="7"/>
      <c r="AG15" s="8"/>
      <c r="AH15" s="7"/>
      <c r="AI15" s="8"/>
      <c r="AJ15" s="7"/>
      <c r="AK15" s="8"/>
      <c r="AL15" s="21"/>
      <c r="AM15" s="35"/>
      <c r="AN15" s="57"/>
      <c r="AO15" s="20"/>
      <c r="AP15" s="22"/>
      <c r="AQ15" s="22"/>
      <c r="AR15" s="22"/>
      <c r="AS15" s="159"/>
      <c r="AT15" s="6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122"/>
      <c r="BG15" s="122"/>
      <c r="BX15" s="121"/>
      <c r="CD15" s="147" t="str">
        <f t="shared" si="3"/>
        <v/>
      </c>
      <c r="CG15" s="123">
        <v>0</v>
      </c>
      <c r="CH15" s="123">
        <v>0</v>
      </c>
      <c r="CI15" s="123">
        <v>0</v>
      </c>
      <c r="CJ15" s="123">
        <f t="shared" si="4"/>
        <v>0</v>
      </c>
      <c r="CK15" s="123"/>
      <c r="CL15" s="123"/>
      <c r="CM15" s="123"/>
      <c r="CN15" s="123"/>
      <c r="CO15" s="123"/>
    </row>
    <row r="16" spans="1:93" ht="16.149999999999999" customHeight="1" x14ac:dyDescent="0.2">
      <c r="A16" s="335"/>
      <c r="B16" s="39" t="s">
        <v>39</v>
      </c>
      <c r="C16" s="52">
        <f t="shared" si="0"/>
        <v>50</v>
      </c>
      <c r="D16" s="53">
        <f t="shared" si="1"/>
        <v>23</v>
      </c>
      <c r="E16" s="158">
        <f t="shared" si="2"/>
        <v>27</v>
      </c>
      <c r="F16" s="7"/>
      <c r="G16" s="20"/>
      <c r="H16" s="7"/>
      <c r="I16" s="20"/>
      <c r="J16" s="7"/>
      <c r="K16" s="8"/>
      <c r="L16" s="7"/>
      <c r="M16" s="8">
        <v>1</v>
      </c>
      <c r="N16" s="7">
        <v>3</v>
      </c>
      <c r="O16" s="8">
        <v>2</v>
      </c>
      <c r="P16" s="7">
        <v>4</v>
      </c>
      <c r="Q16" s="8">
        <v>4</v>
      </c>
      <c r="R16" s="7">
        <v>4</v>
      </c>
      <c r="S16" s="8">
        <v>7</v>
      </c>
      <c r="T16" s="7">
        <v>2</v>
      </c>
      <c r="U16" s="8">
        <v>3</v>
      </c>
      <c r="V16" s="7">
        <v>3</v>
      </c>
      <c r="W16" s="8">
        <v>4</v>
      </c>
      <c r="X16" s="7">
        <v>2</v>
      </c>
      <c r="Y16" s="8">
        <v>4</v>
      </c>
      <c r="Z16" s="7">
        <v>3</v>
      </c>
      <c r="AA16" s="8">
        <v>2</v>
      </c>
      <c r="AB16" s="7">
        <v>2</v>
      </c>
      <c r="AC16" s="8"/>
      <c r="AD16" s="7"/>
      <c r="AE16" s="8"/>
      <c r="AF16" s="7"/>
      <c r="AG16" s="8"/>
      <c r="AH16" s="7"/>
      <c r="AI16" s="8"/>
      <c r="AJ16" s="7"/>
      <c r="AK16" s="8"/>
      <c r="AL16" s="21"/>
      <c r="AM16" s="35"/>
      <c r="AN16" s="57"/>
      <c r="AO16" s="20">
        <v>0</v>
      </c>
      <c r="AP16" s="22">
        <v>0</v>
      </c>
      <c r="AQ16" s="22">
        <v>0</v>
      </c>
      <c r="AR16" s="22">
        <v>3</v>
      </c>
      <c r="AS16" s="159"/>
      <c r="AT16" s="6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122"/>
      <c r="BG16" s="122"/>
      <c r="BX16" s="121"/>
      <c r="CD16" s="147" t="str">
        <f t="shared" si="3"/>
        <v/>
      </c>
      <c r="CG16" s="123">
        <v>0</v>
      </c>
      <c r="CH16" s="123">
        <v>0</v>
      </c>
      <c r="CI16" s="123">
        <v>0</v>
      </c>
      <c r="CJ16" s="123">
        <f t="shared" si="4"/>
        <v>0</v>
      </c>
      <c r="CK16" s="123"/>
      <c r="CL16" s="123"/>
      <c r="CM16" s="123"/>
      <c r="CN16" s="123"/>
      <c r="CO16" s="123"/>
    </row>
    <row r="17" spans="1:93" ht="16.149999999999999" customHeight="1" x14ac:dyDescent="0.2">
      <c r="A17" s="335"/>
      <c r="B17" s="39" t="s">
        <v>40</v>
      </c>
      <c r="C17" s="52">
        <f t="shared" si="0"/>
        <v>0</v>
      </c>
      <c r="D17" s="53">
        <f t="shared" si="1"/>
        <v>0</v>
      </c>
      <c r="E17" s="158">
        <f t="shared" si="2"/>
        <v>0</v>
      </c>
      <c r="F17" s="7"/>
      <c r="G17" s="20"/>
      <c r="H17" s="7"/>
      <c r="I17" s="20"/>
      <c r="J17" s="7"/>
      <c r="K17" s="8"/>
      <c r="L17" s="7"/>
      <c r="M17" s="8"/>
      <c r="N17" s="7"/>
      <c r="O17" s="8"/>
      <c r="P17" s="7"/>
      <c r="Q17" s="8"/>
      <c r="R17" s="7"/>
      <c r="S17" s="8"/>
      <c r="T17" s="7"/>
      <c r="U17" s="8"/>
      <c r="V17" s="7"/>
      <c r="W17" s="8"/>
      <c r="X17" s="7"/>
      <c r="Y17" s="8"/>
      <c r="Z17" s="7"/>
      <c r="AA17" s="8"/>
      <c r="AB17" s="7"/>
      <c r="AC17" s="8"/>
      <c r="AD17" s="7"/>
      <c r="AE17" s="8"/>
      <c r="AF17" s="7"/>
      <c r="AG17" s="8"/>
      <c r="AH17" s="7"/>
      <c r="AI17" s="8"/>
      <c r="AJ17" s="7"/>
      <c r="AK17" s="8"/>
      <c r="AL17" s="21"/>
      <c r="AM17" s="35"/>
      <c r="AN17" s="57"/>
      <c r="AO17" s="20"/>
      <c r="AP17" s="22"/>
      <c r="AQ17" s="22"/>
      <c r="AR17" s="22"/>
      <c r="AS17" s="159"/>
      <c r="AT17" s="6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122"/>
      <c r="BG17" s="122"/>
      <c r="BX17" s="121"/>
      <c r="CD17" s="147" t="str">
        <f t="shared" si="3"/>
        <v/>
      </c>
      <c r="CG17" s="123">
        <v>0</v>
      </c>
      <c r="CH17" s="123">
        <v>0</v>
      </c>
      <c r="CI17" s="123">
        <v>0</v>
      </c>
      <c r="CJ17" s="123">
        <f t="shared" si="4"/>
        <v>0</v>
      </c>
      <c r="CK17" s="123"/>
      <c r="CL17" s="123"/>
      <c r="CM17" s="123"/>
      <c r="CN17" s="123"/>
      <c r="CO17" s="123"/>
    </row>
    <row r="18" spans="1:93" ht="16.149999999999999" customHeight="1" x14ac:dyDescent="0.2">
      <c r="A18" s="335"/>
      <c r="B18" s="39" t="s">
        <v>41</v>
      </c>
      <c r="C18" s="52">
        <f t="shared" si="0"/>
        <v>0</v>
      </c>
      <c r="D18" s="53">
        <f t="shared" si="1"/>
        <v>0</v>
      </c>
      <c r="E18" s="158">
        <f t="shared" si="2"/>
        <v>0</v>
      </c>
      <c r="F18" s="7"/>
      <c r="G18" s="20"/>
      <c r="H18" s="7"/>
      <c r="I18" s="20"/>
      <c r="J18" s="7"/>
      <c r="K18" s="8"/>
      <c r="L18" s="7"/>
      <c r="M18" s="8"/>
      <c r="N18" s="7"/>
      <c r="O18" s="8"/>
      <c r="P18" s="7"/>
      <c r="Q18" s="8"/>
      <c r="R18" s="7"/>
      <c r="S18" s="8"/>
      <c r="T18" s="7"/>
      <c r="U18" s="8"/>
      <c r="V18" s="7"/>
      <c r="W18" s="8"/>
      <c r="X18" s="7"/>
      <c r="Y18" s="8"/>
      <c r="Z18" s="7"/>
      <c r="AA18" s="8"/>
      <c r="AB18" s="7"/>
      <c r="AC18" s="8"/>
      <c r="AD18" s="7"/>
      <c r="AE18" s="8"/>
      <c r="AF18" s="7"/>
      <c r="AG18" s="8"/>
      <c r="AH18" s="7"/>
      <c r="AI18" s="8"/>
      <c r="AJ18" s="7"/>
      <c r="AK18" s="8"/>
      <c r="AL18" s="21"/>
      <c r="AM18" s="35"/>
      <c r="AN18" s="57"/>
      <c r="AO18" s="20"/>
      <c r="AP18" s="22"/>
      <c r="AQ18" s="22"/>
      <c r="AR18" s="22"/>
      <c r="AS18" s="159"/>
      <c r="AT18" s="6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122"/>
      <c r="BG18" s="122"/>
      <c r="BX18" s="121"/>
      <c r="CD18" s="147" t="str">
        <f t="shared" si="3"/>
        <v/>
      </c>
      <c r="CG18" s="123">
        <v>0</v>
      </c>
      <c r="CH18" s="123">
        <v>0</v>
      </c>
      <c r="CI18" s="123">
        <v>0</v>
      </c>
      <c r="CJ18" s="123">
        <f t="shared" si="4"/>
        <v>0</v>
      </c>
      <c r="CK18" s="123"/>
      <c r="CL18" s="123"/>
      <c r="CM18" s="123"/>
      <c r="CN18" s="123"/>
      <c r="CO18" s="123"/>
    </row>
    <row r="19" spans="1:93" ht="16.149999999999999" customHeight="1" x14ac:dyDescent="0.2">
      <c r="A19" s="335"/>
      <c r="B19" s="39" t="s">
        <v>42</v>
      </c>
      <c r="C19" s="52">
        <f t="shared" si="0"/>
        <v>0</v>
      </c>
      <c r="D19" s="53">
        <f t="shared" si="1"/>
        <v>0</v>
      </c>
      <c r="E19" s="158">
        <f t="shared" si="2"/>
        <v>0</v>
      </c>
      <c r="F19" s="7"/>
      <c r="G19" s="20"/>
      <c r="H19" s="7"/>
      <c r="I19" s="20"/>
      <c r="J19" s="7"/>
      <c r="K19" s="8"/>
      <c r="L19" s="7"/>
      <c r="M19" s="8"/>
      <c r="N19" s="7"/>
      <c r="O19" s="8"/>
      <c r="P19" s="7"/>
      <c r="Q19" s="8"/>
      <c r="R19" s="7"/>
      <c r="S19" s="8"/>
      <c r="T19" s="7"/>
      <c r="U19" s="8"/>
      <c r="V19" s="7"/>
      <c r="W19" s="8"/>
      <c r="X19" s="7"/>
      <c r="Y19" s="8"/>
      <c r="Z19" s="7"/>
      <c r="AA19" s="8"/>
      <c r="AB19" s="7"/>
      <c r="AC19" s="8"/>
      <c r="AD19" s="7"/>
      <c r="AE19" s="8"/>
      <c r="AF19" s="7"/>
      <c r="AG19" s="8"/>
      <c r="AH19" s="7"/>
      <c r="AI19" s="8"/>
      <c r="AJ19" s="7"/>
      <c r="AK19" s="8"/>
      <c r="AL19" s="21"/>
      <c r="AM19" s="35"/>
      <c r="AN19" s="57"/>
      <c r="AO19" s="20"/>
      <c r="AP19" s="22"/>
      <c r="AQ19" s="22"/>
      <c r="AR19" s="22"/>
      <c r="AS19" s="159"/>
      <c r="AT19" s="6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122"/>
      <c r="BG19" s="122"/>
      <c r="BX19" s="121"/>
      <c r="CD19" s="147" t="str">
        <f t="shared" si="3"/>
        <v/>
      </c>
      <c r="CG19" s="123">
        <v>0</v>
      </c>
      <c r="CH19" s="123">
        <v>0</v>
      </c>
      <c r="CI19" s="123">
        <v>0</v>
      </c>
      <c r="CJ19" s="123">
        <f t="shared" si="4"/>
        <v>0</v>
      </c>
      <c r="CK19" s="123"/>
      <c r="CL19" s="123"/>
      <c r="CM19" s="123"/>
      <c r="CN19" s="123"/>
      <c r="CO19" s="123"/>
    </row>
    <row r="20" spans="1:93" ht="16.149999999999999" customHeight="1" x14ac:dyDescent="0.2">
      <c r="A20" s="335"/>
      <c r="B20" s="39" t="s">
        <v>43</v>
      </c>
      <c r="C20" s="52">
        <f t="shared" si="0"/>
        <v>0</v>
      </c>
      <c r="D20" s="53">
        <f t="shared" si="1"/>
        <v>0</v>
      </c>
      <c r="E20" s="158">
        <f t="shared" si="2"/>
        <v>0</v>
      </c>
      <c r="F20" s="7"/>
      <c r="G20" s="20"/>
      <c r="H20" s="7"/>
      <c r="I20" s="20"/>
      <c r="J20" s="7"/>
      <c r="K20" s="8"/>
      <c r="L20" s="7"/>
      <c r="M20" s="8"/>
      <c r="N20" s="7"/>
      <c r="O20" s="8"/>
      <c r="P20" s="7"/>
      <c r="Q20" s="8"/>
      <c r="R20" s="7"/>
      <c r="S20" s="8"/>
      <c r="T20" s="7"/>
      <c r="U20" s="8"/>
      <c r="V20" s="7"/>
      <c r="W20" s="8"/>
      <c r="X20" s="7"/>
      <c r="Y20" s="8"/>
      <c r="Z20" s="7"/>
      <c r="AA20" s="8"/>
      <c r="AB20" s="7"/>
      <c r="AC20" s="8"/>
      <c r="AD20" s="7"/>
      <c r="AE20" s="8"/>
      <c r="AF20" s="7"/>
      <c r="AG20" s="8"/>
      <c r="AH20" s="7"/>
      <c r="AI20" s="8"/>
      <c r="AJ20" s="7"/>
      <c r="AK20" s="8"/>
      <c r="AL20" s="21"/>
      <c r="AM20" s="35"/>
      <c r="AN20" s="57"/>
      <c r="AO20" s="20"/>
      <c r="AP20" s="22"/>
      <c r="AQ20" s="22"/>
      <c r="AR20" s="22"/>
      <c r="AS20" s="159"/>
      <c r="AT20" s="6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122"/>
      <c r="BG20" s="122"/>
      <c r="BX20" s="121"/>
      <c r="CD20" s="147" t="str">
        <f t="shared" si="3"/>
        <v/>
      </c>
      <c r="CG20" s="123">
        <v>0</v>
      </c>
      <c r="CH20" s="123">
        <v>0</v>
      </c>
      <c r="CI20" s="123">
        <v>0</v>
      </c>
      <c r="CJ20" s="123">
        <f t="shared" si="4"/>
        <v>0</v>
      </c>
      <c r="CK20" s="123"/>
      <c r="CL20" s="123"/>
      <c r="CM20" s="123"/>
      <c r="CN20" s="123"/>
      <c r="CO20" s="123"/>
    </row>
    <row r="21" spans="1:93" ht="16.149999999999999" customHeight="1" x14ac:dyDescent="0.2">
      <c r="A21" s="335"/>
      <c r="B21" s="127" t="s">
        <v>44</v>
      </c>
      <c r="C21" s="160">
        <f t="shared" si="0"/>
        <v>0</v>
      </c>
      <c r="D21" s="161">
        <f t="shared" si="1"/>
        <v>0</v>
      </c>
      <c r="E21" s="162">
        <f t="shared" si="2"/>
        <v>0</v>
      </c>
      <c r="F21" s="27"/>
      <c r="G21" s="28"/>
      <c r="H21" s="27"/>
      <c r="I21" s="28"/>
      <c r="J21" s="27"/>
      <c r="K21" s="137"/>
      <c r="L21" s="27"/>
      <c r="M21" s="137"/>
      <c r="N21" s="27"/>
      <c r="O21" s="137"/>
      <c r="P21" s="27"/>
      <c r="Q21" s="137"/>
      <c r="R21" s="27"/>
      <c r="S21" s="137"/>
      <c r="T21" s="27"/>
      <c r="U21" s="137"/>
      <c r="V21" s="27"/>
      <c r="W21" s="137"/>
      <c r="X21" s="27"/>
      <c r="Y21" s="137"/>
      <c r="Z21" s="27"/>
      <c r="AA21" s="137"/>
      <c r="AB21" s="27"/>
      <c r="AC21" s="137"/>
      <c r="AD21" s="27"/>
      <c r="AE21" s="137"/>
      <c r="AF21" s="27"/>
      <c r="AG21" s="137"/>
      <c r="AH21" s="27"/>
      <c r="AI21" s="137"/>
      <c r="AJ21" s="27"/>
      <c r="AK21" s="137"/>
      <c r="AL21" s="163"/>
      <c r="AM21" s="164"/>
      <c r="AN21" s="57"/>
      <c r="AO21" s="28"/>
      <c r="AP21" s="22"/>
      <c r="AQ21" s="22"/>
      <c r="AR21" s="22"/>
      <c r="AS21" s="159"/>
      <c r="AT21" s="6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122"/>
      <c r="BG21" s="122"/>
      <c r="BX21" s="121"/>
      <c r="CD21" s="147" t="str">
        <f t="shared" si="3"/>
        <v/>
      </c>
      <c r="CG21" s="123">
        <v>0</v>
      </c>
      <c r="CH21" s="123">
        <v>0</v>
      </c>
      <c r="CI21" s="123">
        <v>0</v>
      </c>
      <c r="CJ21" s="123">
        <f t="shared" si="4"/>
        <v>0</v>
      </c>
      <c r="CK21" s="123"/>
      <c r="CL21" s="123"/>
      <c r="CM21" s="123"/>
      <c r="CN21" s="123"/>
      <c r="CO21" s="123"/>
    </row>
    <row r="22" spans="1:93" ht="16.149999999999999" customHeight="1" x14ac:dyDescent="0.2">
      <c r="A22" s="335"/>
      <c r="B22" s="39" t="s">
        <v>45</v>
      </c>
      <c r="C22" s="52">
        <f t="shared" si="0"/>
        <v>0</v>
      </c>
      <c r="D22" s="53">
        <f t="shared" si="1"/>
        <v>0</v>
      </c>
      <c r="E22" s="158">
        <f t="shared" si="2"/>
        <v>0</v>
      </c>
      <c r="F22" s="7"/>
      <c r="G22" s="20"/>
      <c r="H22" s="7"/>
      <c r="I22" s="20"/>
      <c r="J22" s="7"/>
      <c r="K22" s="8"/>
      <c r="L22" s="7"/>
      <c r="M22" s="8"/>
      <c r="N22" s="7"/>
      <c r="O22" s="8"/>
      <c r="P22" s="7"/>
      <c r="Q22" s="8"/>
      <c r="R22" s="7"/>
      <c r="S22" s="8"/>
      <c r="T22" s="7"/>
      <c r="U22" s="8"/>
      <c r="V22" s="7"/>
      <c r="W22" s="8"/>
      <c r="X22" s="7"/>
      <c r="Y22" s="8"/>
      <c r="Z22" s="7"/>
      <c r="AA22" s="8"/>
      <c r="AB22" s="7"/>
      <c r="AC22" s="8"/>
      <c r="AD22" s="7"/>
      <c r="AE22" s="8"/>
      <c r="AF22" s="7"/>
      <c r="AG22" s="8"/>
      <c r="AH22" s="7"/>
      <c r="AI22" s="8"/>
      <c r="AJ22" s="7"/>
      <c r="AK22" s="8"/>
      <c r="AL22" s="21"/>
      <c r="AM22" s="35"/>
      <c r="AN22" s="57"/>
      <c r="AO22" s="20"/>
      <c r="AP22" s="22"/>
      <c r="AQ22" s="22"/>
      <c r="AR22" s="22"/>
      <c r="AS22" s="159"/>
      <c r="AT22" s="6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122"/>
      <c r="BG22" s="122"/>
      <c r="BX22" s="121"/>
      <c r="CD22" s="147" t="str">
        <f t="shared" si="3"/>
        <v/>
      </c>
      <c r="CG22" s="123">
        <v>0</v>
      </c>
      <c r="CH22" s="123">
        <v>0</v>
      </c>
      <c r="CI22" s="123">
        <v>0</v>
      </c>
      <c r="CJ22" s="123">
        <f t="shared" si="4"/>
        <v>0</v>
      </c>
      <c r="CK22" s="123"/>
      <c r="CL22" s="123"/>
      <c r="CM22" s="123"/>
      <c r="CN22" s="123"/>
      <c r="CO22" s="123"/>
    </row>
    <row r="23" spans="1:93" ht="16.149999999999999" customHeight="1" x14ac:dyDescent="0.2">
      <c r="A23" s="335"/>
      <c r="B23" s="112" t="s">
        <v>46</v>
      </c>
      <c r="C23" s="165">
        <f t="shared" si="0"/>
        <v>0</v>
      </c>
      <c r="D23" s="88">
        <f t="shared" si="1"/>
        <v>0</v>
      </c>
      <c r="E23" s="166">
        <f t="shared" si="2"/>
        <v>0</v>
      </c>
      <c r="F23" s="7"/>
      <c r="G23" s="20"/>
      <c r="H23" s="7"/>
      <c r="I23" s="20"/>
      <c r="J23" s="7"/>
      <c r="K23" s="8"/>
      <c r="L23" s="7"/>
      <c r="M23" s="8"/>
      <c r="N23" s="7"/>
      <c r="O23" s="8"/>
      <c r="P23" s="7"/>
      <c r="Q23" s="8"/>
      <c r="R23" s="7"/>
      <c r="S23" s="8"/>
      <c r="T23" s="7"/>
      <c r="U23" s="8"/>
      <c r="V23" s="7"/>
      <c r="W23" s="8"/>
      <c r="X23" s="7"/>
      <c r="Y23" s="8"/>
      <c r="Z23" s="7"/>
      <c r="AA23" s="8"/>
      <c r="AB23" s="7"/>
      <c r="AC23" s="8"/>
      <c r="AD23" s="7"/>
      <c r="AE23" s="8"/>
      <c r="AF23" s="7"/>
      <c r="AG23" s="8"/>
      <c r="AH23" s="7"/>
      <c r="AI23" s="8"/>
      <c r="AJ23" s="7"/>
      <c r="AK23" s="8"/>
      <c r="AL23" s="55"/>
      <c r="AM23" s="35"/>
      <c r="AN23" s="57"/>
      <c r="AO23" s="20"/>
      <c r="AP23" s="22"/>
      <c r="AQ23" s="22"/>
      <c r="AR23" s="22"/>
      <c r="AS23" s="159"/>
      <c r="AT23" s="6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122"/>
      <c r="BG23" s="122"/>
      <c r="BX23" s="121"/>
      <c r="CD23" s="147" t="str">
        <f t="shared" si="3"/>
        <v/>
      </c>
      <c r="CG23" s="123">
        <v>0</v>
      </c>
      <c r="CH23" s="123">
        <v>0</v>
      </c>
      <c r="CI23" s="123">
        <v>0</v>
      </c>
      <c r="CJ23" s="123">
        <f t="shared" si="4"/>
        <v>0</v>
      </c>
      <c r="CK23" s="123"/>
      <c r="CL23" s="123"/>
      <c r="CM23" s="123"/>
      <c r="CN23" s="123"/>
      <c r="CO23" s="123"/>
    </row>
    <row r="24" spans="1:93" ht="16.149999999999999" customHeight="1" x14ac:dyDescent="0.2">
      <c r="A24" s="336"/>
      <c r="B24" s="167" t="s">
        <v>47</v>
      </c>
      <c r="C24" s="132">
        <f t="shared" si="0"/>
        <v>0</v>
      </c>
      <c r="D24" s="168">
        <f t="shared" si="1"/>
        <v>0</v>
      </c>
      <c r="E24" s="128">
        <f t="shared" si="2"/>
        <v>0</v>
      </c>
      <c r="F24" s="32"/>
      <c r="G24" s="33"/>
      <c r="H24" s="32"/>
      <c r="I24" s="33"/>
      <c r="J24" s="32"/>
      <c r="K24" s="45"/>
      <c r="L24" s="32"/>
      <c r="M24" s="45"/>
      <c r="N24" s="32"/>
      <c r="O24" s="45"/>
      <c r="P24" s="32"/>
      <c r="Q24" s="45"/>
      <c r="R24" s="32"/>
      <c r="S24" s="45"/>
      <c r="T24" s="32"/>
      <c r="U24" s="45"/>
      <c r="V24" s="32"/>
      <c r="W24" s="45"/>
      <c r="X24" s="32"/>
      <c r="Y24" s="45"/>
      <c r="Z24" s="32"/>
      <c r="AA24" s="45"/>
      <c r="AB24" s="32"/>
      <c r="AC24" s="45"/>
      <c r="AD24" s="32"/>
      <c r="AE24" s="45"/>
      <c r="AF24" s="32"/>
      <c r="AG24" s="45"/>
      <c r="AH24" s="32"/>
      <c r="AI24" s="45"/>
      <c r="AJ24" s="32"/>
      <c r="AK24" s="45"/>
      <c r="AL24" s="12"/>
      <c r="AM24" s="97"/>
      <c r="AN24" s="57"/>
      <c r="AO24" s="33"/>
      <c r="AP24" s="24"/>
      <c r="AQ24" s="24"/>
      <c r="AR24" s="24"/>
      <c r="AS24" s="169"/>
      <c r="AT24" s="6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122"/>
      <c r="BG24" s="122"/>
      <c r="BX24" s="121"/>
      <c r="CD24" s="147" t="str">
        <f t="shared" si="3"/>
        <v/>
      </c>
      <c r="CG24" s="123">
        <v>0</v>
      </c>
      <c r="CH24" s="123">
        <v>0</v>
      </c>
      <c r="CI24" s="123">
        <v>0</v>
      </c>
      <c r="CJ24" s="123">
        <f t="shared" si="4"/>
        <v>0</v>
      </c>
      <c r="CK24" s="123"/>
      <c r="CL24" s="123"/>
      <c r="CM24" s="123"/>
      <c r="CN24" s="123"/>
      <c r="CO24" s="123"/>
    </row>
    <row r="25" spans="1:93" ht="16.149999999999999" customHeight="1" x14ac:dyDescent="0.2">
      <c r="A25" s="334" t="s">
        <v>48</v>
      </c>
      <c r="B25" s="152" t="s">
        <v>37</v>
      </c>
      <c r="C25" s="49">
        <f t="shared" si="0"/>
        <v>0</v>
      </c>
      <c r="D25" s="50">
        <f t="shared" si="1"/>
        <v>0</v>
      </c>
      <c r="E25" s="153">
        <f t="shared" si="2"/>
        <v>0</v>
      </c>
      <c r="F25" s="1"/>
      <c r="G25" s="2"/>
      <c r="H25" s="1"/>
      <c r="I25" s="2"/>
      <c r="J25" s="1"/>
      <c r="K25" s="3"/>
      <c r="L25" s="1"/>
      <c r="M25" s="3"/>
      <c r="N25" s="1"/>
      <c r="O25" s="3"/>
      <c r="P25" s="1"/>
      <c r="Q25" s="3"/>
      <c r="R25" s="1"/>
      <c r="S25" s="3"/>
      <c r="T25" s="1"/>
      <c r="U25" s="3"/>
      <c r="V25" s="1"/>
      <c r="W25" s="3"/>
      <c r="X25" s="1"/>
      <c r="Y25" s="3"/>
      <c r="Z25" s="1"/>
      <c r="AA25" s="3"/>
      <c r="AB25" s="1"/>
      <c r="AC25" s="3"/>
      <c r="AD25" s="1"/>
      <c r="AE25" s="3"/>
      <c r="AF25" s="1"/>
      <c r="AG25" s="3"/>
      <c r="AH25" s="1"/>
      <c r="AI25" s="3"/>
      <c r="AJ25" s="1"/>
      <c r="AK25" s="3"/>
      <c r="AL25" s="25"/>
      <c r="AM25" s="47"/>
      <c r="AN25" s="57"/>
      <c r="AO25" s="2"/>
      <c r="AP25" s="26"/>
      <c r="AQ25" s="26"/>
      <c r="AR25" s="26"/>
      <c r="AS25" s="157"/>
      <c r="AT25" s="6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122"/>
      <c r="BG25" s="122"/>
      <c r="BX25" s="121"/>
      <c r="CD25" s="147" t="str">
        <f t="shared" si="3"/>
        <v/>
      </c>
      <c r="CG25" s="123">
        <v>0</v>
      </c>
      <c r="CH25" s="123">
        <v>0</v>
      </c>
      <c r="CI25" s="123">
        <v>0</v>
      </c>
      <c r="CJ25" s="123">
        <f t="shared" si="4"/>
        <v>0</v>
      </c>
      <c r="CK25" s="123"/>
      <c r="CL25" s="123"/>
      <c r="CM25" s="123"/>
      <c r="CN25" s="123"/>
      <c r="CO25" s="123"/>
    </row>
    <row r="26" spans="1:93" ht="16.149999999999999" customHeight="1" x14ac:dyDescent="0.2">
      <c r="A26" s="335"/>
      <c r="B26" s="39" t="s">
        <v>38</v>
      </c>
      <c r="C26" s="52">
        <f t="shared" si="0"/>
        <v>0</v>
      </c>
      <c r="D26" s="53">
        <f t="shared" si="1"/>
        <v>0</v>
      </c>
      <c r="E26" s="158">
        <f t="shared" si="2"/>
        <v>0</v>
      </c>
      <c r="F26" s="7"/>
      <c r="G26" s="20"/>
      <c r="H26" s="7"/>
      <c r="I26" s="20"/>
      <c r="J26" s="7"/>
      <c r="K26" s="8"/>
      <c r="L26" s="7"/>
      <c r="M26" s="8"/>
      <c r="N26" s="7"/>
      <c r="O26" s="8"/>
      <c r="P26" s="7"/>
      <c r="Q26" s="8"/>
      <c r="R26" s="7"/>
      <c r="S26" s="8"/>
      <c r="T26" s="7"/>
      <c r="U26" s="8"/>
      <c r="V26" s="7"/>
      <c r="W26" s="8"/>
      <c r="X26" s="7"/>
      <c r="Y26" s="8"/>
      <c r="Z26" s="7"/>
      <c r="AA26" s="8"/>
      <c r="AB26" s="7"/>
      <c r="AC26" s="8"/>
      <c r="AD26" s="7"/>
      <c r="AE26" s="8"/>
      <c r="AF26" s="7"/>
      <c r="AG26" s="8"/>
      <c r="AH26" s="7"/>
      <c r="AI26" s="8"/>
      <c r="AJ26" s="7"/>
      <c r="AK26" s="8"/>
      <c r="AL26" s="21"/>
      <c r="AM26" s="35"/>
      <c r="AN26" s="57"/>
      <c r="AO26" s="20"/>
      <c r="AP26" s="22"/>
      <c r="AQ26" s="22"/>
      <c r="AR26" s="22"/>
      <c r="AS26" s="159"/>
      <c r="AT26" s="6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122"/>
      <c r="BG26" s="122"/>
      <c r="BX26" s="121"/>
      <c r="CD26" s="147" t="str">
        <f t="shared" si="3"/>
        <v/>
      </c>
      <c r="CG26" s="123">
        <v>0</v>
      </c>
      <c r="CH26" s="123">
        <v>0</v>
      </c>
      <c r="CI26" s="123">
        <v>0</v>
      </c>
      <c r="CJ26" s="123">
        <f t="shared" si="4"/>
        <v>0</v>
      </c>
      <c r="CK26" s="123"/>
      <c r="CL26" s="123"/>
      <c r="CM26" s="123"/>
      <c r="CN26" s="123"/>
      <c r="CO26" s="123"/>
    </row>
    <row r="27" spans="1:93" ht="16.149999999999999" customHeight="1" x14ac:dyDescent="0.2">
      <c r="A27" s="335"/>
      <c r="B27" s="39" t="s">
        <v>39</v>
      </c>
      <c r="C27" s="52">
        <f t="shared" si="0"/>
        <v>50</v>
      </c>
      <c r="D27" s="53">
        <f t="shared" si="1"/>
        <v>23</v>
      </c>
      <c r="E27" s="158">
        <f t="shared" si="2"/>
        <v>27</v>
      </c>
      <c r="F27" s="7"/>
      <c r="G27" s="20"/>
      <c r="H27" s="7"/>
      <c r="I27" s="20"/>
      <c r="J27" s="7"/>
      <c r="K27" s="8"/>
      <c r="L27" s="7"/>
      <c r="M27" s="8">
        <v>1</v>
      </c>
      <c r="N27" s="7">
        <v>3</v>
      </c>
      <c r="O27" s="8">
        <v>2</v>
      </c>
      <c r="P27" s="7">
        <v>4</v>
      </c>
      <c r="Q27" s="8">
        <v>4</v>
      </c>
      <c r="R27" s="7">
        <v>4</v>
      </c>
      <c r="S27" s="8">
        <v>7</v>
      </c>
      <c r="T27" s="7">
        <v>2</v>
      </c>
      <c r="U27" s="8">
        <v>3</v>
      </c>
      <c r="V27" s="7">
        <v>3</v>
      </c>
      <c r="W27" s="8">
        <v>4</v>
      </c>
      <c r="X27" s="7">
        <v>2</v>
      </c>
      <c r="Y27" s="8">
        <v>4</v>
      </c>
      <c r="Z27" s="7">
        <v>3</v>
      </c>
      <c r="AA27" s="8">
        <v>2</v>
      </c>
      <c r="AB27" s="7">
        <v>2</v>
      </c>
      <c r="AC27" s="8"/>
      <c r="AD27" s="7"/>
      <c r="AE27" s="8"/>
      <c r="AF27" s="7"/>
      <c r="AG27" s="8"/>
      <c r="AH27" s="7"/>
      <c r="AI27" s="8"/>
      <c r="AJ27" s="7"/>
      <c r="AK27" s="8"/>
      <c r="AL27" s="21"/>
      <c r="AM27" s="35"/>
      <c r="AN27" s="57"/>
      <c r="AO27" s="20">
        <v>0</v>
      </c>
      <c r="AP27" s="22">
        <v>0</v>
      </c>
      <c r="AQ27" s="22">
        <v>0</v>
      </c>
      <c r="AR27" s="22">
        <v>3</v>
      </c>
      <c r="AS27" s="159"/>
      <c r="AT27" s="6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122"/>
      <c r="BG27" s="122"/>
      <c r="BX27" s="121"/>
      <c r="CD27" s="147" t="str">
        <f t="shared" si="3"/>
        <v/>
      </c>
      <c r="CG27" s="123">
        <v>0</v>
      </c>
      <c r="CH27" s="123">
        <v>0</v>
      </c>
      <c r="CI27" s="123">
        <v>0</v>
      </c>
      <c r="CJ27" s="123">
        <f t="shared" si="4"/>
        <v>0</v>
      </c>
      <c r="CK27" s="123"/>
      <c r="CL27" s="123"/>
      <c r="CM27" s="123"/>
      <c r="CN27" s="123"/>
      <c r="CO27" s="123"/>
    </row>
    <row r="28" spans="1:93" ht="16.149999999999999" customHeight="1" x14ac:dyDescent="0.2">
      <c r="A28" s="335"/>
      <c r="B28" s="39" t="s">
        <v>40</v>
      </c>
      <c r="C28" s="52">
        <f t="shared" si="0"/>
        <v>0</v>
      </c>
      <c r="D28" s="53">
        <f t="shared" si="1"/>
        <v>0</v>
      </c>
      <c r="E28" s="158">
        <f t="shared" si="2"/>
        <v>0</v>
      </c>
      <c r="F28" s="7"/>
      <c r="G28" s="20"/>
      <c r="H28" s="7"/>
      <c r="I28" s="20"/>
      <c r="J28" s="7"/>
      <c r="K28" s="8"/>
      <c r="L28" s="7"/>
      <c r="M28" s="8"/>
      <c r="N28" s="7"/>
      <c r="O28" s="8"/>
      <c r="P28" s="7"/>
      <c r="Q28" s="8"/>
      <c r="R28" s="7"/>
      <c r="S28" s="8"/>
      <c r="T28" s="7"/>
      <c r="U28" s="8"/>
      <c r="V28" s="7"/>
      <c r="W28" s="8"/>
      <c r="X28" s="7"/>
      <c r="Y28" s="8"/>
      <c r="Z28" s="7"/>
      <c r="AA28" s="8"/>
      <c r="AB28" s="7"/>
      <c r="AC28" s="8"/>
      <c r="AD28" s="7"/>
      <c r="AE28" s="8"/>
      <c r="AF28" s="7"/>
      <c r="AG28" s="8"/>
      <c r="AH28" s="7"/>
      <c r="AI28" s="8"/>
      <c r="AJ28" s="7"/>
      <c r="AK28" s="8"/>
      <c r="AL28" s="21"/>
      <c r="AM28" s="35"/>
      <c r="AN28" s="57"/>
      <c r="AO28" s="20"/>
      <c r="AP28" s="22"/>
      <c r="AQ28" s="22"/>
      <c r="AR28" s="22"/>
      <c r="AS28" s="159"/>
      <c r="AT28" s="6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122"/>
      <c r="BG28" s="122"/>
      <c r="BX28" s="121"/>
      <c r="CD28" s="147" t="str">
        <f t="shared" si="3"/>
        <v/>
      </c>
      <c r="CG28" s="123">
        <v>0</v>
      </c>
      <c r="CH28" s="123">
        <v>0</v>
      </c>
      <c r="CI28" s="123">
        <v>0</v>
      </c>
      <c r="CJ28" s="123">
        <f t="shared" si="4"/>
        <v>0</v>
      </c>
      <c r="CK28" s="123"/>
      <c r="CL28" s="123"/>
      <c r="CM28" s="123"/>
      <c r="CN28" s="123"/>
      <c r="CO28" s="123"/>
    </row>
    <row r="29" spans="1:93" ht="16.149999999999999" customHeight="1" x14ac:dyDescent="0.2">
      <c r="A29" s="335"/>
      <c r="B29" s="39" t="s">
        <v>41</v>
      </c>
      <c r="C29" s="52">
        <f t="shared" si="0"/>
        <v>0</v>
      </c>
      <c r="D29" s="53">
        <f t="shared" si="1"/>
        <v>0</v>
      </c>
      <c r="E29" s="158">
        <f t="shared" si="2"/>
        <v>0</v>
      </c>
      <c r="F29" s="7"/>
      <c r="G29" s="20"/>
      <c r="H29" s="7"/>
      <c r="I29" s="20"/>
      <c r="J29" s="7"/>
      <c r="K29" s="8"/>
      <c r="L29" s="7"/>
      <c r="M29" s="8"/>
      <c r="N29" s="7"/>
      <c r="O29" s="8"/>
      <c r="P29" s="7"/>
      <c r="Q29" s="8"/>
      <c r="R29" s="7"/>
      <c r="S29" s="8"/>
      <c r="T29" s="7"/>
      <c r="U29" s="8"/>
      <c r="V29" s="7"/>
      <c r="W29" s="8"/>
      <c r="X29" s="7"/>
      <c r="Y29" s="8"/>
      <c r="Z29" s="7"/>
      <c r="AA29" s="8"/>
      <c r="AB29" s="7"/>
      <c r="AC29" s="8"/>
      <c r="AD29" s="7"/>
      <c r="AE29" s="8"/>
      <c r="AF29" s="7"/>
      <c r="AG29" s="8"/>
      <c r="AH29" s="7"/>
      <c r="AI29" s="8"/>
      <c r="AJ29" s="7"/>
      <c r="AK29" s="8"/>
      <c r="AL29" s="21"/>
      <c r="AM29" s="35"/>
      <c r="AN29" s="57"/>
      <c r="AO29" s="20"/>
      <c r="AP29" s="22"/>
      <c r="AQ29" s="22"/>
      <c r="AR29" s="22"/>
      <c r="AS29" s="159"/>
      <c r="AT29" s="6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122"/>
      <c r="BG29" s="122"/>
      <c r="BX29" s="121"/>
      <c r="CD29" s="147" t="str">
        <f t="shared" si="3"/>
        <v/>
      </c>
      <c r="CG29" s="123">
        <v>0</v>
      </c>
      <c r="CH29" s="123">
        <v>0</v>
      </c>
      <c r="CI29" s="123">
        <v>0</v>
      </c>
      <c r="CJ29" s="123">
        <f t="shared" si="4"/>
        <v>0</v>
      </c>
      <c r="CK29" s="123"/>
      <c r="CL29" s="123"/>
      <c r="CM29" s="123"/>
      <c r="CN29" s="123"/>
      <c r="CO29" s="123"/>
    </row>
    <row r="30" spans="1:93" ht="16.149999999999999" customHeight="1" x14ac:dyDescent="0.2">
      <c r="A30" s="335"/>
      <c r="B30" s="39" t="s">
        <v>42</v>
      </c>
      <c r="C30" s="52">
        <f t="shared" si="0"/>
        <v>0</v>
      </c>
      <c r="D30" s="53">
        <f t="shared" si="1"/>
        <v>0</v>
      </c>
      <c r="E30" s="158">
        <f t="shared" si="2"/>
        <v>0</v>
      </c>
      <c r="F30" s="27"/>
      <c r="G30" s="28"/>
      <c r="H30" s="27"/>
      <c r="I30" s="28"/>
      <c r="J30" s="27"/>
      <c r="K30" s="137"/>
      <c r="L30" s="27"/>
      <c r="M30" s="137"/>
      <c r="N30" s="27"/>
      <c r="O30" s="137"/>
      <c r="P30" s="27"/>
      <c r="Q30" s="137"/>
      <c r="R30" s="27"/>
      <c r="S30" s="137"/>
      <c r="T30" s="27"/>
      <c r="U30" s="137"/>
      <c r="V30" s="27"/>
      <c r="W30" s="137"/>
      <c r="X30" s="27"/>
      <c r="Y30" s="137"/>
      <c r="Z30" s="27"/>
      <c r="AA30" s="137"/>
      <c r="AB30" s="27"/>
      <c r="AC30" s="137"/>
      <c r="AD30" s="27"/>
      <c r="AE30" s="137"/>
      <c r="AF30" s="27"/>
      <c r="AG30" s="137"/>
      <c r="AH30" s="27"/>
      <c r="AI30" s="137"/>
      <c r="AJ30" s="27"/>
      <c r="AK30" s="137"/>
      <c r="AL30" s="163"/>
      <c r="AM30" s="164"/>
      <c r="AN30" s="57"/>
      <c r="AO30" s="28"/>
      <c r="AP30" s="22"/>
      <c r="AQ30" s="22"/>
      <c r="AR30" s="22"/>
      <c r="AS30" s="159"/>
      <c r="AT30" s="6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122"/>
      <c r="BG30" s="122"/>
      <c r="BX30" s="121"/>
      <c r="CD30" s="147" t="str">
        <f t="shared" si="3"/>
        <v/>
      </c>
      <c r="CG30" s="123">
        <v>0</v>
      </c>
      <c r="CH30" s="123">
        <v>0</v>
      </c>
      <c r="CI30" s="123">
        <v>0</v>
      </c>
      <c r="CJ30" s="123">
        <f t="shared" si="4"/>
        <v>0</v>
      </c>
      <c r="CK30" s="123"/>
      <c r="CL30" s="123"/>
      <c r="CM30" s="123"/>
      <c r="CN30" s="123"/>
      <c r="CO30" s="123"/>
    </row>
    <row r="31" spans="1:93" ht="16.149999999999999" customHeight="1" x14ac:dyDescent="0.2">
      <c r="A31" s="335"/>
      <c r="B31" s="39" t="s">
        <v>43</v>
      </c>
      <c r="C31" s="52">
        <f t="shared" si="0"/>
        <v>0</v>
      </c>
      <c r="D31" s="53">
        <f t="shared" si="1"/>
        <v>0</v>
      </c>
      <c r="E31" s="158">
        <f t="shared" si="2"/>
        <v>0</v>
      </c>
      <c r="F31" s="27"/>
      <c r="G31" s="28"/>
      <c r="H31" s="27"/>
      <c r="I31" s="28"/>
      <c r="J31" s="27"/>
      <c r="K31" s="137"/>
      <c r="L31" s="27"/>
      <c r="M31" s="137"/>
      <c r="N31" s="27"/>
      <c r="O31" s="137"/>
      <c r="P31" s="27"/>
      <c r="Q31" s="137"/>
      <c r="R31" s="27"/>
      <c r="S31" s="137"/>
      <c r="T31" s="27"/>
      <c r="U31" s="137"/>
      <c r="V31" s="27"/>
      <c r="W31" s="137"/>
      <c r="X31" s="27"/>
      <c r="Y31" s="137"/>
      <c r="Z31" s="27"/>
      <c r="AA31" s="137"/>
      <c r="AB31" s="27"/>
      <c r="AC31" s="137"/>
      <c r="AD31" s="27"/>
      <c r="AE31" s="137"/>
      <c r="AF31" s="27"/>
      <c r="AG31" s="137"/>
      <c r="AH31" s="27"/>
      <c r="AI31" s="137"/>
      <c r="AJ31" s="27"/>
      <c r="AK31" s="137"/>
      <c r="AL31" s="163"/>
      <c r="AM31" s="164"/>
      <c r="AN31" s="57"/>
      <c r="AO31" s="28"/>
      <c r="AP31" s="22"/>
      <c r="AQ31" s="22"/>
      <c r="AR31" s="22"/>
      <c r="AS31" s="159"/>
      <c r="AT31" s="6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122"/>
      <c r="BG31" s="122"/>
      <c r="BX31" s="121"/>
      <c r="CD31" s="147" t="str">
        <f t="shared" si="3"/>
        <v/>
      </c>
      <c r="CG31" s="123">
        <v>0</v>
      </c>
      <c r="CH31" s="123">
        <v>0</v>
      </c>
      <c r="CI31" s="123">
        <v>0</v>
      </c>
      <c r="CJ31" s="123">
        <f t="shared" si="4"/>
        <v>0</v>
      </c>
      <c r="CK31" s="123"/>
      <c r="CL31" s="123"/>
      <c r="CM31" s="123"/>
      <c r="CN31" s="123"/>
      <c r="CO31" s="123"/>
    </row>
    <row r="32" spans="1:93" ht="16.149999999999999" customHeight="1" x14ac:dyDescent="0.2">
      <c r="A32" s="335"/>
      <c r="B32" s="127" t="s">
        <v>44</v>
      </c>
      <c r="C32" s="160">
        <f t="shared" si="0"/>
        <v>0</v>
      </c>
      <c r="D32" s="161">
        <f t="shared" si="1"/>
        <v>0</v>
      </c>
      <c r="E32" s="162">
        <f t="shared" si="2"/>
        <v>0</v>
      </c>
      <c r="F32" s="27"/>
      <c r="G32" s="28"/>
      <c r="H32" s="27"/>
      <c r="I32" s="28"/>
      <c r="J32" s="27"/>
      <c r="K32" s="137"/>
      <c r="L32" s="27"/>
      <c r="M32" s="137"/>
      <c r="N32" s="27"/>
      <c r="O32" s="137"/>
      <c r="P32" s="27"/>
      <c r="Q32" s="137"/>
      <c r="R32" s="27"/>
      <c r="S32" s="137"/>
      <c r="T32" s="27"/>
      <c r="U32" s="137"/>
      <c r="V32" s="27"/>
      <c r="W32" s="137"/>
      <c r="X32" s="27"/>
      <c r="Y32" s="137"/>
      <c r="Z32" s="27"/>
      <c r="AA32" s="137"/>
      <c r="AB32" s="27"/>
      <c r="AC32" s="137"/>
      <c r="AD32" s="27"/>
      <c r="AE32" s="137"/>
      <c r="AF32" s="27"/>
      <c r="AG32" s="137"/>
      <c r="AH32" s="27"/>
      <c r="AI32" s="137"/>
      <c r="AJ32" s="27"/>
      <c r="AK32" s="137"/>
      <c r="AL32" s="163"/>
      <c r="AM32" s="164"/>
      <c r="AN32" s="57"/>
      <c r="AO32" s="28"/>
      <c r="AP32" s="22"/>
      <c r="AQ32" s="22"/>
      <c r="AR32" s="22"/>
      <c r="AS32" s="159"/>
      <c r="AT32" s="6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122"/>
      <c r="BG32" s="122"/>
      <c r="BX32" s="121"/>
      <c r="CD32" s="147" t="str">
        <f t="shared" si="3"/>
        <v/>
      </c>
      <c r="CG32" s="123">
        <v>0</v>
      </c>
      <c r="CH32" s="123">
        <v>0</v>
      </c>
      <c r="CI32" s="123">
        <v>0</v>
      </c>
      <c r="CJ32" s="123">
        <f t="shared" si="4"/>
        <v>0</v>
      </c>
      <c r="CK32" s="123"/>
      <c r="CL32" s="123"/>
      <c r="CM32" s="123"/>
      <c r="CN32" s="123"/>
      <c r="CO32" s="123"/>
    </row>
    <row r="33" spans="1:93" ht="16.149999999999999" customHeight="1" x14ac:dyDescent="0.2">
      <c r="A33" s="335"/>
      <c r="B33" s="39" t="s">
        <v>45</v>
      </c>
      <c r="C33" s="52">
        <f t="shared" si="0"/>
        <v>0</v>
      </c>
      <c r="D33" s="53">
        <f t="shared" si="1"/>
        <v>0</v>
      </c>
      <c r="E33" s="158">
        <f t="shared" si="2"/>
        <v>0</v>
      </c>
      <c r="F33" s="27"/>
      <c r="G33" s="28"/>
      <c r="H33" s="27"/>
      <c r="I33" s="28"/>
      <c r="J33" s="27"/>
      <c r="K33" s="137"/>
      <c r="L33" s="27"/>
      <c r="M33" s="137"/>
      <c r="N33" s="27"/>
      <c r="O33" s="137"/>
      <c r="P33" s="27"/>
      <c r="Q33" s="137"/>
      <c r="R33" s="27"/>
      <c r="S33" s="137"/>
      <c r="T33" s="27"/>
      <c r="U33" s="137"/>
      <c r="V33" s="27"/>
      <c r="W33" s="137"/>
      <c r="X33" s="27"/>
      <c r="Y33" s="137"/>
      <c r="Z33" s="27"/>
      <c r="AA33" s="137"/>
      <c r="AB33" s="27"/>
      <c r="AC33" s="137"/>
      <c r="AD33" s="27"/>
      <c r="AE33" s="137"/>
      <c r="AF33" s="27"/>
      <c r="AG33" s="137"/>
      <c r="AH33" s="27"/>
      <c r="AI33" s="137"/>
      <c r="AJ33" s="27"/>
      <c r="AK33" s="137"/>
      <c r="AL33" s="163"/>
      <c r="AM33" s="164"/>
      <c r="AN33" s="57"/>
      <c r="AO33" s="28"/>
      <c r="AP33" s="22"/>
      <c r="AQ33" s="22"/>
      <c r="AR33" s="22"/>
      <c r="AS33" s="159"/>
      <c r="AT33" s="6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122"/>
      <c r="BG33" s="122"/>
      <c r="BX33" s="121"/>
      <c r="CD33" s="147" t="str">
        <f t="shared" si="3"/>
        <v/>
      </c>
      <c r="CG33" s="123">
        <v>0</v>
      </c>
      <c r="CH33" s="123">
        <v>0</v>
      </c>
      <c r="CI33" s="123">
        <v>0</v>
      </c>
      <c r="CJ33" s="123">
        <f t="shared" si="4"/>
        <v>0</v>
      </c>
      <c r="CK33" s="123"/>
      <c r="CL33" s="123"/>
      <c r="CM33" s="123"/>
      <c r="CN33" s="123"/>
      <c r="CO33" s="123"/>
    </row>
    <row r="34" spans="1:93" ht="16.149999999999999" customHeight="1" x14ac:dyDescent="0.2">
      <c r="A34" s="335"/>
      <c r="B34" s="112" t="s">
        <v>46</v>
      </c>
      <c r="C34" s="165">
        <f t="shared" si="0"/>
        <v>0</v>
      </c>
      <c r="D34" s="88">
        <f t="shared" si="1"/>
        <v>0</v>
      </c>
      <c r="E34" s="166">
        <f t="shared" si="2"/>
        <v>0</v>
      </c>
      <c r="F34" s="27"/>
      <c r="G34" s="28"/>
      <c r="H34" s="27"/>
      <c r="I34" s="28"/>
      <c r="J34" s="27"/>
      <c r="K34" s="137"/>
      <c r="L34" s="27"/>
      <c r="M34" s="137"/>
      <c r="N34" s="27"/>
      <c r="O34" s="137"/>
      <c r="P34" s="27"/>
      <c r="Q34" s="137"/>
      <c r="R34" s="27"/>
      <c r="S34" s="137"/>
      <c r="T34" s="27"/>
      <c r="U34" s="137"/>
      <c r="V34" s="27"/>
      <c r="W34" s="137"/>
      <c r="X34" s="27"/>
      <c r="Y34" s="137"/>
      <c r="Z34" s="27"/>
      <c r="AA34" s="137"/>
      <c r="AB34" s="27"/>
      <c r="AC34" s="137"/>
      <c r="AD34" s="27"/>
      <c r="AE34" s="137"/>
      <c r="AF34" s="27"/>
      <c r="AG34" s="137"/>
      <c r="AH34" s="27"/>
      <c r="AI34" s="137"/>
      <c r="AJ34" s="27"/>
      <c r="AK34" s="137"/>
      <c r="AL34" s="163"/>
      <c r="AM34" s="164"/>
      <c r="AN34" s="57"/>
      <c r="AO34" s="28"/>
      <c r="AP34" s="22"/>
      <c r="AQ34" s="22"/>
      <c r="AR34" s="22"/>
      <c r="AS34" s="159"/>
      <c r="AT34" s="6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122"/>
      <c r="BG34" s="122"/>
      <c r="BX34" s="121"/>
      <c r="CD34" s="147" t="str">
        <f t="shared" si="3"/>
        <v/>
      </c>
      <c r="CG34" s="123">
        <v>0</v>
      </c>
      <c r="CH34" s="123">
        <v>0</v>
      </c>
      <c r="CI34" s="123">
        <v>0</v>
      </c>
      <c r="CJ34" s="123">
        <f t="shared" si="4"/>
        <v>0</v>
      </c>
      <c r="CK34" s="123"/>
      <c r="CL34" s="123"/>
      <c r="CM34" s="123"/>
      <c r="CN34" s="123"/>
      <c r="CO34" s="123"/>
    </row>
    <row r="35" spans="1:93" ht="16.149999999999999" customHeight="1" x14ac:dyDescent="0.2">
      <c r="A35" s="336"/>
      <c r="B35" s="167" t="s">
        <v>47</v>
      </c>
      <c r="C35" s="132">
        <f>SUM(D35+E35)</f>
        <v>0</v>
      </c>
      <c r="D35" s="168">
        <f t="shared" si="1"/>
        <v>0</v>
      </c>
      <c r="E35" s="128">
        <f>SUM(G35+I35+K35+M35+O35+Q35+S35+U35+W35+Y35+AA35+AC35+AE35+AG35+AI35+AK35+AM35)</f>
        <v>0</v>
      </c>
      <c r="F35" s="12"/>
      <c r="G35" s="13"/>
      <c r="H35" s="12"/>
      <c r="I35" s="13"/>
      <c r="J35" s="12"/>
      <c r="K35" s="14"/>
      <c r="L35" s="12"/>
      <c r="M35" s="14"/>
      <c r="N35" s="12"/>
      <c r="O35" s="14"/>
      <c r="P35" s="12"/>
      <c r="Q35" s="14"/>
      <c r="R35" s="12"/>
      <c r="S35" s="14"/>
      <c r="T35" s="12"/>
      <c r="U35" s="14"/>
      <c r="V35" s="12"/>
      <c r="W35" s="14"/>
      <c r="X35" s="12"/>
      <c r="Y35" s="14"/>
      <c r="Z35" s="12"/>
      <c r="AA35" s="14"/>
      <c r="AB35" s="12"/>
      <c r="AC35" s="14"/>
      <c r="AD35" s="12"/>
      <c r="AE35" s="14"/>
      <c r="AF35" s="12"/>
      <c r="AG35" s="14"/>
      <c r="AH35" s="12"/>
      <c r="AI35" s="14"/>
      <c r="AJ35" s="12"/>
      <c r="AK35" s="14"/>
      <c r="AL35" s="23"/>
      <c r="AM35" s="36"/>
      <c r="AN35" s="57"/>
      <c r="AO35" s="13"/>
      <c r="AP35" s="24"/>
      <c r="AQ35" s="24"/>
      <c r="AR35" s="24"/>
      <c r="AS35" s="169"/>
      <c r="AT35" s="6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122"/>
      <c r="BG35" s="122"/>
      <c r="BX35" s="121"/>
      <c r="CD35" s="147" t="str">
        <f t="shared" si="3"/>
        <v/>
      </c>
      <c r="CG35" s="123">
        <v>0</v>
      </c>
      <c r="CH35" s="123">
        <v>0</v>
      </c>
      <c r="CI35" s="123">
        <v>0</v>
      </c>
      <c r="CJ35" s="123">
        <f t="shared" si="4"/>
        <v>0</v>
      </c>
      <c r="CK35" s="123"/>
      <c r="CL35" s="123"/>
      <c r="CM35" s="123"/>
      <c r="CN35" s="123"/>
      <c r="CO35" s="123"/>
    </row>
    <row r="36" spans="1:93" ht="16.149999999999999" customHeight="1" x14ac:dyDescent="0.2">
      <c r="A36" s="334" t="s">
        <v>49</v>
      </c>
      <c r="B36" s="152" t="s">
        <v>37</v>
      </c>
      <c r="C36" s="49">
        <f t="shared" si="0"/>
        <v>0</v>
      </c>
      <c r="D36" s="50">
        <f t="shared" si="1"/>
        <v>0</v>
      </c>
      <c r="E36" s="153">
        <f t="shared" si="2"/>
        <v>0</v>
      </c>
      <c r="F36" s="84"/>
      <c r="G36" s="170"/>
      <c r="H36" s="78"/>
      <c r="I36" s="154"/>
      <c r="J36" s="78"/>
      <c r="K36" s="79"/>
      <c r="L36" s="78"/>
      <c r="M36" s="79"/>
      <c r="N36" s="78"/>
      <c r="O36" s="79"/>
      <c r="P36" s="78"/>
      <c r="Q36" s="79"/>
      <c r="R36" s="78"/>
      <c r="S36" s="79"/>
      <c r="T36" s="78"/>
      <c r="U36" s="79"/>
      <c r="V36" s="78"/>
      <c r="W36" s="79"/>
      <c r="X36" s="78"/>
      <c r="Y36" s="79"/>
      <c r="Z36" s="78"/>
      <c r="AA36" s="79"/>
      <c r="AB36" s="78"/>
      <c r="AC36" s="79"/>
      <c r="AD36" s="78"/>
      <c r="AE36" s="79"/>
      <c r="AF36" s="78"/>
      <c r="AG36" s="79"/>
      <c r="AH36" s="78"/>
      <c r="AI36" s="79"/>
      <c r="AJ36" s="78"/>
      <c r="AK36" s="79"/>
      <c r="AL36" s="155"/>
      <c r="AM36" s="156"/>
      <c r="AN36" s="57"/>
      <c r="AO36" s="154"/>
      <c r="AP36" s="26"/>
      <c r="AQ36" s="26"/>
      <c r="AR36" s="26"/>
      <c r="AS36" s="157"/>
      <c r="AT36" s="6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122"/>
      <c r="BG36" s="122"/>
      <c r="BX36" s="121"/>
      <c r="CD36" s="147" t="str">
        <f t="shared" si="3"/>
        <v/>
      </c>
      <c r="CG36" s="123">
        <v>0</v>
      </c>
      <c r="CH36" s="123">
        <v>0</v>
      </c>
      <c r="CI36" s="123">
        <v>0</v>
      </c>
      <c r="CJ36" s="123">
        <f t="shared" si="4"/>
        <v>0</v>
      </c>
      <c r="CK36" s="123"/>
      <c r="CL36" s="123"/>
      <c r="CM36" s="123"/>
      <c r="CN36" s="123"/>
      <c r="CO36" s="123"/>
    </row>
    <row r="37" spans="1:93" ht="16.149999999999999" customHeight="1" x14ac:dyDescent="0.2">
      <c r="A37" s="335"/>
      <c r="B37" s="39" t="s">
        <v>38</v>
      </c>
      <c r="C37" s="52">
        <f t="shared" si="0"/>
        <v>0</v>
      </c>
      <c r="D37" s="53">
        <f t="shared" si="1"/>
        <v>0</v>
      </c>
      <c r="E37" s="158">
        <f t="shared" si="2"/>
        <v>0</v>
      </c>
      <c r="F37" s="41"/>
      <c r="G37" s="42"/>
      <c r="H37" s="7"/>
      <c r="I37" s="20"/>
      <c r="J37" s="7"/>
      <c r="K37" s="8"/>
      <c r="L37" s="7"/>
      <c r="M37" s="8"/>
      <c r="N37" s="7"/>
      <c r="O37" s="8"/>
      <c r="P37" s="7"/>
      <c r="Q37" s="8"/>
      <c r="R37" s="7"/>
      <c r="S37" s="8"/>
      <c r="T37" s="7"/>
      <c r="U37" s="8"/>
      <c r="V37" s="7"/>
      <c r="W37" s="8"/>
      <c r="X37" s="7"/>
      <c r="Y37" s="8"/>
      <c r="Z37" s="7"/>
      <c r="AA37" s="8"/>
      <c r="AB37" s="7"/>
      <c r="AC37" s="8"/>
      <c r="AD37" s="7"/>
      <c r="AE37" s="8"/>
      <c r="AF37" s="7"/>
      <c r="AG37" s="8"/>
      <c r="AH37" s="7"/>
      <c r="AI37" s="8"/>
      <c r="AJ37" s="7"/>
      <c r="AK37" s="8"/>
      <c r="AL37" s="21"/>
      <c r="AM37" s="35"/>
      <c r="AN37" s="57"/>
      <c r="AO37" s="20"/>
      <c r="AP37" s="22"/>
      <c r="AQ37" s="22"/>
      <c r="AR37" s="22"/>
      <c r="AS37" s="159"/>
      <c r="AT37" s="6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122"/>
      <c r="BG37" s="122"/>
      <c r="BX37" s="121"/>
      <c r="CD37" s="147" t="str">
        <f t="shared" si="3"/>
        <v/>
      </c>
      <c r="CG37" s="123">
        <v>0</v>
      </c>
      <c r="CH37" s="123">
        <v>0</v>
      </c>
      <c r="CI37" s="123">
        <v>0</v>
      </c>
      <c r="CJ37" s="123">
        <f t="shared" si="4"/>
        <v>0</v>
      </c>
      <c r="CK37" s="123"/>
      <c r="CL37" s="123"/>
      <c r="CM37" s="123"/>
      <c r="CN37" s="123"/>
      <c r="CO37" s="123"/>
    </row>
    <row r="38" spans="1:93" ht="16.149999999999999" customHeight="1" x14ac:dyDescent="0.2">
      <c r="A38" s="335"/>
      <c r="B38" s="39" t="s">
        <v>39</v>
      </c>
      <c r="C38" s="52">
        <f t="shared" si="0"/>
        <v>50</v>
      </c>
      <c r="D38" s="53">
        <f t="shared" si="1"/>
        <v>23</v>
      </c>
      <c r="E38" s="158">
        <f t="shared" si="2"/>
        <v>27</v>
      </c>
      <c r="F38" s="41"/>
      <c r="G38" s="42"/>
      <c r="H38" s="7"/>
      <c r="I38" s="20"/>
      <c r="J38" s="7"/>
      <c r="K38" s="8"/>
      <c r="L38" s="7"/>
      <c r="M38" s="8">
        <v>1</v>
      </c>
      <c r="N38" s="7">
        <v>3</v>
      </c>
      <c r="O38" s="8">
        <v>2</v>
      </c>
      <c r="P38" s="7">
        <v>4</v>
      </c>
      <c r="Q38" s="8">
        <v>4</v>
      </c>
      <c r="R38" s="7">
        <v>4</v>
      </c>
      <c r="S38" s="8">
        <v>7</v>
      </c>
      <c r="T38" s="7">
        <v>2</v>
      </c>
      <c r="U38" s="8">
        <v>3</v>
      </c>
      <c r="V38" s="7">
        <v>3</v>
      </c>
      <c r="W38" s="8">
        <v>4</v>
      </c>
      <c r="X38" s="7">
        <v>2</v>
      </c>
      <c r="Y38" s="8">
        <v>4</v>
      </c>
      <c r="Z38" s="7">
        <v>3</v>
      </c>
      <c r="AA38" s="8">
        <v>2</v>
      </c>
      <c r="AB38" s="7">
        <v>2</v>
      </c>
      <c r="AC38" s="8"/>
      <c r="AD38" s="7"/>
      <c r="AE38" s="8"/>
      <c r="AF38" s="7"/>
      <c r="AG38" s="8"/>
      <c r="AH38" s="7"/>
      <c r="AI38" s="8"/>
      <c r="AJ38" s="7"/>
      <c r="AK38" s="8"/>
      <c r="AL38" s="21"/>
      <c r="AM38" s="35"/>
      <c r="AN38" s="57"/>
      <c r="AO38" s="20">
        <v>0</v>
      </c>
      <c r="AP38" s="22">
        <v>0</v>
      </c>
      <c r="AQ38" s="22">
        <v>0</v>
      </c>
      <c r="AR38" s="22">
        <v>3</v>
      </c>
      <c r="AS38" s="159"/>
      <c r="AT38" s="6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122"/>
      <c r="BG38" s="122"/>
      <c r="BX38" s="121"/>
      <c r="CD38" s="147" t="str">
        <f t="shared" si="3"/>
        <v/>
      </c>
      <c r="CG38" s="123">
        <v>0</v>
      </c>
      <c r="CH38" s="123">
        <v>0</v>
      </c>
      <c r="CI38" s="123">
        <v>0</v>
      </c>
      <c r="CJ38" s="123">
        <f t="shared" si="4"/>
        <v>0</v>
      </c>
      <c r="CK38" s="123"/>
      <c r="CL38" s="123"/>
      <c r="CM38" s="123"/>
      <c r="CN38" s="123"/>
      <c r="CO38" s="123"/>
    </row>
    <row r="39" spans="1:93" ht="16.149999999999999" customHeight="1" x14ac:dyDescent="0.2">
      <c r="A39" s="335"/>
      <c r="B39" s="39" t="s">
        <v>40</v>
      </c>
      <c r="C39" s="52">
        <f t="shared" si="0"/>
        <v>0</v>
      </c>
      <c r="D39" s="53">
        <f t="shared" si="1"/>
        <v>0</v>
      </c>
      <c r="E39" s="158">
        <f t="shared" si="2"/>
        <v>0</v>
      </c>
      <c r="F39" s="41"/>
      <c r="G39" s="42"/>
      <c r="H39" s="7"/>
      <c r="I39" s="20"/>
      <c r="J39" s="7"/>
      <c r="K39" s="8"/>
      <c r="L39" s="7"/>
      <c r="M39" s="8"/>
      <c r="N39" s="7"/>
      <c r="O39" s="8"/>
      <c r="P39" s="7"/>
      <c r="Q39" s="8"/>
      <c r="R39" s="7"/>
      <c r="S39" s="8"/>
      <c r="T39" s="7"/>
      <c r="U39" s="8"/>
      <c r="V39" s="7"/>
      <c r="W39" s="8"/>
      <c r="X39" s="7"/>
      <c r="Y39" s="8"/>
      <c r="Z39" s="7"/>
      <c r="AA39" s="8"/>
      <c r="AB39" s="7"/>
      <c r="AC39" s="8"/>
      <c r="AD39" s="7"/>
      <c r="AE39" s="8"/>
      <c r="AF39" s="7"/>
      <c r="AG39" s="8"/>
      <c r="AH39" s="7"/>
      <c r="AI39" s="8"/>
      <c r="AJ39" s="7"/>
      <c r="AK39" s="8"/>
      <c r="AL39" s="21"/>
      <c r="AM39" s="35"/>
      <c r="AN39" s="57"/>
      <c r="AO39" s="20"/>
      <c r="AP39" s="22"/>
      <c r="AQ39" s="22"/>
      <c r="AR39" s="22"/>
      <c r="AS39" s="159"/>
      <c r="AT39" s="6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122"/>
      <c r="BG39" s="122"/>
      <c r="BX39" s="121"/>
      <c r="CD39" s="147" t="str">
        <f t="shared" si="3"/>
        <v/>
      </c>
      <c r="CG39" s="123">
        <v>0</v>
      </c>
      <c r="CH39" s="123">
        <v>0</v>
      </c>
      <c r="CI39" s="123">
        <v>0</v>
      </c>
      <c r="CJ39" s="123">
        <f t="shared" si="4"/>
        <v>0</v>
      </c>
      <c r="CK39" s="123"/>
      <c r="CL39" s="123"/>
      <c r="CM39" s="123"/>
      <c r="CN39" s="123"/>
      <c r="CO39" s="123"/>
    </row>
    <row r="40" spans="1:93" ht="16.149999999999999" customHeight="1" x14ac:dyDescent="0.2">
      <c r="A40" s="335"/>
      <c r="B40" s="39" t="s">
        <v>41</v>
      </c>
      <c r="C40" s="52">
        <f t="shared" si="0"/>
        <v>0</v>
      </c>
      <c r="D40" s="53">
        <f t="shared" ref="D40:E55" si="5">SUM(F40+H40+J40+L40+N40+P40+R40+T40+V40+X40+Z40+AB40+AD40+AF40+AH40+AJ40+AL40)</f>
        <v>0</v>
      </c>
      <c r="E40" s="158">
        <f t="shared" si="5"/>
        <v>0</v>
      </c>
      <c r="F40" s="41"/>
      <c r="G40" s="42"/>
      <c r="H40" s="7"/>
      <c r="I40" s="20"/>
      <c r="J40" s="7"/>
      <c r="K40" s="8"/>
      <c r="L40" s="7"/>
      <c r="M40" s="8"/>
      <c r="N40" s="7"/>
      <c r="O40" s="8"/>
      <c r="P40" s="7"/>
      <c r="Q40" s="8"/>
      <c r="R40" s="7"/>
      <c r="S40" s="8"/>
      <c r="T40" s="7"/>
      <c r="U40" s="8"/>
      <c r="V40" s="7"/>
      <c r="W40" s="8"/>
      <c r="X40" s="7"/>
      <c r="Y40" s="8"/>
      <c r="Z40" s="7"/>
      <c r="AA40" s="8"/>
      <c r="AB40" s="7"/>
      <c r="AC40" s="8"/>
      <c r="AD40" s="7"/>
      <c r="AE40" s="8"/>
      <c r="AF40" s="7"/>
      <c r="AG40" s="8"/>
      <c r="AH40" s="7"/>
      <c r="AI40" s="8"/>
      <c r="AJ40" s="7"/>
      <c r="AK40" s="8"/>
      <c r="AL40" s="21"/>
      <c r="AM40" s="35"/>
      <c r="AN40" s="57"/>
      <c r="AO40" s="20"/>
      <c r="AP40" s="22"/>
      <c r="AQ40" s="22"/>
      <c r="AR40" s="22"/>
      <c r="AS40" s="159"/>
      <c r="AT40" s="6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122"/>
      <c r="BG40" s="122"/>
      <c r="BX40" s="121"/>
      <c r="CD40" s="147" t="str">
        <f t="shared" si="3"/>
        <v/>
      </c>
      <c r="CG40" s="123">
        <v>0</v>
      </c>
      <c r="CH40" s="123">
        <v>0</v>
      </c>
      <c r="CI40" s="123">
        <v>0</v>
      </c>
      <c r="CJ40" s="123">
        <f t="shared" si="4"/>
        <v>0</v>
      </c>
      <c r="CK40" s="123"/>
      <c r="CL40" s="123"/>
      <c r="CM40" s="123"/>
      <c r="CN40" s="123"/>
      <c r="CO40" s="123"/>
    </row>
    <row r="41" spans="1:93" ht="16.149999999999999" customHeight="1" x14ac:dyDescent="0.2">
      <c r="A41" s="335"/>
      <c r="B41" s="39" t="s">
        <v>42</v>
      </c>
      <c r="C41" s="52">
        <f t="shared" si="0"/>
        <v>0</v>
      </c>
      <c r="D41" s="53">
        <f t="shared" si="5"/>
        <v>0</v>
      </c>
      <c r="E41" s="158">
        <f t="shared" si="5"/>
        <v>0</v>
      </c>
      <c r="F41" s="41"/>
      <c r="G41" s="42"/>
      <c r="H41" s="7"/>
      <c r="I41" s="20"/>
      <c r="J41" s="7"/>
      <c r="K41" s="8"/>
      <c r="L41" s="7"/>
      <c r="M41" s="8"/>
      <c r="N41" s="7"/>
      <c r="O41" s="8"/>
      <c r="P41" s="7"/>
      <c r="Q41" s="8"/>
      <c r="R41" s="7"/>
      <c r="S41" s="8"/>
      <c r="T41" s="7"/>
      <c r="U41" s="8"/>
      <c r="V41" s="7"/>
      <c r="W41" s="8"/>
      <c r="X41" s="7"/>
      <c r="Y41" s="8"/>
      <c r="Z41" s="7"/>
      <c r="AA41" s="8"/>
      <c r="AB41" s="7"/>
      <c r="AC41" s="8"/>
      <c r="AD41" s="7"/>
      <c r="AE41" s="8"/>
      <c r="AF41" s="7"/>
      <c r="AG41" s="8"/>
      <c r="AH41" s="7"/>
      <c r="AI41" s="8"/>
      <c r="AJ41" s="7"/>
      <c r="AK41" s="8"/>
      <c r="AL41" s="21"/>
      <c r="AM41" s="35"/>
      <c r="AN41" s="57"/>
      <c r="AO41" s="20"/>
      <c r="AP41" s="22"/>
      <c r="AQ41" s="22"/>
      <c r="AR41" s="22"/>
      <c r="AS41" s="159"/>
      <c r="AT41" s="6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122"/>
      <c r="BG41" s="122"/>
      <c r="BX41" s="121"/>
      <c r="CD41" s="147" t="str">
        <f t="shared" si="3"/>
        <v/>
      </c>
      <c r="CG41" s="123">
        <v>0</v>
      </c>
      <c r="CH41" s="123">
        <v>0</v>
      </c>
      <c r="CI41" s="123">
        <v>0</v>
      </c>
      <c r="CJ41" s="123">
        <f t="shared" si="4"/>
        <v>0</v>
      </c>
      <c r="CK41" s="123"/>
      <c r="CL41" s="123"/>
      <c r="CM41" s="123"/>
      <c r="CN41" s="123"/>
      <c r="CO41" s="123"/>
    </row>
    <row r="42" spans="1:93" ht="16.149999999999999" customHeight="1" x14ac:dyDescent="0.2">
      <c r="A42" s="335"/>
      <c r="B42" s="39" t="s">
        <v>43</v>
      </c>
      <c r="C42" s="52">
        <f t="shared" si="0"/>
        <v>0</v>
      </c>
      <c r="D42" s="53">
        <f t="shared" si="5"/>
        <v>0</v>
      </c>
      <c r="E42" s="158">
        <f t="shared" si="5"/>
        <v>0</v>
      </c>
      <c r="F42" s="41"/>
      <c r="G42" s="42"/>
      <c r="H42" s="7"/>
      <c r="I42" s="20"/>
      <c r="J42" s="7"/>
      <c r="K42" s="8"/>
      <c r="L42" s="7"/>
      <c r="M42" s="8"/>
      <c r="N42" s="7"/>
      <c r="O42" s="8"/>
      <c r="P42" s="7"/>
      <c r="Q42" s="8"/>
      <c r="R42" s="7"/>
      <c r="S42" s="8"/>
      <c r="T42" s="7"/>
      <c r="U42" s="8"/>
      <c r="V42" s="7"/>
      <c r="W42" s="8"/>
      <c r="X42" s="7"/>
      <c r="Y42" s="8"/>
      <c r="Z42" s="7"/>
      <c r="AA42" s="8"/>
      <c r="AB42" s="7"/>
      <c r="AC42" s="8"/>
      <c r="AD42" s="7"/>
      <c r="AE42" s="8"/>
      <c r="AF42" s="7"/>
      <c r="AG42" s="8"/>
      <c r="AH42" s="7"/>
      <c r="AI42" s="8"/>
      <c r="AJ42" s="7"/>
      <c r="AK42" s="8"/>
      <c r="AL42" s="21"/>
      <c r="AM42" s="35"/>
      <c r="AN42" s="57"/>
      <c r="AO42" s="20"/>
      <c r="AP42" s="22"/>
      <c r="AQ42" s="22"/>
      <c r="AR42" s="22"/>
      <c r="AS42" s="159"/>
      <c r="AT42" s="6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122"/>
      <c r="BG42" s="122"/>
      <c r="BX42" s="121"/>
      <c r="CD42" s="147" t="str">
        <f t="shared" si="3"/>
        <v/>
      </c>
      <c r="CG42" s="123">
        <v>0</v>
      </c>
      <c r="CH42" s="123">
        <v>0</v>
      </c>
      <c r="CI42" s="123">
        <v>0</v>
      </c>
      <c r="CJ42" s="123">
        <f t="shared" si="4"/>
        <v>0</v>
      </c>
      <c r="CK42" s="123"/>
      <c r="CL42" s="123"/>
      <c r="CM42" s="123"/>
      <c r="CN42" s="123"/>
      <c r="CO42" s="123"/>
    </row>
    <row r="43" spans="1:93" ht="16.149999999999999" customHeight="1" x14ac:dyDescent="0.2">
      <c r="A43" s="335"/>
      <c r="B43" s="127" t="s">
        <v>44</v>
      </c>
      <c r="C43" s="160">
        <f t="shared" si="0"/>
        <v>0</v>
      </c>
      <c r="D43" s="161">
        <f t="shared" si="5"/>
        <v>0</v>
      </c>
      <c r="E43" s="162">
        <f t="shared" si="5"/>
        <v>0</v>
      </c>
      <c r="F43" s="41"/>
      <c r="G43" s="42"/>
      <c r="H43" s="27"/>
      <c r="I43" s="28"/>
      <c r="J43" s="27"/>
      <c r="K43" s="137"/>
      <c r="L43" s="27"/>
      <c r="M43" s="137"/>
      <c r="N43" s="27"/>
      <c r="O43" s="137"/>
      <c r="P43" s="27"/>
      <c r="Q43" s="137"/>
      <c r="R43" s="27"/>
      <c r="S43" s="137"/>
      <c r="T43" s="27"/>
      <c r="U43" s="137"/>
      <c r="V43" s="27"/>
      <c r="W43" s="137"/>
      <c r="X43" s="27"/>
      <c r="Y43" s="137"/>
      <c r="Z43" s="27"/>
      <c r="AA43" s="137"/>
      <c r="AB43" s="27"/>
      <c r="AC43" s="137"/>
      <c r="AD43" s="27"/>
      <c r="AE43" s="137"/>
      <c r="AF43" s="27"/>
      <c r="AG43" s="137"/>
      <c r="AH43" s="27"/>
      <c r="AI43" s="137"/>
      <c r="AJ43" s="27"/>
      <c r="AK43" s="137"/>
      <c r="AL43" s="163"/>
      <c r="AM43" s="164"/>
      <c r="AN43" s="57"/>
      <c r="AO43" s="28"/>
      <c r="AP43" s="22"/>
      <c r="AQ43" s="22"/>
      <c r="AR43" s="22"/>
      <c r="AS43" s="159"/>
      <c r="AT43" s="6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122"/>
      <c r="BG43" s="122"/>
      <c r="BX43" s="121"/>
      <c r="CD43" s="147" t="str">
        <f t="shared" si="3"/>
        <v/>
      </c>
      <c r="CG43" s="123">
        <v>0</v>
      </c>
      <c r="CH43" s="123">
        <v>0</v>
      </c>
      <c r="CI43" s="123">
        <v>0</v>
      </c>
      <c r="CJ43" s="123">
        <f t="shared" si="4"/>
        <v>0</v>
      </c>
      <c r="CK43" s="123"/>
      <c r="CL43" s="123"/>
      <c r="CM43" s="123"/>
      <c r="CN43" s="123"/>
      <c r="CO43" s="123"/>
    </row>
    <row r="44" spans="1:93" ht="16.149999999999999" customHeight="1" x14ac:dyDescent="0.2">
      <c r="A44" s="335"/>
      <c r="B44" s="39" t="s">
        <v>45</v>
      </c>
      <c r="C44" s="52">
        <f t="shared" si="0"/>
        <v>0</v>
      </c>
      <c r="D44" s="53">
        <f t="shared" si="5"/>
        <v>0</v>
      </c>
      <c r="E44" s="158">
        <f t="shared" si="5"/>
        <v>0</v>
      </c>
      <c r="F44" s="41"/>
      <c r="G44" s="42"/>
      <c r="H44" s="7"/>
      <c r="I44" s="20"/>
      <c r="J44" s="7"/>
      <c r="K44" s="8"/>
      <c r="L44" s="7"/>
      <c r="M44" s="8"/>
      <c r="N44" s="7"/>
      <c r="O44" s="8"/>
      <c r="P44" s="7"/>
      <c r="Q44" s="8"/>
      <c r="R44" s="7"/>
      <c r="S44" s="8"/>
      <c r="T44" s="7"/>
      <c r="U44" s="8"/>
      <c r="V44" s="7"/>
      <c r="W44" s="8"/>
      <c r="X44" s="7"/>
      <c r="Y44" s="8"/>
      <c r="Z44" s="7"/>
      <c r="AA44" s="8"/>
      <c r="AB44" s="7"/>
      <c r="AC44" s="8"/>
      <c r="AD44" s="7"/>
      <c r="AE44" s="8"/>
      <c r="AF44" s="7"/>
      <c r="AG44" s="8"/>
      <c r="AH44" s="7"/>
      <c r="AI44" s="8"/>
      <c r="AJ44" s="7"/>
      <c r="AK44" s="8"/>
      <c r="AL44" s="21"/>
      <c r="AM44" s="35"/>
      <c r="AN44" s="57"/>
      <c r="AO44" s="20"/>
      <c r="AP44" s="22"/>
      <c r="AQ44" s="22"/>
      <c r="AR44" s="22"/>
      <c r="AS44" s="159"/>
      <c r="AT44" s="6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122"/>
      <c r="BG44" s="122"/>
      <c r="BX44" s="121"/>
      <c r="CD44" s="147" t="str">
        <f t="shared" si="3"/>
        <v/>
      </c>
      <c r="CG44" s="123">
        <v>0</v>
      </c>
      <c r="CH44" s="123">
        <v>0</v>
      </c>
      <c r="CI44" s="123">
        <v>0</v>
      </c>
      <c r="CJ44" s="123">
        <f t="shared" si="4"/>
        <v>0</v>
      </c>
      <c r="CK44" s="123"/>
      <c r="CL44" s="123"/>
      <c r="CM44" s="123"/>
      <c r="CN44" s="123"/>
      <c r="CO44" s="123"/>
    </row>
    <row r="45" spans="1:93" ht="16.149999999999999" customHeight="1" x14ac:dyDescent="0.2">
      <c r="A45" s="335"/>
      <c r="B45" s="112" t="s">
        <v>46</v>
      </c>
      <c r="C45" s="165">
        <f t="shared" si="0"/>
        <v>0</v>
      </c>
      <c r="D45" s="171">
        <f t="shared" si="5"/>
        <v>0</v>
      </c>
      <c r="E45" s="166">
        <f t="shared" si="5"/>
        <v>0</v>
      </c>
      <c r="F45" s="41"/>
      <c r="G45" s="80"/>
      <c r="H45" s="17"/>
      <c r="I45" s="18"/>
      <c r="J45" s="17"/>
      <c r="K45" s="19"/>
      <c r="L45" s="17"/>
      <c r="M45" s="19"/>
      <c r="N45" s="17"/>
      <c r="O45" s="19"/>
      <c r="P45" s="17"/>
      <c r="Q45" s="19"/>
      <c r="R45" s="7"/>
      <c r="S45" s="8"/>
      <c r="T45" s="7"/>
      <c r="U45" s="8"/>
      <c r="V45" s="7"/>
      <c r="W45" s="8"/>
      <c r="X45" s="7"/>
      <c r="Y45" s="8"/>
      <c r="Z45" s="7"/>
      <c r="AA45" s="8"/>
      <c r="AB45" s="7"/>
      <c r="AC45" s="8"/>
      <c r="AD45" s="7"/>
      <c r="AE45" s="8"/>
      <c r="AF45" s="7"/>
      <c r="AG45" s="8"/>
      <c r="AH45" s="7"/>
      <c r="AI45" s="8"/>
      <c r="AJ45" s="7"/>
      <c r="AK45" s="8"/>
      <c r="AL45" s="21"/>
      <c r="AM45" s="35"/>
      <c r="AN45" s="57"/>
      <c r="AO45" s="20"/>
      <c r="AP45" s="22"/>
      <c r="AQ45" s="22"/>
      <c r="AR45" s="22"/>
      <c r="AS45" s="159"/>
      <c r="AT45" s="6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122"/>
      <c r="BG45" s="122"/>
      <c r="BX45" s="121"/>
      <c r="CD45" s="147" t="str">
        <f t="shared" si="3"/>
        <v/>
      </c>
      <c r="CG45" s="123">
        <v>0</v>
      </c>
      <c r="CH45" s="123">
        <v>0</v>
      </c>
      <c r="CI45" s="123">
        <v>0</v>
      </c>
      <c r="CJ45" s="123">
        <f t="shared" si="4"/>
        <v>0</v>
      </c>
      <c r="CK45" s="123"/>
      <c r="CL45" s="123"/>
      <c r="CM45" s="123"/>
      <c r="CN45" s="123"/>
      <c r="CO45" s="123"/>
    </row>
    <row r="46" spans="1:93" ht="16.149999999999999" customHeight="1" x14ac:dyDescent="0.2">
      <c r="A46" s="336"/>
      <c r="B46" s="167" t="s">
        <v>47</v>
      </c>
      <c r="C46" s="132">
        <f t="shared" si="0"/>
        <v>0</v>
      </c>
      <c r="D46" s="168">
        <f t="shared" si="5"/>
        <v>0</v>
      </c>
      <c r="E46" s="128">
        <f t="shared" si="5"/>
        <v>0</v>
      </c>
      <c r="F46" s="64"/>
      <c r="G46" s="68"/>
      <c r="H46" s="32"/>
      <c r="I46" s="33"/>
      <c r="J46" s="32"/>
      <c r="K46" s="45"/>
      <c r="L46" s="32"/>
      <c r="M46" s="45"/>
      <c r="N46" s="32"/>
      <c r="O46" s="45"/>
      <c r="P46" s="32"/>
      <c r="Q46" s="45"/>
      <c r="R46" s="32"/>
      <c r="S46" s="45"/>
      <c r="T46" s="32"/>
      <c r="U46" s="45"/>
      <c r="V46" s="32"/>
      <c r="W46" s="45"/>
      <c r="X46" s="32"/>
      <c r="Y46" s="45"/>
      <c r="Z46" s="32"/>
      <c r="AA46" s="45"/>
      <c r="AB46" s="32"/>
      <c r="AC46" s="45"/>
      <c r="AD46" s="32"/>
      <c r="AE46" s="45"/>
      <c r="AF46" s="32"/>
      <c r="AG46" s="45"/>
      <c r="AH46" s="32"/>
      <c r="AI46" s="45"/>
      <c r="AJ46" s="32"/>
      <c r="AK46" s="45"/>
      <c r="AL46" s="71"/>
      <c r="AM46" s="97"/>
      <c r="AN46" s="57"/>
      <c r="AO46" s="33"/>
      <c r="AP46" s="24"/>
      <c r="AQ46" s="24"/>
      <c r="AR46" s="24"/>
      <c r="AS46" s="169"/>
      <c r="AT46" s="6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122"/>
      <c r="BG46" s="122"/>
      <c r="BX46" s="121"/>
      <c r="CD46" s="147" t="str">
        <f t="shared" si="3"/>
        <v/>
      </c>
      <c r="CG46" s="123">
        <v>0</v>
      </c>
      <c r="CH46" s="123">
        <v>0</v>
      </c>
      <c r="CI46" s="123">
        <v>0</v>
      </c>
      <c r="CJ46" s="123">
        <f t="shared" si="4"/>
        <v>0</v>
      </c>
      <c r="CK46" s="123"/>
      <c r="CL46" s="123"/>
      <c r="CM46" s="123"/>
      <c r="CN46" s="123"/>
      <c r="CO46" s="123"/>
    </row>
    <row r="47" spans="1:93" ht="16.149999999999999" customHeight="1" x14ac:dyDescent="0.2">
      <c r="A47" s="334" t="s">
        <v>50</v>
      </c>
      <c r="B47" s="152" t="s">
        <v>37</v>
      </c>
      <c r="C47" s="49">
        <f t="shared" si="0"/>
        <v>0</v>
      </c>
      <c r="D47" s="50">
        <f t="shared" si="5"/>
        <v>0</v>
      </c>
      <c r="E47" s="153">
        <f t="shared" si="5"/>
        <v>0</v>
      </c>
      <c r="F47" s="84"/>
      <c r="G47" s="170"/>
      <c r="H47" s="78"/>
      <c r="I47" s="154"/>
      <c r="J47" s="78"/>
      <c r="K47" s="79"/>
      <c r="L47" s="78"/>
      <c r="M47" s="79"/>
      <c r="N47" s="78"/>
      <c r="O47" s="79"/>
      <c r="P47" s="78"/>
      <c r="Q47" s="79"/>
      <c r="R47" s="78"/>
      <c r="S47" s="79"/>
      <c r="T47" s="78"/>
      <c r="U47" s="79"/>
      <c r="V47" s="78"/>
      <c r="W47" s="79"/>
      <c r="X47" s="78"/>
      <c r="Y47" s="79"/>
      <c r="Z47" s="78"/>
      <c r="AA47" s="79"/>
      <c r="AB47" s="78"/>
      <c r="AC47" s="79"/>
      <c r="AD47" s="78"/>
      <c r="AE47" s="79"/>
      <c r="AF47" s="78"/>
      <c r="AG47" s="79"/>
      <c r="AH47" s="78"/>
      <c r="AI47" s="79"/>
      <c r="AJ47" s="78"/>
      <c r="AK47" s="79"/>
      <c r="AL47" s="155"/>
      <c r="AM47" s="156"/>
      <c r="AN47" s="57"/>
      <c r="AO47" s="154"/>
      <c r="AP47" s="26"/>
      <c r="AQ47" s="48"/>
      <c r="AR47" s="48"/>
      <c r="AS47" s="172"/>
      <c r="AT47" s="6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122"/>
      <c r="BG47" s="122"/>
      <c r="BX47" s="121"/>
      <c r="CD47" s="147" t="str">
        <f t="shared" si="3"/>
        <v/>
      </c>
      <c r="CG47" s="123">
        <v>0</v>
      </c>
      <c r="CH47" s="123">
        <v>0</v>
      </c>
      <c r="CI47" s="123">
        <v>0</v>
      </c>
      <c r="CJ47" s="123">
        <f t="shared" si="4"/>
        <v>0</v>
      </c>
      <c r="CK47" s="123"/>
      <c r="CL47" s="123"/>
      <c r="CM47" s="123"/>
      <c r="CN47" s="123"/>
      <c r="CO47" s="123"/>
    </row>
    <row r="48" spans="1:93" ht="16.149999999999999" customHeight="1" x14ac:dyDescent="0.2">
      <c r="A48" s="335"/>
      <c r="B48" s="39" t="s">
        <v>38</v>
      </c>
      <c r="C48" s="52">
        <f t="shared" si="0"/>
        <v>0</v>
      </c>
      <c r="D48" s="53">
        <f t="shared" si="5"/>
        <v>0</v>
      </c>
      <c r="E48" s="158">
        <f t="shared" si="5"/>
        <v>0</v>
      </c>
      <c r="F48" s="41"/>
      <c r="G48" s="42"/>
      <c r="H48" s="7"/>
      <c r="I48" s="20"/>
      <c r="J48" s="7"/>
      <c r="K48" s="8"/>
      <c r="L48" s="7"/>
      <c r="M48" s="8"/>
      <c r="N48" s="7"/>
      <c r="O48" s="8"/>
      <c r="P48" s="7"/>
      <c r="Q48" s="8"/>
      <c r="R48" s="7"/>
      <c r="S48" s="8"/>
      <c r="T48" s="7"/>
      <c r="U48" s="8"/>
      <c r="V48" s="7"/>
      <c r="W48" s="8"/>
      <c r="X48" s="7"/>
      <c r="Y48" s="8"/>
      <c r="Z48" s="7"/>
      <c r="AA48" s="8"/>
      <c r="AB48" s="7"/>
      <c r="AC48" s="8"/>
      <c r="AD48" s="7"/>
      <c r="AE48" s="8"/>
      <c r="AF48" s="7"/>
      <c r="AG48" s="8"/>
      <c r="AH48" s="7"/>
      <c r="AI48" s="8"/>
      <c r="AJ48" s="7"/>
      <c r="AK48" s="8"/>
      <c r="AL48" s="21"/>
      <c r="AM48" s="35"/>
      <c r="AN48" s="57"/>
      <c r="AO48" s="20"/>
      <c r="AP48" s="22"/>
      <c r="AQ48" s="22"/>
      <c r="AR48" s="22"/>
      <c r="AS48" s="159"/>
      <c r="AT48" s="6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122"/>
      <c r="BG48" s="122"/>
      <c r="BX48" s="121"/>
      <c r="CD48" s="147" t="str">
        <f t="shared" si="3"/>
        <v/>
      </c>
      <c r="CG48" s="123">
        <v>0</v>
      </c>
      <c r="CH48" s="123">
        <v>0</v>
      </c>
      <c r="CI48" s="123">
        <v>0</v>
      </c>
      <c r="CJ48" s="123">
        <f t="shared" si="4"/>
        <v>0</v>
      </c>
      <c r="CK48" s="123"/>
      <c r="CL48" s="123"/>
      <c r="CM48" s="123"/>
      <c r="CN48" s="123"/>
      <c r="CO48" s="123"/>
    </row>
    <row r="49" spans="1:93" ht="16.149999999999999" customHeight="1" x14ac:dyDescent="0.2">
      <c r="A49" s="335"/>
      <c r="B49" s="39" t="s">
        <v>39</v>
      </c>
      <c r="C49" s="52">
        <f t="shared" si="0"/>
        <v>50</v>
      </c>
      <c r="D49" s="53">
        <f t="shared" si="5"/>
        <v>23</v>
      </c>
      <c r="E49" s="158">
        <f t="shared" si="5"/>
        <v>27</v>
      </c>
      <c r="F49" s="41"/>
      <c r="G49" s="42"/>
      <c r="H49" s="7"/>
      <c r="I49" s="20"/>
      <c r="J49" s="7"/>
      <c r="K49" s="8"/>
      <c r="L49" s="7"/>
      <c r="M49" s="8">
        <v>1</v>
      </c>
      <c r="N49" s="7">
        <v>3</v>
      </c>
      <c r="O49" s="8">
        <v>2</v>
      </c>
      <c r="P49" s="7">
        <v>4</v>
      </c>
      <c r="Q49" s="8">
        <v>4</v>
      </c>
      <c r="R49" s="7">
        <v>4</v>
      </c>
      <c r="S49" s="8">
        <v>7</v>
      </c>
      <c r="T49" s="7">
        <v>2</v>
      </c>
      <c r="U49" s="8">
        <v>3</v>
      </c>
      <c r="V49" s="7">
        <v>3</v>
      </c>
      <c r="W49" s="8">
        <v>4</v>
      </c>
      <c r="X49" s="7">
        <v>2</v>
      </c>
      <c r="Y49" s="8">
        <v>4</v>
      </c>
      <c r="Z49" s="7">
        <v>3</v>
      </c>
      <c r="AA49" s="8">
        <v>2</v>
      </c>
      <c r="AB49" s="7">
        <v>2</v>
      </c>
      <c r="AC49" s="8"/>
      <c r="AD49" s="7"/>
      <c r="AE49" s="8"/>
      <c r="AF49" s="7"/>
      <c r="AG49" s="8"/>
      <c r="AH49" s="7"/>
      <c r="AI49" s="8"/>
      <c r="AJ49" s="7"/>
      <c r="AK49" s="8"/>
      <c r="AL49" s="21"/>
      <c r="AM49" s="35"/>
      <c r="AN49" s="57"/>
      <c r="AO49" s="20">
        <v>0</v>
      </c>
      <c r="AP49" s="22">
        <v>0</v>
      </c>
      <c r="AQ49" s="22">
        <v>0</v>
      </c>
      <c r="AR49" s="22">
        <v>3</v>
      </c>
      <c r="AS49" s="159"/>
      <c r="AT49" s="6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122"/>
      <c r="BG49" s="122"/>
      <c r="BX49" s="121"/>
      <c r="CD49" s="147" t="str">
        <f t="shared" si="3"/>
        <v/>
      </c>
      <c r="CG49" s="123">
        <v>0</v>
      </c>
      <c r="CH49" s="123">
        <v>0</v>
      </c>
      <c r="CI49" s="123">
        <v>0</v>
      </c>
      <c r="CJ49" s="123">
        <f t="shared" si="4"/>
        <v>0</v>
      </c>
      <c r="CK49" s="123"/>
      <c r="CL49" s="123"/>
      <c r="CM49" s="123"/>
      <c r="CN49" s="123"/>
      <c r="CO49" s="123"/>
    </row>
    <row r="50" spans="1:93" ht="16.149999999999999" customHeight="1" x14ac:dyDescent="0.2">
      <c r="A50" s="335"/>
      <c r="B50" s="39" t="s">
        <v>40</v>
      </c>
      <c r="C50" s="52">
        <f t="shared" si="0"/>
        <v>0</v>
      </c>
      <c r="D50" s="53">
        <f t="shared" si="5"/>
        <v>0</v>
      </c>
      <c r="E50" s="158">
        <f t="shared" si="5"/>
        <v>0</v>
      </c>
      <c r="F50" s="41"/>
      <c r="G50" s="42"/>
      <c r="H50" s="7"/>
      <c r="I50" s="20"/>
      <c r="J50" s="7"/>
      <c r="K50" s="8"/>
      <c r="L50" s="7"/>
      <c r="M50" s="8"/>
      <c r="N50" s="7"/>
      <c r="O50" s="8"/>
      <c r="P50" s="7"/>
      <c r="Q50" s="8"/>
      <c r="R50" s="7"/>
      <c r="S50" s="8"/>
      <c r="T50" s="7"/>
      <c r="U50" s="8"/>
      <c r="V50" s="7"/>
      <c r="W50" s="8"/>
      <c r="X50" s="7"/>
      <c r="Y50" s="8"/>
      <c r="Z50" s="7"/>
      <c r="AA50" s="8"/>
      <c r="AB50" s="7"/>
      <c r="AC50" s="8"/>
      <c r="AD50" s="7"/>
      <c r="AE50" s="8"/>
      <c r="AF50" s="7"/>
      <c r="AG50" s="8"/>
      <c r="AH50" s="7"/>
      <c r="AI50" s="8"/>
      <c r="AJ50" s="7"/>
      <c r="AK50" s="8"/>
      <c r="AL50" s="21"/>
      <c r="AM50" s="35"/>
      <c r="AN50" s="57"/>
      <c r="AO50" s="20"/>
      <c r="AP50" s="22"/>
      <c r="AQ50" s="22"/>
      <c r="AR50" s="22"/>
      <c r="AS50" s="159"/>
      <c r="AT50" s="6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122"/>
      <c r="BG50" s="122"/>
      <c r="BX50" s="121"/>
      <c r="CD50" s="147" t="str">
        <f t="shared" si="3"/>
        <v/>
      </c>
      <c r="CG50" s="123">
        <v>0</v>
      </c>
      <c r="CH50" s="123">
        <v>0</v>
      </c>
      <c r="CI50" s="123">
        <v>0</v>
      </c>
      <c r="CJ50" s="123">
        <f t="shared" si="4"/>
        <v>0</v>
      </c>
      <c r="CK50" s="123"/>
      <c r="CL50" s="123"/>
      <c r="CM50" s="123"/>
      <c r="CN50" s="123"/>
      <c r="CO50" s="123"/>
    </row>
    <row r="51" spans="1:93" ht="16.149999999999999" customHeight="1" x14ac:dyDescent="0.2">
      <c r="A51" s="335"/>
      <c r="B51" s="39" t="s">
        <v>41</v>
      </c>
      <c r="C51" s="52">
        <f t="shared" si="0"/>
        <v>0</v>
      </c>
      <c r="D51" s="53">
        <f t="shared" si="5"/>
        <v>0</v>
      </c>
      <c r="E51" s="158">
        <f t="shared" si="5"/>
        <v>0</v>
      </c>
      <c r="F51" s="41"/>
      <c r="G51" s="42"/>
      <c r="H51" s="7"/>
      <c r="I51" s="20"/>
      <c r="J51" s="7"/>
      <c r="K51" s="8"/>
      <c r="L51" s="7"/>
      <c r="M51" s="8"/>
      <c r="N51" s="7"/>
      <c r="O51" s="8"/>
      <c r="P51" s="7"/>
      <c r="Q51" s="8"/>
      <c r="R51" s="7"/>
      <c r="S51" s="8"/>
      <c r="T51" s="7"/>
      <c r="U51" s="8"/>
      <c r="V51" s="7"/>
      <c r="W51" s="8"/>
      <c r="X51" s="7"/>
      <c r="Y51" s="8"/>
      <c r="Z51" s="7"/>
      <c r="AA51" s="8"/>
      <c r="AB51" s="7"/>
      <c r="AC51" s="8"/>
      <c r="AD51" s="7"/>
      <c r="AE51" s="8"/>
      <c r="AF51" s="7"/>
      <c r="AG51" s="8"/>
      <c r="AH51" s="7"/>
      <c r="AI51" s="8"/>
      <c r="AJ51" s="7"/>
      <c r="AK51" s="8"/>
      <c r="AL51" s="21"/>
      <c r="AM51" s="35"/>
      <c r="AN51" s="57"/>
      <c r="AO51" s="20"/>
      <c r="AP51" s="22"/>
      <c r="AQ51" s="22"/>
      <c r="AR51" s="22"/>
      <c r="AS51" s="159"/>
      <c r="AT51" s="6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122"/>
      <c r="BG51" s="122"/>
      <c r="BX51" s="121"/>
      <c r="CD51" s="147" t="str">
        <f t="shared" si="3"/>
        <v/>
      </c>
      <c r="CG51" s="123">
        <v>0</v>
      </c>
      <c r="CH51" s="123">
        <v>0</v>
      </c>
      <c r="CI51" s="123">
        <v>0</v>
      </c>
      <c r="CJ51" s="123">
        <f t="shared" si="4"/>
        <v>0</v>
      </c>
      <c r="CK51" s="123"/>
      <c r="CL51" s="123"/>
      <c r="CM51" s="123"/>
      <c r="CN51" s="123"/>
      <c r="CO51" s="123"/>
    </row>
    <row r="52" spans="1:93" ht="16.149999999999999" customHeight="1" x14ac:dyDescent="0.2">
      <c r="A52" s="335"/>
      <c r="B52" s="39" t="s">
        <v>42</v>
      </c>
      <c r="C52" s="52">
        <f t="shared" si="0"/>
        <v>0</v>
      </c>
      <c r="D52" s="53">
        <f t="shared" si="5"/>
        <v>0</v>
      </c>
      <c r="E52" s="158">
        <f t="shared" si="5"/>
        <v>0</v>
      </c>
      <c r="F52" s="41"/>
      <c r="G52" s="42"/>
      <c r="H52" s="7"/>
      <c r="I52" s="20"/>
      <c r="J52" s="7"/>
      <c r="K52" s="8"/>
      <c r="L52" s="7"/>
      <c r="M52" s="8"/>
      <c r="N52" s="7"/>
      <c r="O52" s="8"/>
      <c r="P52" s="7"/>
      <c r="Q52" s="8"/>
      <c r="R52" s="7"/>
      <c r="S52" s="8"/>
      <c r="T52" s="7"/>
      <c r="U52" s="8"/>
      <c r="V52" s="7"/>
      <c r="W52" s="8"/>
      <c r="X52" s="7"/>
      <c r="Y52" s="8"/>
      <c r="Z52" s="7"/>
      <c r="AA52" s="8"/>
      <c r="AB52" s="7"/>
      <c r="AC52" s="8"/>
      <c r="AD52" s="7"/>
      <c r="AE52" s="8"/>
      <c r="AF52" s="7"/>
      <c r="AG52" s="8"/>
      <c r="AH52" s="7"/>
      <c r="AI52" s="8"/>
      <c r="AJ52" s="7"/>
      <c r="AK52" s="8"/>
      <c r="AL52" s="21"/>
      <c r="AM52" s="35"/>
      <c r="AN52" s="57"/>
      <c r="AO52" s="20"/>
      <c r="AP52" s="22"/>
      <c r="AQ52" s="22"/>
      <c r="AR52" s="22"/>
      <c r="AS52" s="159"/>
      <c r="AT52" s="6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122"/>
      <c r="BG52" s="122"/>
      <c r="BX52" s="121"/>
      <c r="CD52" s="147" t="str">
        <f t="shared" si="3"/>
        <v/>
      </c>
      <c r="CG52" s="123">
        <v>0</v>
      </c>
      <c r="CH52" s="123">
        <v>0</v>
      </c>
      <c r="CI52" s="123">
        <v>0</v>
      </c>
      <c r="CJ52" s="123">
        <f t="shared" si="4"/>
        <v>0</v>
      </c>
      <c r="CK52" s="123"/>
      <c r="CL52" s="123"/>
      <c r="CM52" s="123"/>
      <c r="CN52" s="123"/>
      <c r="CO52" s="123"/>
    </row>
    <row r="53" spans="1:93" ht="16.149999999999999" customHeight="1" x14ac:dyDescent="0.2">
      <c r="A53" s="335"/>
      <c r="B53" s="39" t="s">
        <v>43</v>
      </c>
      <c r="C53" s="52">
        <f t="shared" si="0"/>
        <v>0</v>
      </c>
      <c r="D53" s="53">
        <f t="shared" si="5"/>
        <v>0</v>
      </c>
      <c r="E53" s="158">
        <f t="shared" si="5"/>
        <v>0</v>
      </c>
      <c r="F53" s="41"/>
      <c r="G53" s="42"/>
      <c r="H53" s="7"/>
      <c r="I53" s="20"/>
      <c r="J53" s="7"/>
      <c r="K53" s="8"/>
      <c r="L53" s="7"/>
      <c r="M53" s="8"/>
      <c r="N53" s="7"/>
      <c r="O53" s="8"/>
      <c r="P53" s="7"/>
      <c r="Q53" s="8"/>
      <c r="R53" s="7"/>
      <c r="S53" s="8"/>
      <c r="T53" s="7"/>
      <c r="U53" s="8"/>
      <c r="V53" s="7"/>
      <c r="W53" s="8"/>
      <c r="X53" s="7"/>
      <c r="Y53" s="8"/>
      <c r="Z53" s="7"/>
      <c r="AA53" s="8"/>
      <c r="AB53" s="7"/>
      <c r="AC53" s="8"/>
      <c r="AD53" s="7"/>
      <c r="AE53" s="8"/>
      <c r="AF53" s="7"/>
      <c r="AG53" s="8"/>
      <c r="AH53" s="7"/>
      <c r="AI53" s="8"/>
      <c r="AJ53" s="7"/>
      <c r="AK53" s="8"/>
      <c r="AL53" s="21"/>
      <c r="AM53" s="35"/>
      <c r="AN53" s="57"/>
      <c r="AO53" s="20"/>
      <c r="AP53" s="22"/>
      <c r="AQ53" s="22"/>
      <c r="AR53" s="22"/>
      <c r="AS53" s="159"/>
      <c r="AT53" s="6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122"/>
      <c r="BG53" s="122"/>
      <c r="BX53" s="121"/>
      <c r="CD53" s="147" t="str">
        <f t="shared" si="3"/>
        <v/>
      </c>
      <c r="CG53" s="123">
        <v>0</v>
      </c>
      <c r="CH53" s="123">
        <v>0</v>
      </c>
      <c r="CI53" s="123">
        <v>0</v>
      </c>
      <c r="CJ53" s="123">
        <f t="shared" si="4"/>
        <v>0</v>
      </c>
      <c r="CK53" s="123"/>
      <c r="CL53" s="123"/>
      <c r="CM53" s="123"/>
      <c r="CN53" s="123"/>
      <c r="CO53" s="123"/>
    </row>
    <row r="54" spans="1:93" ht="16.149999999999999" customHeight="1" x14ac:dyDescent="0.2">
      <c r="A54" s="335"/>
      <c r="B54" s="127" t="s">
        <v>44</v>
      </c>
      <c r="C54" s="160">
        <f t="shared" si="0"/>
        <v>0</v>
      </c>
      <c r="D54" s="161">
        <f t="shared" si="5"/>
        <v>0</v>
      </c>
      <c r="E54" s="162">
        <f t="shared" si="5"/>
        <v>0</v>
      </c>
      <c r="F54" s="41"/>
      <c r="G54" s="42"/>
      <c r="H54" s="27"/>
      <c r="I54" s="28"/>
      <c r="J54" s="27"/>
      <c r="K54" s="137"/>
      <c r="L54" s="27"/>
      <c r="M54" s="137"/>
      <c r="N54" s="27"/>
      <c r="O54" s="137"/>
      <c r="P54" s="27"/>
      <c r="Q54" s="137"/>
      <c r="R54" s="27"/>
      <c r="S54" s="137"/>
      <c r="T54" s="27"/>
      <c r="U54" s="137"/>
      <c r="V54" s="27"/>
      <c r="W54" s="137"/>
      <c r="X54" s="27"/>
      <c r="Y54" s="137"/>
      <c r="Z54" s="27"/>
      <c r="AA54" s="137"/>
      <c r="AB54" s="27"/>
      <c r="AC54" s="137"/>
      <c r="AD54" s="27"/>
      <c r="AE54" s="137"/>
      <c r="AF54" s="27"/>
      <c r="AG54" s="137"/>
      <c r="AH54" s="27"/>
      <c r="AI54" s="137"/>
      <c r="AJ54" s="27"/>
      <c r="AK54" s="137"/>
      <c r="AL54" s="163"/>
      <c r="AM54" s="164"/>
      <c r="AN54" s="57"/>
      <c r="AO54" s="28"/>
      <c r="AP54" s="22"/>
      <c r="AQ54" s="22"/>
      <c r="AR54" s="22"/>
      <c r="AS54" s="159"/>
      <c r="AT54" s="6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122"/>
      <c r="BG54" s="122"/>
      <c r="BX54" s="121"/>
      <c r="CD54" s="147" t="str">
        <f t="shared" si="3"/>
        <v/>
      </c>
      <c r="CG54" s="123">
        <v>0</v>
      </c>
      <c r="CH54" s="123">
        <v>0</v>
      </c>
      <c r="CI54" s="123">
        <v>0</v>
      </c>
      <c r="CJ54" s="123">
        <f t="shared" si="4"/>
        <v>0</v>
      </c>
      <c r="CK54" s="123"/>
      <c r="CL54" s="123"/>
      <c r="CM54" s="123"/>
      <c r="CN54" s="123"/>
      <c r="CO54" s="123"/>
    </row>
    <row r="55" spans="1:93" ht="16.149999999999999" customHeight="1" x14ac:dyDescent="0.2">
      <c r="A55" s="335"/>
      <c r="B55" s="39" t="s">
        <v>45</v>
      </c>
      <c r="C55" s="52">
        <f t="shared" si="0"/>
        <v>0</v>
      </c>
      <c r="D55" s="53">
        <f t="shared" si="5"/>
        <v>0</v>
      </c>
      <c r="E55" s="158">
        <f t="shared" si="5"/>
        <v>0</v>
      </c>
      <c r="F55" s="41"/>
      <c r="G55" s="42"/>
      <c r="H55" s="7"/>
      <c r="I55" s="20"/>
      <c r="J55" s="7"/>
      <c r="K55" s="8"/>
      <c r="L55" s="7"/>
      <c r="M55" s="8"/>
      <c r="N55" s="7"/>
      <c r="O55" s="8"/>
      <c r="P55" s="7"/>
      <c r="Q55" s="8"/>
      <c r="R55" s="7"/>
      <c r="S55" s="8"/>
      <c r="T55" s="7"/>
      <c r="U55" s="8"/>
      <c r="V55" s="7"/>
      <c r="W55" s="8"/>
      <c r="X55" s="7"/>
      <c r="Y55" s="8"/>
      <c r="Z55" s="7"/>
      <c r="AA55" s="8"/>
      <c r="AB55" s="7"/>
      <c r="AC55" s="8"/>
      <c r="AD55" s="7"/>
      <c r="AE55" s="8"/>
      <c r="AF55" s="7"/>
      <c r="AG55" s="8"/>
      <c r="AH55" s="7"/>
      <c r="AI55" s="8"/>
      <c r="AJ55" s="7"/>
      <c r="AK55" s="8"/>
      <c r="AL55" s="21"/>
      <c r="AM55" s="35"/>
      <c r="AN55" s="57"/>
      <c r="AO55" s="20"/>
      <c r="AP55" s="22"/>
      <c r="AQ55" s="22"/>
      <c r="AR55" s="22"/>
      <c r="AS55" s="159"/>
      <c r="AT55" s="6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122"/>
      <c r="BG55" s="122"/>
      <c r="BX55" s="121"/>
      <c r="CD55" s="147" t="str">
        <f t="shared" si="3"/>
        <v/>
      </c>
      <c r="CG55" s="123">
        <v>0</v>
      </c>
      <c r="CH55" s="123">
        <v>0</v>
      </c>
      <c r="CI55" s="123">
        <v>0</v>
      </c>
      <c r="CJ55" s="123">
        <f t="shared" si="4"/>
        <v>0</v>
      </c>
      <c r="CK55" s="123"/>
      <c r="CL55" s="123"/>
      <c r="CM55" s="123"/>
      <c r="CN55" s="123"/>
      <c r="CO55" s="123"/>
    </row>
    <row r="56" spans="1:93" ht="16.149999999999999" customHeight="1" x14ac:dyDescent="0.2">
      <c r="A56" s="335"/>
      <c r="B56" s="112" t="s">
        <v>46</v>
      </c>
      <c r="C56" s="165">
        <f t="shared" si="0"/>
        <v>0</v>
      </c>
      <c r="D56" s="171">
        <f t="shared" ref="D56:E74" si="6">SUM(F56+H56+J56+L56+N56+P56+R56+T56+V56+X56+Z56+AB56+AD56+AF56+AH56+AJ56+AL56)</f>
        <v>0</v>
      </c>
      <c r="E56" s="166">
        <f t="shared" si="6"/>
        <v>0</v>
      </c>
      <c r="F56" s="41"/>
      <c r="G56" s="95"/>
      <c r="H56" s="7"/>
      <c r="I56" s="20"/>
      <c r="J56" s="7"/>
      <c r="K56" s="8"/>
      <c r="L56" s="7"/>
      <c r="M56" s="8"/>
      <c r="N56" s="7"/>
      <c r="O56" s="8"/>
      <c r="P56" s="7"/>
      <c r="Q56" s="8"/>
      <c r="R56" s="7"/>
      <c r="S56" s="8"/>
      <c r="T56" s="7"/>
      <c r="U56" s="8"/>
      <c r="V56" s="7"/>
      <c r="W56" s="8"/>
      <c r="X56" s="7"/>
      <c r="Y56" s="8"/>
      <c r="Z56" s="7"/>
      <c r="AA56" s="8"/>
      <c r="AB56" s="7"/>
      <c r="AC56" s="8"/>
      <c r="AD56" s="7"/>
      <c r="AE56" s="8"/>
      <c r="AF56" s="7"/>
      <c r="AG56" s="173"/>
      <c r="AH56" s="7"/>
      <c r="AI56" s="8"/>
      <c r="AJ56" s="7"/>
      <c r="AK56" s="8"/>
      <c r="AL56" s="21"/>
      <c r="AM56" s="35"/>
      <c r="AN56" s="57"/>
      <c r="AO56" s="20"/>
      <c r="AP56" s="22"/>
      <c r="AQ56" s="22"/>
      <c r="AR56" s="22"/>
      <c r="AS56" s="159"/>
      <c r="AT56" s="6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122"/>
      <c r="BG56" s="122"/>
      <c r="BX56" s="121"/>
      <c r="CD56" s="147" t="str">
        <f t="shared" si="3"/>
        <v/>
      </c>
      <c r="CG56" s="123">
        <v>0</v>
      </c>
      <c r="CH56" s="123">
        <v>0</v>
      </c>
      <c r="CI56" s="123">
        <v>0</v>
      </c>
      <c r="CJ56" s="123">
        <f t="shared" si="4"/>
        <v>0</v>
      </c>
      <c r="CK56" s="123"/>
      <c r="CL56" s="123"/>
      <c r="CM56" s="123"/>
      <c r="CN56" s="123"/>
      <c r="CO56" s="123"/>
    </row>
    <row r="57" spans="1:93" ht="16.149999999999999" customHeight="1" x14ac:dyDescent="0.2">
      <c r="A57" s="336"/>
      <c r="B57" s="167" t="s">
        <v>47</v>
      </c>
      <c r="C57" s="132">
        <f t="shared" si="0"/>
        <v>0</v>
      </c>
      <c r="D57" s="168">
        <f t="shared" si="6"/>
        <v>0</v>
      </c>
      <c r="E57" s="128">
        <f t="shared" si="6"/>
        <v>0</v>
      </c>
      <c r="F57" s="64"/>
      <c r="G57" s="68"/>
      <c r="H57" s="32"/>
      <c r="I57" s="33"/>
      <c r="J57" s="32"/>
      <c r="K57" s="45"/>
      <c r="L57" s="32"/>
      <c r="M57" s="45"/>
      <c r="N57" s="32"/>
      <c r="O57" s="45"/>
      <c r="P57" s="32"/>
      <c r="Q57" s="45"/>
      <c r="R57" s="32"/>
      <c r="S57" s="45"/>
      <c r="T57" s="32"/>
      <c r="U57" s="45"/>
      <c r="V57" s="32"/>
      <c r="W57" s="45"/>
      <c r="X57" s="32"/>
      <c r="Y57" s="45"/>
      <c r="Z57" s="32"/>
      <c r="AA57" s="45"/>
      <c r="AB57" s="32"/>
      <c r="AC57" s="45"/>
      <c r="AD57" s="32"/>
      <c r="AE57" s="45"/>
      <c r="AF57" s="32"/>
      <c r="AG57" s="45"/>
      <c r="AH57" s="32"/>
      <c r="AI57" s="45"/>
      <c r="AJ57" s="32"/>
      <c r="AK57" s="45"/>
      <c r="AL57" s="71"/>
      <c r="AM57" s="97"/>
      <c r="AN57" s="57"/>
      <c r="AO57" s="33"/>
      <c r="AP57" s="24"/>
      <c r="AQ57" s="24"/>
      <c r="AR57" s="24"/>
      <c r="AS57" s="159"/>
      <c r="AT57" s="6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122"/>
      <c r="BG57" s="122"/>
      <c r="BX57" s="121"/>
      <c r="CD57" s="147" t="str">
        <f t="shared" si="3"/>
        <v/>
      </c>
      <c r="CG57" s="123">
        <v>0</v>
      </c>
      <c r="CH57" s="123">
        <v>0</v>
      </c>
      <c r="CI57" s="123">
        <v>0</v>
      </c>
      <c r="CJ57" s="123">
        <f t="shared" si="4"/>
        <v>0</v>
      </c>
      <c r="CK57" s="123"/>
      <c r="CL57" s="123"/>
      <c r="CM57" s="123"/>
      <c r="CN57" s="123"/>
      <c r="CO57" s="123"/>
    </row>
    <row r="58" spans="1:93" ht="16.149999999999999" customHeight="1" x14ac:dyDescent="0.2">
      <c r="A58" s="334" t="s">
        <v>51</v>
      </c>
      <c r="B58" s="152" t="s">
        <v>37</v>
      </c>
      <c r="C58" s="49">
        <f t="shared" si="0"/>
        <v>0</v>
      </c>
      <c r="D58" s="50">
        <f t="shared" si="6"/>
        <v>0</v>
      </c>
      <c r="E58" s="153">
        <f t="shared" si="6"/>
        <v>0</v>
      </c>
      <c r="F58" s="84"/>
      <c r="G58" s="170"/>
      <c r="H58" s="84"/>
      <c r="I58" s="170"/>
      <c r="J58" s="78"/>
      <c r="K58" s="79"/>
      <c r="L58" s="78"/>
      <c r="M58" s="79"/>
      <c r="N58" s="78"/>
      <c r="O58" s="79"/>
      <c r="P58" s="78"/>
      <c r="Q58" s="79"/>
      <c r="R58" s="78"/>
      <c r="S58" s="79"/>
      <c r="T58" s="78"/>
      <c r="U58" s="79"/>
      <c r="V58" s="78"/>
      <c r="W58" s="79"/>
      <c r="X58" s="78"/>
      <c r="Y58" s="79"/>
      <c r="Z58" s="78"/>
      <c r="AA58" s="79"/>
      <c r="AB58" s="78"/>
      <c r="AC58" s="79"/>
      <c r="AD58" s="78"/>
      <c r="AE58" s="79"/>
      <c r="AF58" s="78"/>
      <c r="AG58" s="79"/>
      <c r="AH58" s="78"/>
      <c r="AI58" s="79"/>
      <c r="AJ58" s="78"/>
      <c r="AK58" s="79"/>
      <c r="AL58" s="155"/>
      <c r="AM58" s="156"/>
      <c r="AN58" s="57"/>
      <c r="AO58" s="154"/>
      <c r="AP58" s="174"/>
      <c r="AQ58" s="174"/>
      <c r="AR58" s="174"/>
      <c r="AS58" s="174"/>
      <c r="AT58" s="6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122"/>
      <c r="BG58" s="122"/>
      <c r="BX58" s="121"/>
      <c r="CD58" s="147" t="str">
        <f t="shared" si="3"/>
        <v/>
      </c>
      <c r="CG58" s="123">
        <v>0</v>
      </c>
      <c r="CH58" s="123">
        <v>0</v>
      </c>
      <c r="CI58" s="123">
        <v>0</v>
      </c>
      <c r="CJ58" s="123">
        <f t="shared" si="4"/>
        <v>0</v>
      </c>
      <c r="CK58" s="123"/>
      <c r="CL58" s="123"/>
      <c r="CM58" s="123"/>
      <c r="CN58" s="123"/>
      <c r="CO58" s="123"/>
    </row>
    <row r="59" spans="1:93" ht="16.149999999999999" customHeight="1" x14ac:dyDescent="0.2">
      <c r="A59" s="335"/>
      <c r="B59" s="39" t="s">
        <v>38</v>
      </c>
      <c r="C59" s="52">
        <f t="shared" si="0"/>
        <v>0</v>
      </c>
      <c r="D59" s="53">
        <f t="shared" si="6"/>
        <v>0</v>
      </c>
      <c r="E59" s="158">
        <f t="shared" si="6"/>
        <v>0</v>
      </c>
      <c r="F59" s="41"/>
      <c r="G59" s="42"/>
      <c r="H59" s="41"/>
      <c r="I59" s="42"/>
      <c r="J59" s="7"/>
      <c r="K59" s="8"/>
      <c r="L59" s="7"/>
      <c r="M59" s="8"/>
      <c r="N59" s="7"/>
      <c r="O59" s="8"/>
      <c r="P59" s="7"/>
      <c r="Q59" s="8"/>
      <c r="R59" s="7"/>
      <c r="S59" s="8"/>
      <c r="T59" s="7"/>
      <c r="U59" s="8"/>
      <c r="V59" s="7"/>
      <c r="W59" s="8"/>
      <c r="X59" s="7"/>
      <c r="Y59" s="8"/>
      <c r="Z59" s="7"/>
      <c r="AA59" s="8"/>
      <c r="AB59" s="7"/>
      <c r="AC59" s="8"/>
      <c r="AD59" s="7"/>
      <c r="AE59" s="8"/>
      <c r="AF59" s="7"/>
      <c r="AG59" s="8"/>
      <c r="AH59" s="7"/>
      <c r="AI59" s="8"/>
      <c r="AJ59" s="7"/>
      <c r="AK59" s="8"/>
      <c r="AL59" s="21"/>
      <c r="AM59" s="35"/>
      <c r="AN59" s="57"/>
      <c r="AO59" s="20"/>
      <c r="AP59" s="22"/>
      <c r="AQ59" s="22"/>
      <c r="AR59" s="22"/>
      <c r="AS59" s="22"/>
      <c r="AT59" s="6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122"/>
      <c r="BG59" s="122"/>
      <c r="BX59" s="121"/>
      <c r="CD59" s="147" t="str">
        <f t="shared" si="3"/>
        <v/>
      </c>
      <c r="CG59" s="123">
        <v>0</v>
      </c>
      <c r="CH59" s="123">
        <v>0</v>
      </c>
      <c r="CI59" s="123">
        <v>0</v>
      </c>
      <c r="CJ59" s="123">
        <f t="shared" si="4"/>
        <v>0</v>
      </c>
      <c r="CK59" s="123"/>
      <c r="CL59" s="123"/>
      <c r="CM59" s="123"/>
      <c r="CN59" s="123"/>
      <c r="CO59" s="123"/>
    </row>
    <row r="60" spans="1:93" ht="16.149999999999999" customHeight="1" x14ac:dyDescent="0.2">
      <c r="A60" s="335"/>
      <c r="B60" s="39" t="s">
        <v>39</v>
      </c>
      <c r="C60" s="52">
        <f t="shared" si="0"/>
        <v>50</v>
      </c>
      <c r="D60" s="53">
        <f t="shared" si="6"/>
        <v>23</v>
      </c>
      <c r="E60" s="158">
        <f t="shared" si="6"/>
        <v>27</v>
      </c>
      <c r="F60" s="41"/>
      <c r="G60" s="42"/>
      <c r="H60" s="41"/>
      <c r="I60" s="42"/>
      <c r="J60" s="7"/>
      <c r="K60" s="8"/>
      <c r="L60" s="7"/>
      <c r="M60" s="8">
        <v>1</v>
      </c>
      <c r="N60" s="7">
        <v>3</v>
      </c>
      <c r="O60" s="8">
        <v>2</v>
      </c>
      <c r="P60" s="7">
        <v>4</v>
      </c>
      <c r="Q60" s="8">
        <v>4</v>
      </c>
      <c r="R60" s="7">
        <v>4</v>
      </c>
      <c r="S60" s="8">
        <v>7</v>
      </c>
      <c r="T60" s="7">
        <v>2</v>
      </c>
      <c r="U60" s="8">
        <v>3</v>
      </c>
      <c r="V60" s="7">
        <v>3</v>
      </c>
      <c r="W60" s="8">
        <v>4</v>
      </c>
      <c r="X60" s="7">
        <v>2</v>
      </c>
      <c r="Y60" s="8">
        <v>4</v>
      </c>
      <c r="Z60" s="7">
        <v>3</v>
      </c>
      <c r="AA60" s="8">
        <v>2</v>
      </c>
      <c r="AB60" s="7">
        <v>2</v>
      </c>
      <c r="AC60" s="8"/>
      <c r="AD60" s="7"/>
      <c r="AE60" s="8"/>
      <c r="AF60" s="7"/>
      <c r="AG60" s="8"/>
      <c r="AH60" s="7"/>
      <c r="AI60" s="8"/>
      <c r="AJ60" s="7"/>
      <c r="AK60" s="8"/>
      <c r="AL60" s="21"/>
      <c r="AM60" s="35"/>
      <c r="AN60" s="57"/>
      <c r="AO60" s="20">
        <v>0</v>
      </c>
      <c r="AP60" s="22">
        <v>0</v>
      </c>
      <c r="AQ60" s="22">
        <v>0</v>
      </c>
      <c r="AR60" s="22">
        <v>3</v>
      </c>
      <c r="AS60" s="22"/>
      <c r="AT60" s="6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122"/>
      <c r="BG60" s="122"/>
      <c r="BX60" s="121"/>
      <c r="CD60" s="147" t="str">
        <f t="shared" si="3"/>
        <v/>
      </c>
      <c r="CG60" s="123">
        <v>0</v>
      </c>
      <c r="CH60" s="123">
        <v>0</v>
      </c>
      <c r="CI60" s="123">
        <v>0</v>
      </c>
      <c r="CJ60" s="123">
        <f t="shared" si="4"/>
        <v>0</v>
      </c>
      <c r="CK60" s="123"/>
      <c r="CL60" s="123"/>
      <c r="CM60" s="123"/>
      <c r="CN60" s="123"/>
      <c r="CO60" s="123"/>
    </row>
    <row r="61" spans="1:93" ht="16.149999999999999" customHeight="1" x14ac:dyDescent="0.2">
      <c r="A61" s="335"/>
      <c r="B61" s="39" t="s">
        <v>41</v>
      </c>
      <c r="C61" s="52">
        <f t="shared" si="0"/>
        <v>0</v>
      </c>
      <c r="D61" s="53">
        <f t="shared" si="6"/>
        <v>0</v>
      </c>
      <c r="E61" s="158">
        <f t="shared" si="6"/>
        <v>0</v>
      </c>
      <c r="F61" s="41"/>
      <c r="G61" s="42"/>
      <c r="H61" s="41"/>
      <c r="I61" s="42"/>
      <c r="J61" s="7"/>
      <c r="K61" s="8"/>
      <c r="L61" s="7"/>
      <c r="M61" s="8"/>
      <c r="N61" s="7"/>
      <c r="O61" s="8"/>
      <c r="P61" s="7"/>
      <c r="Q61" s="8"/>
      <c r="R61" s="7"/>
      <c r="S61" s="8"/>
      <c r="T61" s="7"/>
      <c r="U61" s="8"/>
      <c r="V61" s="7"/>
      <c r="W61" s="8"/>
      <c r="X61" s="7"/>
      <c r="Y61" s="8"/>
      <c r="Z61" s="7"/>
      <c r="AA61" s="8"/>
      <c r="AB61" s="7"/>
      <c r="AC61" s="8"/>
      <c r="AD61" s="7"/>
      <c r="AE61" s="8"/>
      <c r="AF61" s="7"/>
      <c r="AG61" s="8"/>
      <c r="AH61" s="7"/>
      <c r="AI61" s="8"/>
      <c r="AJ61" s="7"/>
      <c r="AK61" s="8"/>
      <c r="AL61" s="21"/>
      <c r="AM61" s="35"/>
      <c r="AN61" s="57"/>
      <c r="AO61" s="20"/>
      <c r="AP61" s="22"/>
      <c r="AQ61" s="22"/>
      <c r="AR61" s="22"/>
      <c r="AS61" s="22"/>
      <c r="AT61" s="6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122"/>
      <c r="BG61" s="122"/>
      <c r="BX61" s="121"/>
      <c r="CD61" s="147" t="str">
        <f t="shared" si="3"/>
        <v/>
      </c>
      <c r="CG61" s="123">
        <v>0</v>
      </c>
      <c r="CH61" s="123">
        <v>0</v>
      </c>
      <c r="CI61" s="123">
        <v>0</v>
      </c>
      <c r="CJ61" s="123">
        <f t="shared" si="4"/>
        <v>0</v>
      </c>
      <c r="CK61" s="123"/>
      <c r="CL61" s="123"/>
      <c r="CM61" s="123"/>
      <c r="CN61" s="123"/>
      <c r="CO61" s="123"/>
    </row>
    <row r="62" spans="1:93" ht="16.149999999999999" customHeight="1" x14ac:dyDescent="0.2">
      <c r="A62" s="335"/>
      <c r="B62" s="39" t="s">
        <v>42</v>
      </c>
      <c r="C62" s="52">
        <f t="shared" si="0"/>
        <v>0</v>
      </c>
      <c r="D62" s="53">
        <f t="shared" si="6"/>
        <v>0</v>
      </c>
      <c r="E62" s="158">
        <f t="shared" si="6"/>
        <v>0</v>
      </c>
      <c r="F62" s="41"/>
      <c r="G62" s="42"/>
      <c r="H62" s="41"/>
      <c r="I62" s="42"/>
      <c r="J62" s="7"/>
      <c r="K62" s="8"/>
      <c r="L62" s="7"/>
      <c r="M62" s="8"/>
      <c r="N62" s="7"/>
      <c r="O62" s="8"/>
      <c r="P62" s="7"/>
      <c r="Q62" s="8"/>
      <c r="R62" s="7"/>
      <c r="S62" s="8"/>
      <c r="T62" s="7"/>
      <c r="U62" s="8"/>
      <c r="V62" s="7"/>
      <c r="W62" s="8"/>
      <c r="X62" s="7"/>
      <c r="Y62" s="8"/>
      <c r="Z62" s="7"/>
      <c r="AA62" s="8"/>
      <c r="AB62" s="7"/>
      <c r="AC62" s="8"/>
      <c r="AD62" s="7"/>
      <c r="AE62" s="8"/>
      <c r="AF62" s="7"/>
      <c r="AG62" s="8"/>
      <c r="AH62" s="7"/>
      <c r="AI62" s="8"/>
      <c r="AJ62" s="7"/>
      <c r="AK62" s="8"/>
      <c r="AL62" s="21"/>
      <c r="AM62" s="35"/>
      <c r="AN62" s="57"/>
      <c r="AO62" s="20"/>
      <c r="AP62" s="22"/>
      <c r="AQ62" s="22"/>
      <c r="AR62" s="22"/>
      <c r="AS62" s="22"/>
      <c r="AT62" s="6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122"/>
      <c r="BG62" s="122"/>
      <c r="BX62" s="121"/>
      <c r="CD62" s="147" t="str">
        <f t="shared" si="3"/>
        <v/>
      </c>
      <c r="CG62" s="123">
        <v>0</v>
      </c>
      <c r="CH62" s="123">
        <v>0</v>
      </c>
      <c r="CI62" s="123">
        <v>0</v>
      </c>
      <c r="CJ62" s="123">
        <f t="shared" si="4"/>
        <v>0</v>
      </c>
      <c r="CK62" s="123"/>
      <c r="CL62" s="123"/>
      <c r="CM62" s="123"/>
      <c r="CN62" s="123"/>
      <c r="CO62" s="123"/>
    </row>
    <row r="63" spans="1:93" ht="16.149999999999999" customHeight="1" x14ac:dyDescent="0.2">
      <c r="A63" s="335"/>
      <c r="B63" s="175" t="s">
        <v>46</v>
      </c>
      <c r="C63" s="87">
        <f t="shared" si="0"/>
        <v>0</v>
      </c>
      <c r="D63" s="171">
        <f t="shared" si="6"/>
        <v>0</v>
      </c>
      <c r="E63" s="166">
        <f t="shared" si="6"/>
        <v>0</v>
      </c>
      <c r="F63" s="41"/>
      <c r="G63" s="42"/>
      <c r="H63" s="41"/>
      <c r="I63" s="42"/>
      <c r="J63" s="27"/>
      <c r="K63" s="137"/>
      <c r="L63" s="27"/>
      <c r="M63" s="137"/>
      <c r="N63" s="27"/>
      <c r="O63" s="137"/>
      <c r="P63" s="27"/>
      <c r="Q63" s="137"/>
      <c r="R63" s="27"/>
      <c r="S63" s="137"/>
      <c r="T63" s="27"/>
      <c r="U63" s="137"/>
      <c r="V63" s="27"/>
      <c r="W63" s="137"/>
      <c r="X63" s="27"/>
      <c r="Y63" s="137"/>
      <c r="Z63" s="27"/>
      <c r="AA63" s="137"/>
      <c r="AB63" s="27"/>
      <c r="AC63" s="137"/>
      <c r="AD63" s="27"/>
      <c r="AE63" s="137"/>
      <c r="AF63" s="27"/>
      <c r="AG63" s="137"/>
      <c r="AH63" s="27"/>
      <c r="AI63" s="137"/>
      <c r="AJ63" s="27"/>
      <c r="AK63" s="137"/>
      <c r="AL63" s="163"/>
      <c r="AM63" s="164"/>
      <c r="AN63" s="57"/>
      <c r="AO63" s="28"/>
      <c r="AP63" s="62"/>
      <c r="AQ63" s="62"/>
      <c r="AR63" s="62"/>
      <c r="AS63" s="62"/>
      <c r="AT63" s="6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122"/>
      <c r="BG63" s="122"/>
      <c r="BX63" s="121"/>
      <c r="CD63" s="147" t="str">
        <f t="shared" si="3"/>
        <v/>
      </c>
      <c r="CG63" s="123">
        <v>0</v>
      </c>
      <c r="CH63" s="123">
        <v>0</v>
      </c>
      <c r="CI63" s="123">
        <v>0</v>
      </c>
      <c r="CJ63" s="123">
        <f t="shared" si="4"/>
        <v>0</v>
      </c>
      <c r="CK63" s="123"/>
      <c r="CL63" s="123"/>
      <c r="CM63" s="123"/>
      <c r="CN63" s="123"/>
      <c r="CO63" s="123"/>
    </row>
    <row r="64" spans="1:93" ht="16.149999999999999" customHeight="1" x14ac:dyDescent="0.2">
      <c r="A64" s="335"/>
      <c r="B64" s="167" t="s">
        <v>45</v>
      </c>
      <c r="C64" s="132">
        <f t="shared" si="0"/>
        <v>0</v>
      </c>
      <c r="D64" s="168">
        <f t="shared" si="6"/>
        <v>0</v>
      </c>
      <c r="E64" s="128">
        <f t="shared" si="6"/>
        <v>0</v>
      </c>
      <c r="F64" s="64"/>
      <c r="G64" s="65"/>
      <c r="H64" s="64"/>
      <c r="I64" s="65"/>
      <c r="J64" s="12"/>
      <c r="K64" s="14"/>
      <c r="L64" s="12"/>
      <c r="M64" s="14"/>
      <c r="N64" s="12"/>
      <c r="O64" s="14"/>
      <c r="P64" s="12"/>
      <c r="Q64" s="14"/>
      <c r="R64" s="12"/>
      <c r="S64" s="14"/>
      <c r="T64" s="12"/>
      <c r="U64" s="14"/>
      <c r="V64" s="12"/>
      <c r="W64" s="14"/>
      <c r="X64" s="12"/>
      <c r="Y64" s="14"/>
      <c r="Z64" s="12"/>
      <c r="AA64" s="14"/>
      <c r="AB64" s="12"/>
      <c r="AC64" s="14"/>
      <c r="AD64" s="12"/>
      <c r="AE64" s="14"/>
      <c r="AF64" s="12"/>
      <c r="AG64" s="14"/>
      <c r="AH64" s="12"/>
      <c r="AI64" s="14"/>
      <c r="AJ64" s="12"/>
      <c r="AK64" s="14"/>
      <c r="AL64" s="23"/>
      <c r="AM64" s="36"/>
      <c r="AN64" s="57"/>
      <c r="AO64" s="13"/>
      <c r="AP64" s="24"/>
      <c r="AQ64" s="24"/>
      <c r="AR64" s="24"/>
      <c r="AS64" s="24"/>
      <c r="AT64" s="6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122"/>
      <c r="BG64" s="122"/>
      <c r="BX64" s="121"/>
      <c r="CD64" s="147" t="str">
        <f t="shared" si="3"/>
        <v/>
      </c>
      <c r="CG64" s="123">
        <v>0</v>
      </c>
      <c r="CH64" s="123">
        <v>0</v>
      </c>
      <c r="CI64" s="123">
        <v>0</v>
      </c>
      <c r="CJ64" s="123">
        <f t="shared" si="4"/>
        <v>0</v>
      </c>
      <c r="CK64" s="123"/>
      <c r="CL64" s="123"/>
      <c r="CM64" s="123"/>
      <c r="CN64" s="123"/>
      <c r="CO64" s="123"/>
    </row>
    <row r="65" spans="1:93" ht="16.149999999999999" customHeight="1" x14ac:dyDescent="0.2">
      <c r="A65" s="334" t="s">
        <v>52</v>
      </c>
      <c r="B65" s="152" t="s">
        <v>37</v>
      </c>
      <c r="C65" s="49">
        <f t="shared" ref="C65:C95" si="7">SUM(D65+E65)</f>
        <v>0</v>
      </c>
      <c r="D65" s="50">
        <f t="shared" ref="D65:D95" si="8">SUM(F65+H65+J65+L65+N65+P65+R65+T65+V65+X65+Z65+AB65+AD65+AF65+AH65+AJ65+AL65)</f>
        <v>0</v>
      </c>
      <c r="E65" s="153">
        <f t="shared" si="6"/>
        <v>0</v>
      </c>
      <c r="F65" s="84"/>
      <c r="G65" s="170"/>
      <c r="H65" s="84"/>
      <c r="I65" s="170"/>
      <c r="J65" s="78"/>
      <c r="K65" s="79"/>
      <c r="L65" s="78"/>
      <c r="M65" s="79"/>
      <c r="N65" s="78"/>
      <c r="O65" s="79"/>
      <c r="P65" s="78"/>
      <c r="Q65" s="79"/>
      <c r="R65" s="78"/>
      <c r="S65" s="79"/>
      <c r="T65" s="78"/>
      <c r="U65" s="79"/>
      <c r="V65" s="78"/>
      <c r="W65" s="79"/>
      <c r="X65" s="78"/>
      <c r="Y65" s="79"/>
      <c r="Z65" s="78"/>
      <c r="AA65" s="79"/>
      <c r="AB65" s="7"/>
      <c r="AC65" s="8"/>
      <c r="AD65" s="176"/>
      <c r="AE65" s="177"/>
      <c r="AF65" s="67"/>
      <c r="AG65" s="72"/>
      <c r="AH65" s="67"/>
      <c r="AI65" s="72"/>
      <c r="AJ65" s="67"/>
      <c r="AK65" s="72"/>
      <c r="AL65" s="178"/>
      <c r="AM65" s="179"/>
      <c r="AN65" s="57"/>
      <c r="AO65" s="2"/>
      <c r="AP65" s="26"/>
      <c r="AQ65" s="26"/>
      <c r="AR65" s="26"/>
      <c r="AS65" s="26"/>
      <c r="AT65" s="6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122"/>
      <c r="BG65" s="122"/>
      <c r="BX65" s="121"/>
      <c r="CD65" s="147" t="str">
        <f t="shared" si="3"/>
        <v/>
      </c>
      <c r="CG65" s="123">
        <v>0</v>
      </c>
      <c r="CH65" s="123">
        <v>0</v>
      </c>
      <c r="CI65" s="123">
        <v>0</v>
      </c>
      <c r="CJ65" s="123">
        <f t="shared" si="4"/>
        <v>0</v>
      </c>
      <c r="CK65" s="123"/>
      <c r="CL65" s="123"/>
      <c r="CM65" s="123"/>
      <c r="CN65" s="123"/>
      <c r="CO65" s="123"/>
    </row>
    <row r="66" spans="1:93" ht="16.149999999999999" customHeight="1" x14ac:dyDescent="0.2">
      <c r="A66" s="335"/>
      <c r="B66" s="39" t="s">
        <v>39</v>
      </c>
      <c r="C66" s="52">
        <f t="shared" si="7"/>
        <v>0</v>
      </c>
      <c r="D66" s="53">
        <f t="shared" si="8"/>
        <v>0</v>
      </c>
      <c r="E66" s="158">
        <f t="shared" si="6"/>
        <v>0</v>
      </c>
      <c r="F66" s="41"/>
      <c r="G66" s="42"/>
      <c r="H66" s="41"/>
      <c r="I66" s="42"/>
      <c r="J66" s="7"/>
      <c r="K66" s="8"/>
      <c r="L66" s="7"/>
      <c r="M66" s="8"/>
      <c r="N66" s="7"/>
      <c r="O66" s="8"/>
      <c r="P66" s="7"/>
      <c r="Q66" s="8"/>
      <c r="R66" s="7"/>
      <c r="S66" s="8"/>
      <c r="T66" s="7"/>
      <c r="U66" s="8"/>
      <c r="V66" s="7"/>
      <c r="W66" s="8"/>
      <c r="X66" s="7"/>
      <c r="Y66" s="8"/>
      <c r="Z66" s="7"/>
      <c r="AA66" s="8"/>
      <c r="AB66" s="7"/>
      <c r="AC66" s="8"/>
      <c r="AD66" s="176"/>
      <c r="AE66" s="177"/>
      <c r="AF66" s="40"/>
      <c r="AG66" s="75"/>
      <c r="AH66" s="40"/>
      <c r="AI66" s="75"/>
      <c r="AJ66" s="40"/>
      <c r="AK66" s="75"/>
      <c r="AL66" s="74"/>
      <c r="AM66" s="96"/>
      <c r="AN66" s="57"/>
      <c r="AO66" s="20"/>
      <c r="AP66" s="22"/>
      <c r="AQ66" s="22"/>
      <c r="AR66" s="22"/>
      <c r="AS66" s="22"/>
      <c r="AT66" s="6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122"/>
      <c r="BG66" s="122"/>
      <c r="BX66" s="121"/>
      <c r="CD66" s="147" t="str">
        <f t="shared" si="3"/>
        <v/>
      </c>
      <c r="CG66" s="123">
        <v>0</v>
      </c>
      <c r="CH66" s="123">
        <v>0</v>
      </c>
      <c r="CI66" s="123">
        <v>0</v>
      </c>
      <c r="CJ66" s="123">
        <f t="shared" si="4"/>
        <v>0</v>
      </c>
      <c r="CK66" s="123"/>
      <c r="CL66" s="123"/>
      <c r="CM66" s="123"/>
      <c r="CN66" s="123"/>
      <c r="CO66" s="123"/>
    </row>
    <row r="67" spans="1:93" ht="16.149999999999999" customHeight="1" x14ac:dyDescent="0.2">
      <c r="A67" s="335"/>
      <c r="B67" s="112" t="s">
        <v>46</v>
      </c>
      <c r="C67" s="165">
        <f t="shared" si="7"/>
        <v>0</v>
      </c>
      <c r="D67" s="171">
        <f t="shared" si="8"/>
        <v>0</v>
      </c>
      <c r="E67" s="166">
        <f t="shared" si="6"/>
        <v>0</v>
      </c>
      <c r="F67" s="41"/>
      <c r="G67" s="42"/>
      <c r="H67" s="41"/>
      <c r="I67" s="42"/>
      <c r="J67" s="27"/>
      <c r="K67" s="137"/>
      <c r="L67" s="27"/>
      <c r="M67" s="137"/>
      <c r="N67" s="27"/>
      <c r="O67" s="137"/>
      <c r="P67" s="27"/>
      <c r="Q67" s="137"/>
      <c r="R67" s="27"/>
      <c r="S67" s="137"/>
      <c r="T67" s="27"/>
      <c r="U67" s="137"/>
      <c r="V67" s="27"/>
      <c r="W67" s="137"/>
      <c r="X67" s="27"/>
      <c r="Y67" s="137"/>
      <c r="Z67" s="27"/>
      <c r="AA67" s="137"/>
      <c r="AB67" s="7"/>
      <c r="AC67" s="8"/>
      <c r="AD67" s="176"/>
      <c r="AE67" s="177"/>
      <c r="AF67" s="41"/>
      <c r="AG67" s="99"/>
      <c r="AH67" s="41"/>
      <c r="AI67" s="99"/>
      <c r="AJ67" s="41"/>
      <c r="AK67" s="99"/>
      <c r="AL67" s="180"/>
      <c r="AM67" s="181"/>
      <c r="AN67" s="57"/>
      <c r="AO67" s="28"/>
      <c r="AP67" s="62"/>
      <c r="AQ67" s="62"/>
      <c r="AR67" s="62"/>
      <c r="AS67" s="62"/>
      <c r="AT67" s="6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122"/>
      <c r="BG67" s="122"/>
      <c r="BX67" s="121"/>
      <c r="CD67" s="147" t="str">
        <f t="shared" si="3"/>
        <v/>
      </c>
      <c r="CG67" s="123">
        <v>0</v>
      </c>
      <c r="CH67" s="123">
        <v>0</v>
      </c>
      <c r="CI67" s="123">
        <v>0</v>
      </c>
      <c r="CJ67" s="123">
        <f t="shared" si="4"/>
        <v>0</v>
      </c>
      <c r="CK67" s="123"/>
      <c r="CL67" s="123"/>
      <c r="CM67" s="123"/>
      <c r="CN67" s="123"/>
      <c r="CO67" s="123"/>
    </row>
    <row r="68" spans="1:93" ht="16.149999999999999" customHeight="1" x14ac:dyDescent="0.2">
      <c r="A68" s="336"/>
      <c r="B68" s="167" t="s">
        <v>45</v>
      </c>
      <c r="C68" s="132">
        <f t="shared" si="7"/>
        <v>0</v>
      </c>
      <c r="D68" s="168">
        <f t="shared" si="8"/>
        <v>0</v>
      </c>
      <c r="E68" s="128">
        <f t="shared" si="6"/>
        <v>0</v>
      </c>
      <c r="F68" s="64"/>
      <c r="G68" s="65"/>
      <c r="H68" s="64"/>
      <c r="I68" s="65"/>
      <c r="J68" s="12"/>
      <c r="K68" s="14"/>
      <c r="L68" s="12"/>
      <c r="M68" s="14"/>
      <c r="N68" s="12"/>
      <c r="O68" s="14"/>
      <c r="P68" s="12"/>
      <c r="Q68" s="14"/>
      <c r="R68" s="12"/>
      <c r="S68" s="14"/>
      <c r="T68" s="12"/>
      <c r="U68" s="14"/>
      <c r="V68" s="12"/>
      <c r="W68" s="14"/>
      <c r="X68" s="12"/>
      <c r="Y68" s="14"/>
      <c r="Z68" s="12"/>
      <c r="AA68" s="14"/>
      <c r="AB68" s="7"/>
      <c r="AC68" s="8"/>
      <c r="AD68" s="176"/>
      <c r="AE68" s="177"/>
      <c r="AF68" s="64"/>
      <c r="AG68" s="73"/>
      <c r="AH68" s="64"/>
      <c r="AI68" s="73"/>
      <c r="AJ68" s="64"/>
      <c r="AK68" s="73"/>
      <c r="AL68" s="182"/>
      <c r="AM68" s="76"/>
      <c r="AN68" s="57"/>
      <c r="AO68" s="13"/>
      <c r="AP68" s="24"/>
      <c r="AQ68" s="24"/>
      <c r="AR68" s="24"/>
      <c r="AS68" s="24"/>
      <c r="AT68" s="6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122"/>
      <c r="BG68" s="122"/>
      <c r="BX68" s="121"/>
      <c r="CD68" s="147" t="str">
        <f t="shared" si="3"/>
        <v/>
      </c>
      <c r="CG68" s="123">
        <v>0</v>
      </c>
      <c r="CH68" s="123">
        <v>0</v>
      </c>
      <c r="CI68" s="123">
        <v>0</v>
      </c>
      <c r="CJ68" s="123">
        <f t="shared" si="4"/>
        <v>0</v>
      </c>
      <c r="CK68" s="123"/>
      <c r="CL68" s="123"/>
      <c r="CM68" s="123"/>
      <c r="CN68" s="123"/>
      <c r="CO68" s="123"/>
    </row>
    <row r="69" spans="1:93" ht="16.149999999999999" customHeight="1" x14ac:dyDescent="0.2">
      <c r="A69" s="334" t="s">
        <v>53</v>
      </c>
      <c r="B69" s="152" t="s">
        <v>37</v>
      </c>
      <c r="C69" s="49">
        <f t="shared" si="7"/>
        <v>25</v>
      </c>
      <c r="D69" s="50">
        <f t="shared" si="8"/>
        <v>18</v>
      </c>
      <c r="E69" s="153">
        <f t="shared" si="6"/>
        <v>7</v>
      </c>
      <c r="F69" s="84"/>
      <c r="G69" s="170"/>
      <c r="H69" s="84"/>
      <c r="I69" s="170"/>
      <c r="J69" s="78"/>
      <c r="K69" s="79"/>
      <c r="L69" s="78"/>
      <c r="M69" s="79"/>
      <c r="N69" s="78">
        <v>3</v>
      </c>
      <c r="O69" s="79"/>
      <c r="P69" s="78">
        <v>2</v>
      </c>
      <c r="Q69" s="79">
        <v>2</v>
      </c>
      <c r="R69" s="78">
        <v>4</v>
      </c>
      <c r="S69" s="79"/>
      <c r="T69" s="78"/>
      <c r="U69" s="79">
        <v>2</v>
      </c>
      <c r="V69" s="78">
        <v>2</v>
      </c>
      <c r="W69" s="79">
        <v>1</v>
      </c>
      <c r="X69" s="78">
        <v>2</v>
      </c>
      <c r="Y69" s="79"/>
      <c r="Z69" s="78">
        <v>4</v>
      </c>
      <c r="AA69" s="79">
        <v>1</v>
      </c>
      <c r="AB69" s="78"/>
      <c r="AC69" s="79"/>
      <c r="AD69" s="78"/>
      <c r="AE69" s="79">
        <v>1</v>
      </c>
      <c r="AF69" s="78">
        <v>1</v>
      </c>
      <c r="AG69" s="79"/>
      <c r="AH69" s="78"/>
      <c r="AI69" s="79"/>
      <c r="AJ69" s="78"/>
      <c r="AK69" s="79"/>
      <c r="AL69" s="155"/>
      <c r="AM69" s="156"/>
      <c r="AN69" s="57"/>
      <c r="AO69" s="2">
        <v>0</v>
      </c>
      <c r="AP69" s="26">
        <v>0</v>
      </c>
      <c r="AQ69" s="26">
        <v>0</v>
      </c>
      <c r="AR69" s="26">
        <v>5</v>
      </c>
      <c r="AS69" s="26"/>
      <c r="AT69" s="6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122"/>
      <c r="BG69" s="122"/>
      <c r="BX69" s="121"/>
      <c r="CD69" s="147" t="str">
        <f t="shared" si="3"/>
        <v/>
      </c>
      <c r="CG69" s="123">
        <v>0</v>
      </c>
      <c r="CH69" s="123">
        <v>0</v>
      </c>
      <c r="CI69" s="123">
        <v>0</v>
      </c>
      <c r="CJ69" s="123">
        <f t="shared" si="4"/>
        <v>0</v>
      </c>
      <c r="CK69" s="123"/>
      <c r="CL69" s="123"/>
      <c r="CM69" s="123"/>
      <c r="CN69" s="123"/>
      <c r="CO69" s="123"/>
    </row>
    <row r="70" spans="1:93" ht="16.149999999999999" customHeight="1" x14ac:dyDescent="0.2">
      <c r="A70" s="335"/>
      <c r="B70" s="39" t="s">
        <v>38</v>
      </c>
      <c r="C70" s="52">
        <f t="shared" si="7"/>
        <v>0</v>
      </c>
      <c r="D70" s="53">
        <f t="shared" si="8"/>
        <v>0</v>
      </c>
      <c r="E70" s="158">
        <f t="shared" si="6"/>
        <v>0</v>
      </c>
      <c r="F70" s="41"/>
      <c r="G70" s="42"/>
      <c r="H70" s="41"/>
      <c r="I70" s="42"/>
      <c r="J70" s="7"/>
      <c r="K70" s="8"/>
      <c r="L70" s="7"/>
      <c r="M70" s="8"/>
      <c r="N70" s="7"/>
      <c r="O70" s="8"/>
      <c r="P70" s="7"/>
      <c r="Q70" s="8"/>
      <c r="R70" s="7"/>
      <c r="S70" s="8"/>
      <c r="T70" s="7"/>
      <c r="U70" s="8"/>
      <c r="V70" s="7"/>
      <c r="W70" s="8"/>
      <c r="X70" s="7"/>
      <c r="Y70" s="8"/>
      <c r="Z70" s="7"/>
      <c r="AA70" s="8"/>
      <c r="AB70" s="7"/>
      <c r="AC70" s="8"/>
      <c r="AD70" s="7"/>
      <c r="AE70" s="8"/>
      <c r="AF70" s="7"/>
      <c r="AG70" s="8"/>
      <c r="AH70" s="7"/>
      <c r="AI70" s="8"/>
      <c r="AJ70" s="7"/>
      <c r="AK70" s="8"/>
      <c r="AL70" s="21"/>
      <c r="AM70" s="35"/>
      <c r="AN70" s="57"/>
      <c r="AO70" s="66"/>
      <c r="AP70" s="183"/>
      <c r="AQ70" s="183"/>
      <c r="AR70" s="183"/>
      <c r="AS70" s="183"/>
      <c r="AT70" s="6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122"/>
      <c r="BG70" s="122"/>
      <c r="BX70" s="121"/>
      <c r="CD70" s="147" t="str">
        <f t="shared" si="3"/>
        <v/>
      </c>
      <c r="CG70" s="123">
        <v>0</v>
      </c>
      <c r="CH70" s="123">
        <v>0</v>
      </c>
      <c r="CI70" s="123">
        <v>0</v>
      </c>
      <c r="CJ70" s="123">
        <f t="shared" si="4"/>
        <v>0</v>
      </c>
      <c r="CK70" s="123"/>
      <c r="CL70" s="123"/>
      <c r="CM70" s="123"/>
      <c r="CN70" s="123"/>
      <c r="CO70" s="123"/>
    </row>
    <row r="71" spans="1:93" ht="16.149999999999999" customHeight="1" x14ac:dyDescent="0.2">
      <c r="A71" s="335"/>
      <c r="B71" s="39" t="s">
        <v>39</v>
      </c>
      <c r="C71" s="52">
        <f t="shared" si="7"/>
        <v>50</v>
      </c>
      <c r="D71" s="53">
        <f t="shared" si="8"/>
        <v>23</v>
      </c>
      <c r="E71" s="158">
        <f t="shared" si="6"/>
        <v>27</v>
      </c>
      <c r="F71" s="41"/>
      <c r="G71" s="42"/>
      <c r="H71" s="41"/>
      <c r="I71" s="42"/>
      <c r="J71" s="7"/>
      <c r="K71" s="8"/>
      <c r="L71" s="7"/>
      <c r="M71" s="8">
        <v>1</v>
      </c>
      <c r="N71" s="7">
        <v>3</v>
      </c>
      <c r="O71" s="8">
        <v>2</v>
      </c>
      <c r="P71" s="7">
        <v>4</v>
      </c>
      <c r="Q71" s="8">
        <v>4</v>
      </c>
      <c r="R71" s="7">
        <v>4</v>
      </c>
      <c r="S71" s="8">
        <v>7</v>
      </c>
      <c r="T71" s="7">
        <v>2</v>
      </c>
      <c r="U71" s="8">
        <v>3</v>
      </c>
      <c r="V71" s="7">
        <v>3</v>
      </c>
      <c r="W71" s="8">
        <v>4</v>
      </c>
      <c r="X71" s="7">
        <v>2</v>
      </c>
      <c r="Y71" s="8">
        <v>4</v>
      </c>
      <c r="Z71" s="7">
        <v>3</v>
      </c>
      <c r="AA71" s="8">
        <v>2</v>
      </c>
      <c r="AB71" s="7">
        <v>2</v>
      </c>
      <c r="AC71" s="8"/>
      <c r="AD71" s="7"/>
      <c r="AE71" s="8"/>
      <c r="AF71" s="7"/>
      <c r="AG71" s="8"/>
      <c r="AH71" s="7"/>
      <c r="AI71" s="8"/>
      <c r="AJ71" s="7"/>
      <c r="AK71" s="8"/>
      <c r="AL71" s="21"/>
      <c r="AM71" s="35"/>
      <c r="AN71" s="57"/>
      <c r="AO71" s="20">
        <v>0</v>
      </c>
      <c r="AP71" s="22">
        <v>0</v>
      </c>
      <c r="AQ71" s="22">
        <v>0</v>
      </c>
      <c r="AR71" s="22">
        <v>3</v>
      </c>
      <c r="AS71" s="22"/>
      <c r="AT71" s="6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122"/>
      <c r="BG71" s="122"/>
      <c r="BX71" s="121"/>
      <c r="CD71" s="147" t="str">
        <f t="shared" si="3"/>
        <v/>
      </c>
      <c r="CG71" s="123">
        <v>0</v>
      </c>
      <c r="CH71" s="123">
        <v>0</v>
      </c>
      <c r="CI71" s="123">
        <v>0</v>
      </c>
      <c r="CJ71" s="123">
        <f t="shared" si="4"/>
        <v>0</v>
      </c>
      <c r="CK71" s="123"/>
      <c r="CL71" s="123"/>
      <c r="CM71" s="123"/>
      <c r="CN71" s="123"/>
      <c r="CO71" s="123"/>
    </row>
    <row r="72" spans="1:93" ht="16.149999999999999" customHeight="1" x14ac:dyDescent="0.2">
      <c r="A72" s="335"/>
      <c r="B72" s="39" t="s">
        <v>41</v>
      </c>
      <c r="C72" s="52">
        <f t="shared" si="7"/>
        <v>0</v>
      </c>
      <c r="D72" s="53">
        <f t="shared" si="8"/>
        <v>0</v>
      </c>
      <c r="E72" s="158">
        <f t="shared" si="6"/>
        <v>0</v>
      </c>
      <c r="F72" s="41"/>
      <c r="G72" s="42"/>
      <c r="H72" s="41"/>
      <c r="I72" s="42"/>
      <c r="J72" s="7"/>
      <c r="K72" s="8"/>
      <c r="L72" s="7"/>
      <c r="M72" s="8"/>
      <c r="N72" s="7"/>
      <c r="O72" s="8"/>
      <c r="P72" s="7"/>
      <c r="Q72" s="8"/>
      <c r="R72" s="7"/>
      <c r="S72" s="8"/>
      <c r="T72" s="7"/>
      <c r="U72" s="8"/>
      <c r="V72" s="7"/>
      <c r="W72" s="8"/>
      <c r="X72" s="7"/>
      <c r="Y72" s="8"/>
      <c r="Z72" s="7"/>
      <c r="AA72" s="8"/>
      <c r="AB72" s="7"/>
      <c r="AC72" s="8"/>
      <c r="AD72" s="7"/>
      <c r="AE72" s="8"/>
      <c r="AF72" s="7"/>
      <c r="AG72" s="8"/>
      <c r="AH72" s="7"/>
      <c r="AI72" s="8"/>
      <c r="AJ72" s="7"/>
      <c r="AK72" s="8"/>
      <c r="AL72" s="21"/>
      <c r="AM72" s="35"/>
      <c r="AN72" s="57"/>
      <c r="AO72" s="20"/>
      <c r="AP72" s="22"/>
      <c r="AQ72" s="22"/>
      <c r="AR72" s="22"/>
      <c r="AS72" s="22"/>
      <c r="AT72" s="6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122"/>
      <c r="BG72" s="122"/>
      <c r="BX72" s="121"/>
      <c r="CD72" s="147" t="str">
        <f t="shared" si="3"/>
        <v/>
      </c>
      <c r="CG72" s="123">
        <v>0</v>
      </c>
      <c r="CH72" s="123">
        <v>0</v>
      </c>
      <c r="CI72" s="123">
        <v>0</v>
      </c>
      <c r="CJ72" s="123">
        <f t="shared" si="4"/>
        <v>0</v>
      </c>
      <c r="CK72" s="123"/>
      <c r="CL72" s="123"/>
      <c r="CM72" s="123"/>
      <c r="CN72" s="123"/>
      <c r="CO72" s="123"/>
    </row>
    <row r="73" spans="1:93" ht="16.149999999999999" customHeight="1" x14ac:dyDescent="0.2">
      <c r="A73" s="335"/>
      <c r="B73" s="39" t="s">
        <v>42</v>
      </c>
      <c r="C73" s="52">
        <f t="shared" si="7"/>
        <v>0</v>
      </c>
      <c r="D73" s="53">
        <f t="shared" si="8"/>
        <v>0</v>
      </c>
      <c r="E73" s="158">
        <f t="shared" si="6"/>
        <v>0</v>
      </c>
      <c r="F73" s="41"/>
      <c r="G73" s="42"/>
      <c r="H73" s="41"/>
      <c r="I73" s="42"/>
      <c r="J73" s="7"/>
      <c r="K73" s="8"/>
      <c r="L73" s="7"/>
      <c r="M73" s="8"/>
      <c r="N73" s="7"/>
      <c r="O73" s="8"/>
      <c r="P73" s="7"/>
      <c r="Q73" s="8"/>
      <c r="R73" s="7"/>
      <c r="S73" s="8"/>
      <c r="T73" s="7"/>
      <c r="U73" s="8"/>
      <c r="V73" s="7"/>
      <c r="W73" s="8"/>
      <c r="X73" s="7"/>
      <c r="Y73" s="8"/>
      <c r="Z73" s="7"/>
      <c r="AA73" s="8"/>
      <c r="AB73" s="7"/>
      <c r="AC73" s="8"/>
      <c r="AD73" s="7"/>
      <c r="AE73" s="8"/>
      <c r="AF73" s="7"/>
      <c r="AG73" s="8"/>
      <c r="AH73" s="7"/>
      <c r="AI73" s="8"/>
      <c r="AJ73" s="7"/>
      <c r="AK73" s="8"/>
      <c r="AL73" s="21"/>
      <c r="AM73" s="35"/>
      <c r="AN73" s="57"/>
      <c r="AO73" s="20"/>
      <c r="AP73" s="22"/>
      <c r="AQ73" s="22"/>
      <c r="AR73" s="22"/>
      <c r="AS73" s="22"/>
      <c r="AT73" s="6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122"/>
      <c r="BG73" s="122"/>
      <c r="BX73" s="121"/>
      <c r="CD73" s="147" t="str">
        <f t="shared" si="3"/>
        <v/>
      </c>
      <c r="CG73" s="123">
        <v>0</v>
      </c>
      <c r="CH73" s="123">
        <v>0</v>
      </c>
      <c r="CI73" s="123">
        <v>0</v>
      </c>
      <c r="CJ73" s="123">
        <f t="shared" si="4"/>
        <v>0</v>
      </c>
      <c r="CK73" s="123"/>
      <c r="CL73" s="123"/>
      <c r="CM73" s="123"/>
      <c r="CN73" s="123"/>
      <c r="CO73" s="123"/>
    </row>
    <row r="74" spans="1:93" ht="16.149999999999999" customHeight="1" x14ac:dyDescent="0.2">
      <c r="A74" s="335"/>
      <c r="B74" s="175" t="s">
        <v>46</v>
      </c>
      <c r="C74" s="87">
        <f t="shared" si="7"/>
        <v>0</v>
      </c>
      <c r="D74" s="171">
        <f t="shared" si="8"/>
        <v>0</v>
      </c>
      <c r="E74" s="166">
        <f t="shared" si="6"/>
        <v>0</v>
      </c>
      <c r="F74" s="41"/>
      <c r="G74" s="42"/>
      <c r="H74" s="41"/>
      <c r="I74" s="42"/>
      <c r="J74" s="27"/>
      <c r="K74" s="137"/>
      <c r="L74" s="27"/>
      <c r="M74" s="137"/>
      <c r="N74" s="27"/>
      <c r="O74" s="137"/>
      <c r="P74" s="27"/>
      <c r="Q74" s="137"/>
      <c r="R74" s="27"/>
      <c r="S74" s="137"/>
      <c r="T74" s="27"/>
      <c r="U74" s="137"/>
      <c r="V74" s="27"/>
      <c r="W74" s="137"/>
      <c r="X74" s="27"/>
      <c r="Y74" s="137"/>
      <c r="Z74" s="27"/>
      <c r="AA74" s="137"/>
      <c r="AB74" s="27"/>
      <c r="AC74" s="137"/>
      <c r="AD74" s="27"/>
      <c r="AE74" s="137"/>
      <c r="AF74" s="27"/>
      <c r="AG74" s="137"/>
      <c r="AH74" s="27"/>
      <c r="AI74" s="137"/>
      <c r="AJ74" s="27"/>
      <c r="AK74" s="137"/>
      <c r="AL74" s="163"/>
      <c r="AM74" s="164"/>
      <c r="AN74" s="57"/>
      <c r="AO74" s="28"/>
      <c r="AP74" s="62"/>
      <c r="AQ74" s="62"/>
      <c r="AR74" s="62"/>
      <c r="AS74" s="62"/>
      <c r="AT74" s="6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122"/>
      <c r="BG74" s="122"/>
      <c r="BX74" s="121"/>
      <c r="CD74" s="147" t="str">
        <f t="shared" si="3"/>
        <v/>
      </c>
      <c r="CG74" s="123">
        <v>0</v>
      </c>
      <c r="CH74" s="123">
        <v>0</v>
      </c>
      <c r="CI74" s="123">
        <v>0</v>
      </c>
      <c r="CJ74" s="123">
        <f t="shared" si="4"/>
        <v>0</v>
      </c>
      <c r="CK74" s="123"/>
      <c r="CL74" s="123"/>
      <c r="CM74" s="123"/>
      <c r="CN74" s="123"/>
      <c r="CO74" s="123"/>
    </row>
    <row r="75" spans="1:93" ht="16.149999999999999" customHeight="1" x14ac:dyDescent="0.2">
      <c r="A75" s="336"/>
      <c r="B75" s="167" t="s">
        <v>45</v>
      </c>
      <c r="C75" s="132">
        <f t="shared" si="7"/>
        <v>0</v>
      </c>
      <c r="D75" s="168">
        <f t="shared" si="8"/>
        <v>0</v>
      </c>
      <c r="E75" s="128">
        <f t="shared" ref="E75:E95" si="9">SUM(G75+I75+K75+M75+O75+Q75+S75+U75+W75+Y75+AA75+AC75+AE75+AG75+AI75+AK75+AM75)</f>
        <v>0</v>
      </c>
      <c r="F75" s="64"/>
      <c r="G75" s="65"/>
      <c r="H75" s="64"/>
      <c r="I75" s="65"/>
      <c r="J75" s="12"/>
      <c r="K75" s="14"/>
      <c r="L75" s="12"/>
      <c r="M75" s="14"/>
      <c r="N75" s="12"/>
      <c r="O75" s="14"/>
      <c r="P75" s="12"/>
      <c r="Q75" s="14"/>
      <c r="R75" s="12"/>
      <c r="S75" s="14"/>
      <c r="T75" s="12"/>
      <c r="U75" s="14"/>
      <c r="V75" s="12"/>
      <c r="W75" s="14"/>
      <c r="X75" s="12"/>
      <c r="Y75" s="14"/>
      <c r="Z75" s="12"/>
      <c r="AA75" s="14"/>
      <c r="AB75" s="12"/>
      <c r="AC75" s="14"/>
      <c r="AD75" s="12"/>
      <c r="AE75" s="14"/>
      <c r="AF75" s="12"/>
      <c r="AG75" s="14"/>
      <c r="AH75" s="12"/>
      <c r="AI75" s="14"/>
      <c r="AJ75" s="12"/>
      <c r="AK75" s="14"/>
      <c r="AL75" s="23"/>
      <c r="AM75" s="36"/>
      <c r="AN75" s="57"/>
      <c r="AO75" s="13"/>
      <c r="AP75" s="24"/>
      <c r="AQ75" s="24"/>
      <c r="AR75" s="24"/>
      <c r="AS75" s="24"/>
      <c r="AT75" s="6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122"/>
      <c r="BG75" s="122"/>
      <c r="BX75" s="121"/>
      <c r="CD75" s="147" t="str">
        <f t="shared" si="3"/>
        <v/>
      </c>
      <c r="CG75" s="123">
        <v>0</v>
      </c>
      <c r="CH75" s="123">
        <v>0</v>
      </c>
      <c r="CI75" s="123">
        <v>0</v>
      </c>
      <c r="CJ75" s="123">
        <f t="shared" si="4"/>
        <v>0</v>
      </c>
      <c r="CK75" s="123"/>
      <c r="CL75" s="123"/>
      <c r="CM75" s="123"/>
      <c r="CN75" s="123"/>
      <c r="CO75" s="123"/>
    </row>
    <row r="76" spans="1:93" ht="16.149999999999999" customHeight="1" x14ac:dyDescent="0.2">
      <c r="A76" s="334" t="s">
        <v>54</v>
      </c>
      <c r="B76" s="152" t="s">
        <v>55</v>
      </c>
      <c r="C76" s="49">
        <f t="shared" si="7"/>
        <v>0</v>
      </c>
      <c r="D76" s="50">
        <f t="shared" si="8"/>
        <v>0</v>
      </c>
      <c r="E76" s="153">
        <f t="shared" si="9"/>
        <v>0</v>
      </c>
      <c r="F76" s="84"/>
      <c r="G76" s="170"/>
      <c r="H76" s="84"/>
      <c r="I76" s="170"/>
      <c r="J76" s="78"/>
      <c r="K76" s="79"/>
      <c r="L76" s="78"/>
      <c r="M76" s="79"/>
      <c r="N76" s="78"/>
      <c r="O76" s="79"/>
      <c r="P76" s="78"/>
      <c r="Q76" s="79"/>
      <c r="R76" s="78"/>
      <c r="S76" s="79"/>
      <c r="T76" s="78"/>
      <c r="U76" s="79"/>
      <c r="V76" s="78"/>
      <c r="W76" s="79"/>
      <c r="X76" s="78"/>
      <c r="Y76" s="79"/>
      <c r="Z76" s="78"/>
      <c r="AA76" s="79"/>
      <c r="AB76" s="27"/>
      <c r="AC76" s="137"/>
      <c r="AD76" s="184"/>
      <c r="AE76" s="185"/>
      <c r="AF76" s="67"/>
      <c r="AG76" s="72"/>
      <c r="AH76" s="67"/>
      <c r="AI76" s="72"/>
      <c r="AJ76" s="67"/>
      <c r="AK76" s="72"/>
      <c r="AL76" s="178"/>
      <c r="AM76" s="179"/>
      <c r="AN76" s="57"/>
      <c r="AO76" s="2"/>
      <c r="AP76" s="26"/>
      <c r="AQ76" s="26"/>
      <c r="AR76" s="26"/>
      <c r="AS76" s="26"/>
      <c r="AT76" s="6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122"/>
      <c r="BG76" s="122"/>
      <c r="BX76" s="121"/>
      <c r="CD76" s="147" t="str">
        <f t="shared" si="3"/>
        <v/>
      </c>
      <c r="CG76" s="123">
        <v>0</v>
      </c>
      <c r="CH76" s="123">
        <v>0</v>
      </c>
      <c r="CI76" s="123">
        <v>0</v>
      </c>
      <c r="CJ76" s="123">
        <f t="shared" si="4"/>
        <v>0</v>
      </c>
      <c r="CK76" s="123"/>
      <c r="CL76" s="123"/>
      <c r="CM76" s="123"/>
      <c r="CN76" s="123"/>
      <c r="CO76" s="123"/>
    </row>
    <row r="77" spans="1:93" ht="16.149999999999999" customHeight="1" x14ac:dyDescent="0.2">
      <c r="A77" s="335"/>
      <c r="B77" s="186" t="s">
        <v>56</v>
      </c>
      <c r="C77" s="59">
        <f t="shared" si="7"/>
        <v>2</v>
      </c>
      <c r="D77" s="60">
        <f t="shared" si="8"/>
        <v>0</v>
      </c>
      <c r="E77" s="166">
        <f t="shared" si="9"/>
        <v>2</v>
      </c>
      <c r="F77" s="41"/>
      <c r="G77" s="42"/>
      <c r="H77" s="41"/>
      <c r="I77" s="42"/>
      <c r="J77" s="7"/>
      <c r="K77" s="8"/>
      <c r="L77" s="7"/>
      <c r="M77" s="8"/>
      <c r="N77" s="7"/>
      <c r="O77" s="8"/>
      <c r="P77" s="7"/>
      <c r="Q77" s="8">
        <v>1</v>
      </c>
      <c r="R77" s="7"/>
      <c r="S77" s="8">
        <v>1</v>
      </c>
      <c r="T77" s="7"/>
      <c r="U77" s="8"/>
      <c r="V77" s="7"/>
      <c r="W77" s="8"/>
      <c r="X77" s="7"/>
      <c r="Y77" s="8"/>
      <c r="Z77" s="7"/>
      <c r="AA77" s="8"/>
      <c r="AB77" s="27"/>
      <c r="AC77" s="137"/>
      <c r="AD77" s="184"/>
      <c r="AE77" s="185"/>
      <c r="AF77" s="40"/>
      <c r="AG77" s="75"/>
      <c r="AH77" s="40"/>
      <c r="AI77" s="75"/>
      <c r="AJ77" s="40"/>
      <c r="AK77" s="75"/>
      <c r="AL77" s="74"/>
      <c r="AM77" s="96"/>
      <c r="AN77" s="57"/>
      <c r="AO77" s="20">
        <v>0</v>
      </c>
      <c r="AP77" s="22">
        <v>0</v>
      </c>
      <c r="AQ77" s="22">
        <v>0</v>
      </c>
      <c r="AR77" s="22">
        <v>0</v>
      </c>
      <c r="AS77" s="22"/>
      <c r="AT77" s="6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122"/>
      <c r="BG77" s="122"/>
      <c r="BX77" s="121"/>
      <c r="CD77" s="147" t="str">
        <f t="shared" si="3"/>
        <v/>
      </c>
      <c r="CG77" s="123">
        <v>0</v>
      </c>
      <c r="CH77" s="123">
        <v>0</v>
      </c>
      <c r="CI77" s="123">
        <v>0</v>
      </c>
      <c r="CJ77" s="123">
        <f t="shared" si="4"/>
        <v>0</v>
      </c>
      <c r="CK77" s="123"/>
      <c r="CL77" s="123"/>
      <c r="CM77" s="123"/>
      <c r="CN77" s="123"/>
      <c r="CO77" s="123"/>
    </row>
    <row r="78" spans="1:93" ht="16.149999999999999" customHeight="1" x14ac:dyDescent="0.2">
      <c r="A78" s="335"/>
      <c r="B78" s="186" t="s">
        <v>57</v>
      </c>
      <c r="C78" s="59">
        <f t="shared" si="7"/>
        <v>0</v>
      </c>
      <c r="D78" s="60">
        <f t="shared" si="8"/>
        <v>0</v>
      </c>
      <c r="E78" s="166">
        <f t="shared" si="9"/>
        <v>0</v>
      </c>
      <c r="F78" s="40"/>
      <c r="G78" s="43"/>
      <c r="H78" s="40"/>
      <c r="I78" s="43"/>
      <c r="J78" s="7"/>
      <c r="K78" s="8"/>
      <c r="L78" s="7"/>
      <c r="M78" s="8"/>
      <c r="N78" s="7"/>
      <c r="O78" s="8"/>
      <c r="P78" s="7"/>
      <c r="Q78" s="8"/>
      <c r="R78" s="7"/>
      <c r="S78" s="8"/>
      <c r="T78" s="7"/>
      <c r="U78" s="8"/>
      <c r="V78" s="7"/>
      <c r="W78" s="8"/>
      <c r="X78" s="7"/>
      <c r="Y78" s="8"/>
      <c r="Z78" s="7"/>
      <c r="AA78" s="8"/>
      <c r="AB78" s="27"/>
      <c r="AC78" s="137"/>
      <c r="AD78" s="184"/>
      <c r="AE78" s="185"/>
      <c r="AF78" s="40"/>
      <c r="AG78" s="75"/>
      <c r="AH78" s="40"/>
      <c r="AI78" s="75"/>
      <c r="AJ78" s="40"/>
      <c r="AK78" s="75"/>
      <c r="AL78" s="74"/>
      <c r="AM78" s="96"/>
      <c r="AN78" s="57"/>
      <c r="AO78" s="28"/>
      <c r="AP78" s="62"/>
      <c r="AQ78" s="62"/>
      <c r="AR78" s="62"/>
      <c r="AS78" s="62"/>
      <c r="AT78" s="6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122"/>
      <c r="BG78" s="122"/>
      <c r="BX78" s="121"/>
      <c r="CD78" s="147" t="str">
        <f t="shared" ref="CD78:CD95" si="10">IF((J78 + K78 + L78 + M78) &lt;  AS78,"* La columna 14-18 AÑOS no puede ser mayor al total por grupo edad de 10 a 19 años. ","")</f>
        <v/>
      </c>
      <c r="CG78" s="123">
        <v>0</v>
      </c>
      <c r="CH78" s="123">
        <v>0</v>
      </c>
      <c r="CI78" s="123">
        <v>0</v>
      </c>
      <c r="CJ78" s="123">
        <f t="shared" ref="CJ78:CJ95" si="11">IF((J78 + K78 + L78 + M78) &lt;  AS78,1,0)</f>
        <v>0</v>
      </c>
      <c r="CK78" s="123"/>
      <c r="CL78" s="123"/>
      <c r="CM78" s="123"/>
      <c r="CN78" s="123"/>
      <c r="CO78" s="123"/>
    </row>
    <row r="79" spans="1:93" ht="16.149999999999999" customHeight="1" x14ac:dyDescent="0.2">
      <c r="A79" s="335"/>
      <c r="B79" s="186" t="s">
        <v>58</v>
      </c>
      <c r="C79" s="52">
        <f t="shared" si="7"/>
        <v>2</v>
      </c>
      <c r="D79" s="53">
        <f t="shared" si="8"/>
        <v>0</v>
      </c>
      <c r="E79" s="166">
        <f t="shared" si="9"/>
        <v>2</v>
      </c>
      <c r="F79" s="41"/>
      <c r="G79" s="42"/>
      <c r="H79" s="41"/>
      <c r="I79" s="42"/>
      <c r="J79" s="27"/>
      <c r="K79" s="137"/>
      <c r="L79" s="27"/>
      <c r="M79" s="137"/>
      <c r="N79" s="27"/>
      <c r="O79" s="137"/>
      <c r="P79" s="27"/>
      <c r="Q79" s="137">
        <v>1</v>
      </c>
      <c r="R79" s="27"/>
      <c r="S79" s="137">
        <v>1</v>
      </c>
      <c r="T79" s="27"/>
      <c r="U79" s="137"/>
      <c r="V79" s="27"/>
      <c r="W79" s="137"/>
      <c r="X79" s="27"/>
      <c r="Y79" s="137"/>
      <c r="Z79" s="27"/>
      <c r="AA79" s="137"/>
      <c r="AB79" s="27"/>
      <c r="AC79" s="137"/>
      <c r="AD79" s="184"/>
      <c r="AE79" s="185"/>
      <c r="AF79" s="40"/>
      <c r="AG79" s="75"/>
      <c r="AH79" s="40"/>
      <c r="AI79" s="75"/>
      <c r="AJ79" s="40"/>
      <c r="AK79" s="75"/>
      <c r="AL79" s="74"/>
      <c r="AM79" s="96"/>
      <c r="AN79" s="57"/>
      <c r="AO79" s="28">
        <v>0</v>
      </c>
      <c r="AP79" s="62">
        <v>0</v>
      </c>
      <c r="AQ79" s="62">
        <v>0</v>
      </c>
      <c r="AR79" s="62">
        <v>0</v>
      </c>
      <c r="AS79" s="62"/>
      <c r="AT79" s="6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122"/>
      <c r="BG79" s="122"/>
      <c r="BX79" s="121"/>
      <c r="CD79" s="147" t="str">
        <f t="shared" si="10"/>
        <v/>
      </c>
      <c r="CG79" s="123">
        <v>0</v>
      </c>
      <c r="CH79" s="123">
        <v>0</v>
      </c>
      <c r="CI79" s="123">
        <v>0</v>
      </c>
      <c r="CJ79" s="123">
        <f t="shared" si="11"/>
        <v>0</v>
      </c>
      <c r="CK79" s="123"/>
      <c r="CL79" s="123"/>
      <c r="CM79" s="123"/>
      <c r="CN79" s="123"/>
      <c r="CO79" s="123"/>
    </row>
    <row r="80" spans="1:93" ht="16.149999999999999" customHeight="1" x14ac:dyDescent="0.2">
      <c r="A80" s="335"/>
      <c r="B80" s="112" t="s">
        <v>46</v>
      </c>
      <c r="C80" s="90">
        <f t="shared" si="7"/>
        <v>0</v>
      </c>
      <c r="D80" s="91">
        <f t="shared" si="8"/>
        <v>0</v>
      </c>
      <c r="E80" s="128">
        <f t="shared" si="9"/>
        <v>0</v>
      </c>
      <c r="F80" s="64"/>
      <c r="G80" s="65"/>
      <c r="H80" s="64"/>
      <c r="I80" s="65"/>
      <c r="J80" s="12"/>
      <c r="K80" s="14"/>
      <c r="L80" s="12"/>
      <c r="M80" s="14"/>
      <c r="N80" s="12"/>
      <c r="O80" s="14"/>
      <c r="P80" s="12"/>
      <c r="Q80" s="14"/>
      <c r="R80" s="12"/>
      <c r="S80" s="14"/>
      <c r="T80" s="12"/>
      <c r="U80" s="14"/>
      <c r="V80" s="12"/>
      <c r="W80" s="14"/>
      <c r="X80" s="12"/>
      <c r="Y80" s="14"/>
      <c r="Z80" s="12"/>
      <c r="AA80" s="14"/>
      <c r="AB80" s="27"/>
      <c r="AC80" s="137"/>
      <c r="AD80" s="184"/>
      <c r="AE80" s="185"/>
      <c r="AF80" s="64"/>
      <c r="AG80" s="73"/>
      <c r="AH80" s="64"/>
      <c r="AI80" s="73"/>
      <c r="AJ80" s="64"/>
      <c r="AK80" s="73"/>
      <c r="AL80" s="182"/>
      <c r="AM80" s="76"/>
      <c r="AN80" s="57"/>
      <c r="AO80" s="13"/>
      <c r="AP80" s="24"/>
      <c r="AQ80" s="24"/>
      <c r="AR80" s="24"/>
      <c r="AS80" s="24"/>
      <c r="AT80" s="6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122"/>
      <c r="BG80" s="122"/>
      <c r="BX80" s="121"/>
      <c r="CD80" s="147" t="str">
        <f t="shared" si="10"/>
        <v/>
      </c>
      <c r="CG80" s="123">
        <v>0</v>
      </c>
      <c r="CH80" s="123">
        <v>0</v>
      </c>
      <c r="CI80" s="123">
        <v>0</v>
      </c>
      <c r="CJ80" s="123">
        <f t="shared" si="11"/>
        <v>0</v>
      </c>
      <c r="CK80" s="123"/>
      <c r="CL80" s="123"/>
      <c r="CM80" s="123"/>
      <c r="CN80" s="123"/>
      <c r="CO80" s="123"/>
    </row>
    <row r="81" spans="1:93" ht="16.149999999999999" customHeight="1" x14ac:dyDescent="0.2">
      <c r="A81" s="337" t="s">
        <v>59</v>
      </c>
      <c r="B81" s="152" t="s">
        <v>37</v>
      </c>
      <c r="C81" s="49">
        <f t="shared" si="7"/>
        <v>0</v>
      </c>
      <c r="D81" s="50">
        <f t="shared" si="8"/>
        <v>0</v>
      </c>
      <c r="E81" s="153">
        <f t="shared" si="9"/>
        <v>0</v>
      </c>
      <c r="F81" s="84"/>
      <c r="G81" s="170"/>
      <c r="H81" s="84"/>
      <c r="I81" s="170"/>
      <c r="J81" s="78"/>
      <c r="K81" s="79"/>
      <c r="L81" s="78"/>
      <c r="M81" s="79"/>
      <c r="N81" s="78"/>
      <c r="O81" s="79"/>
      <c r="P81" s="187"/>
      <c r="Q81" s="188"/>
      <c r="R81" s="187"/>
      <c r="S81" s="188"/>
      <c r="T81" s="187"/>
      <c r="U81" s="188"/>
      <c r="V81" s="187"/>
      <c r="W81" s="188"/>
      <c r="X81" s="187"/>
      <c r="Y81" s="188"/>
      <c r="Z81" s="187"/>
      <c r="AA81" s="188"/>
      <c r="AB81" s="187"/>
      <c r="AC81" s="188"/>
      <c r="AD81" s="187"/>
      <c r="AE81" s="188"/>
      <c r="AF81" s="187"/>
      <c r="AG81" s="188"/>
      <c r="AH81" s="187"/>
      <c r="AI81" s="188"/>
      <c r="AJ81" s="187"/>
      <c r="AK81" s="188"/>
      <c r="AL81" s="187"/>
      <c r="AM81" s="189"/>
      <c r="AN81" s="94"/>
      <c r="AO81" s="18"/>
      <c r="AP81" s="48"/>
      <c r="AQ81" s="48"/>
      <c r="AR81" s="48"/>
      <c r="AS81" s="48"/>
      <c r="AT81" s="6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122"/>
      <c r="BG81" s="122"/>
      <c r="BX81" s="121"/>
      <c r="CD81" s="147" t="str">
        <f t="shared" si="10"/>
        <v/>
      </c>
      <c r="CG81" s="123">
        <v>0</v>
      </c>
      <c r="CH81" s="123">
        <v>0</v>
      </c>
      <c r="CI81" s="123">
        <v>0</v>
      </c>
      <c r="CJ81" s="123">
        <f t="shared" si="11"/>
        <v>0</v>
      </c>
      <c r="CK81" s="123"/>
      <c r="CL81" s="123"/>
      <c r="CM81" s="123"/>
      <c r="CN81" s="123"/>
      <c r="CO81" s="123"/>
    </row>
    <row r="82" spans="1:93" ht="16.149999999999999" customHeight="1" x14ac:dyDescent="0.2">
      <c r="A82" s="338"/>
      <c r="B82" s="39" t="s">
        <v>38</v>
      </c>
      <c r="C82" s="52">
        <f t="shared" si="7"/>
        <v>0</v>
      </c>
      <c r="D82" s="53">
        <f t="shared" si="8"/>
        <v>0</v>
      </c>
      <c r="E82" s="158">
        <f t="shared" si="9"/>
        <v>0</v>
      </c>
      <c r="F82" s="41"/>
      <c r="G82" s="42"/>
      <c r="H82" s="41"/>
      <c r="I82" s="42"/>
      <c r="J82" s="7"/>
      <c r="K82" s="8"/>
      <c r="L82" s="7"/>
      <c r="M82" s="8"/>
      <c r="N82" s="7"/>
      <c r="O82" s="8"/>
      <c r="P82" s="176"/>
      <c r="Q82" s="177"/>
      <c r="R82" s="176"/>
      <c r="S82" s="177"/>
      <c r="T82" s="176"/>
      <c r="U82" s="177"/>
      <c r="V82" s="176"/>
      <c r="W82" s="177"/>
      <c r="X82" s="176"/>
      <c r="Y82" s="177"/>
      <c r="Z82" s="176"/>
      <c r="AA82" s="177"/>
      <c r="AB82" s="176"/>
      <c r="AC82" s="177"/>
      <c r="AD82" s="176"/>
      <c r="AE82" s="177"/>
      <c r="AF82" s="176"/>
      <c r="AG82" s="177"/>
      <c r="AH82" s="176"/>
      <c r="AI82" s="177"/>
      <c r="AJ82" s="176"/>
      <c r="AK82" s="177"/>
      <c r="AL82" s="176"/>
      <c r="AM82" s="190"/>
      <c r="AN82" s="57"/>
      <c r="AO82" s="20"/>
      <c r="AP82" s="22"/>
      <c r="AQ82" s="22"/>
      <c r="AR82" s="22"/>
      <c r="AS82" s="22"/>
      <c r="AT82" s="6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122"/>
      <c r="BG82" s="122"/>
      <c r="BX82" s="121"/>
      <c r="CD82" s="147" t="str">
        <f t="shared" si="10"/>
        <v/>
      </c>
      <c r="CG82" s="123">
        <v>0</v>
      </c>
      <c r="CH82" s="123">
        <v>0</v>
      </c>
      <c r="CI82" s="123">
        <v>0</v>
      </c>
      <c r="CJ82" s="123">
        <f t="shared" si="11"/>
        <v>0</v>
      </c>
      <c r="CK82" s="123"/>
      <c r="CL82" s="123"/>
      <c r="CM82" s="123"/>
      <c r="CN82" s="123"/>
      <c r="CO82" s="123"/>
    </row>
    <row r="83" spans="1:93" ht="16.149999999999999" customHeight="1" x14ac:dyDescent="0.2">
      <c r="A83" s="338"/>
      <c r="B83" s="39" t="s">
        <v>39</v>
      </c>
      <c r="C83" s="52">
        <f t="shared" si="7"/>
        <v>0</v>
      </c>
      <c r="D83" s="53">
        <f t="shared" si="8"/>
        <v>0</v>
      </c>
      <c r="E83" s="158">
        <f t="shared" si="9"/>
        <v>0</v>
      </c>
      <c r="F83" s="41"/>
      <c r="G83" s="42"/>
      <c r="H83" s="41"/>
      <c r="I83" s="42"/>
      <c r="J83" s="7"/>
      <c r="K83" s="8"/>
      <c r="L83" s="7"/>
      <c r="M83" s="8"/>
      <c r="N83" s="7"/>
      <c r="O83" s="8"/>
      <c r="P83" s="176"/>
      <c r="Q83" s="177"/>
      <c r="R83" s="176"/>
      <c r="S83" s="177"/>
      <c r="T83" s="176"/>
      <c r="U83" s="177"/>
      <c r="V83" s="176"/>
      <c r="W83" s="177"/>
      <c r="X83" s="176"/>
      <c r="Y83" s="177"/>
      <c r="Z83" s="176"/>
      <c r="AA83" s="177"/>
      <c r="AB83" s="176"/>
      <c r="AC83" s="177"/>
      <c r="AD83" s="176"/>
      <c r="AE83" s="177"/>
      <c r="AF83" s="176"/>
      <c r="AG83" s="177"/>
      <c r="AH83" s="176"/>
      <c r="AI83" s="177"/>
      <c r="AJ83" s="176"/>
      <c r="AK83" s="177"/>
      <c r="AL83" s="176"/>
      <c r="AM83" s="190"/>
      <c r="AN83" s="57"/>
      <c r="AO83" s="20"/>
      <c r="AP83" s="22"/>
      <c r="AQ83" s="22"/>
      <c r="AR83" s="22"/>
      <c r="AS83" s="22"/>
      <c r="AT83" s="6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122"/>
      <c r="BG83" s="122"/>
      <c r="BX83" s="121"/>
      <c r="CD83" s="147" t="str">
        <f t="shared" si="10"/>
        <v/>
      </c>
      <c r="CG83" s="123">
        <v>0</v>
      </c>
      <c r="CH83" s="123">
        <v>0</v>
      </c>
      <c r="CI83" s="123">
        <v>0</v>
      </c>
      <c r="CJ83" s="123">
        <f t="shared" si="11"/>
        <v>0</v>
      </c>
      <c r="CK83" s="123"/>
      <c r="CL83" s="123"/>
      <c r="CM83" s="123"/>
      <c r="CN83" s="123"/>
      <c r="CO83" s="123"/>
    </row>
    <row r="84" spans="1:93" ht="16.149999999999999" customHeight="1" x14ac:dyDescent="0.2">
      <c r="A84" s="338"/>
      <c r="B84" s="39" t="s">
        <v>41</v>
      </c>
      <c r="C84" s="52">
        <f t="shared" si="7"/>
        <v>0</v>
      </c>
      <c r="D84" s="53">
        <f t="shared" si="8"/>
        <v>0</v>
      </c>
      <c r="E84" s="158">
        <f t="shared" si="9"/>
        <v>0</v>
      </c>
      <c r="F84" s="41"/>
      <c r="G84" s="42"/>
      <c r="H84" s="41"/>
      <c r="I84" s="42"/>
      <c r="J84" s="7"/>
      <c r="K84" s="8"/>
      <c r="L84" s="7"/>
      <c r="M84" s="8"/>
      <c r="N84" s="7"/>
      <c r="O84" s="8"/>
      <c r="P84" s="176"/>
      <c r="Q84" s="177"/>
      <c r="R84" s="176"/>
      <c r="S84" s="177"/>
      <c r="T84" s="176"/>
      <c r="U84" s="177"/>
      <c r="V84" s="176"/>
      <c r="W84" s="177"/>
      <c r="X84" s="176"/>
      <c r="Y84" s="177"/>
      <c r="Z84" s="176"/>
      <c r="AA84" s="177"/>
      <c r="AB84" s="176"/>
      <c r="AC84" s="177"/>
      <c r="AD84" s="176"/>
      <c r="AE84" s="177"/>
      <c r="AF84" s="176"/>
      <c r="AG84" s="177"/>
      <c r="AH84" s="176"/>
      <c r="AI84" s="177"/>
      <c r="AJ84" s="176"/>
      <c r="AK84" s="177"/>
      <c r="AL84" s="176"/>
      <c r="AM84" s="190"/>
      <c r="AN84" s="57"/>
      <c r="AO84" s="20"/>
      <c r="AP84" s="22"/>
      <c r="AQ84" s="22"/>
      <c r="AR84" s="22"/>
      <c r="AS84" s="22"/>
      <c r="AT84" s="6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122"/>
      <c r="BG84" s="122"/>
      <c r="BX84" s="121"/>
      <c r="CD84" s="147" t="str">
        <f t="shared" si="10"/>
        <v/>
      </c>
      <c r="CG84" s="123">
        <v>0</v>
      </c>
      <c r="CH84" s="123">
        <v>0</v>
      </c>
      <c r="CI84" s="123">
        <v>0</v>
      </c>
      <c r="CJ84" s="123">
        <f t="shared" si="11"/>
        <v>0</v>
      </c>
      <c r="CK84" s="123"/>
      <c r="CL84" s="123"/>
      <c r="CM84" s="123"/>
      <c r="CN84" s="123"/>
      <c r="CO84" s="123"/>
    </row>
    <row r="85" spans="1:93" ht="16.149999999999999" customHeight="1" x14ac:dyDescent="0.2">
      <c r="A85" s="338"/>
      <c r="B85" s="39" t="s">
        <v>42</v>
      </c>
      <c r="C85" s="52">
        <f t="shared" si="7"/>
        <v>0</v>
      </c>
      <c r="D85" s="53">
        <f t="shared" si="8"/>
        <v>0</v>
      </c>
      <c r="E85" s="158">
        <f t="shared" si="9"/>
        <v>0</v>
      </c>
      <c r="F85" s="41"/>
      <c r="G85" s="42"/>
      <c r="H85" s="41"/>
      <c r="I85" s="42"/>
      <c r="J85" s="7"/>
      <c r="K85" s="8"/>
      <c r="L85" s="7"/>
      <c r="M85" s="8"/>
      <c r="N85" s="7"/>
      <c r="O85" s="8"/>
      <c r="P85" s="176"/>
      <c r="Q85" s="177"/>
      <c r="R85" s="176"/>
      <c r="S85" s="177"/>
      <c r="T85" s="176"/>
      <c r="U85" s="177"/>
      <c r="V85" s="176"/>
      <c r="W85" s="177"/>
      <c r="X85" s="176"/>
      <c r="Y85" s="177"/>
      <c r="Z85" s="176"/>
      <c r="AA85" s="177"/>
      <c r="AB85" s="176"/>
      <c r="AC85" s="177"/>
      <c r="AD85" s="176"/>
      <c r="AE85" s="177"/>
      <c r="AF85" s="176"/>
      <c r="AG85" s="177"/>
      <c r="AH85" s="176"/>
      <c r="AI85" s="177"/>
      <c r="AJ85" s="176"/>
      <c r="AK85" s="177"/>
      <c r="AL85" s="176"/>
      <c r="AM85" s="190"/>
      <c r="AN85" s="57"/>
      <c r="AO85" s="20"/>
      <c r="AP85" s="22"/>
      <c r="AQ85" s="22"/>
      <c r="AR85" s="22"/>
      <c r="AS85" s="22"/>
      <c r="AT85" s="6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122"/>
      <c r="BG85" s="122"/>
      <c r="BX85" s="121"/>
      <c r="CD85" s="147" t="str">
        <f t="shared" si="10"/>
        <v/>
      </c>
      <c r="CG85" s="123">
        <v>0</v>
      </c>
      <c r="CH85" s="123">
        <v>0</v>
      </c>
      <c r="CI85" s="123">
        <v>0</v>
      </c>
      <c r="CJ85" s="123">
        <f t="shared" si="11"/>
        <v>0</v>
      </c>
      <c r="CK85" s="123"/>
      <c r="CL85" s="123"/>
      <c r="CM85" s="123"/>
      <c r="CN85" s="123"/>
      <c r="CO85" s="123"/>
    </row>
    <row r="86" spans="1:93" ht="16.149999999999999" customHeight="1" x14ac:dyDescent="0.2">
      <c r="A86" s="338"/>
      <c r="B86" s="175" t="s">
        <v>46</v>
      </c>
      <c r="C86" s="165">
        <f t="shared" si="7"/>
        <v>0</v>
      </c>
      <c r="D86" s="88">
        <f t="shared" si="8"/>
        <v>0</v>
      </c>
      <c r="E86" s="166">
        <f t="shared" si="9"/>
        <v>0</v>
      </c>
      <c r="F86" s="41"/>
      <c r="G86" s="42"/>
      <c r="H86" s="41"/>
      <c r="I86" s="42"/>
      <c r="J86" s="27"/>
      <c r="K86" s="137"/>
      <c r="L86" s="27"/>
      <c r="M86" s="137"/>
      <c r="N86" s="27"/>
      <c r="O86" s="137"/>
      <c r="P86" s="184"/>
      <c r="Q86" s="185"/>
      <c r="R86" s="184"/>
      <c r="S86" s="185"/>
      <c r="T86" s="184"/>
      <c r="U86" s="185"/>
      <c r="V86" s="184"/>
      <c r="W86" s="185"/>
      <c r="X86" s="184"/>
      <c r="Y86" s="185"/>
      <c r="Z86" s="184"/>
      <c r="AA86" s="185"/>
      <c r="AB86" s="184"/>
      <c r="AC86" s="185"/>
      <c r="AD86" s="184"/>
      <c r="AE86" s="185"/>
      <c r="AF86" s="184"/>
      <c r="AG86" s="185"/>
      <c r="AH86" s="184"/>
      <c r="AI86" s="185"/>
      <c r="AJ86" s="184"/>
      <c r="AK86" s="185"/>
      <c r="AL86" s="184"/>
      <c r="AM86" s="191"/>
      <c r="AN86" s="57"/>
      <c r="AO86" s="20"/>
      <c r="AP86" s="22"/>
      <c r="AQ86" s="22"/>
      <c r="AR86" s="22"/>
      <c r="AS86" s="22"/>
      <c r="AT86" s="6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122"/>
      <c r="BG86" s="122"/>
      <c r="BX86" s="121"/>
      <c r="CD86" s="147" t="str">
        <f t="shared" si="10"/>
        <v/>
      </c>
      <c r="CG86" s="123">
        <v>0</v>
      </c>
      <c r="CH86" s="123">
        <v>0</v>
      </c>
      <c r="CI86" s="123">
        <v>0</v>
      </c>
      <c r="CJ86" s="123">
        <f t="shared" si="11"/>
        <v>0</v>
      </c>
      <c r="CK86" s="123"/>
      <c r="CL86" s="123"/>
      <c r="CM86" s="123"/>
      <c r="CN86" s="123"/>
      <c r="CO86" s="123"/>
    </row>
    <row r="87" spans="1:93" ht="16.149999999999999" customHeight="1" x14ac:dyDescent="0.2">
      <c r="A87" s="339"/>
      <c r="B87" s="167" t="s">
        <v>45</v>
      </c>
      <c r="C87" s="132">
        <f t="shared" si="7"/>
        <v>0</v>
      </c>
      <c r="D87" s="168">
        <f t="shared" si="8"/>
        <v>0</v>
      </c>
      <c r="E87" s="128">
        <f t="shared" si="9"/>
        <v>0</v>
      </c>
      <c r="F87" s="64"/>
      <c r="G87" s="65"/>
      <c r="H87" s="64"/>
      <c r="I87" s="65"/>
      <c r="J87" s="12"/>
      <c r="K87" s="14"/>
      <c r="L87" s="12"/>
      <c r="M87" s="14"/>
      <c r="N87" s="12"/>
      <c r="O87" s="14"/>
      <c r="P87" s="192"/>
      <c r="Q87" s="193"/>
      <c r="R87" s="192"/>
      <c r="S87" s="193"/>
      <c r="T87" s="192"/>
      <c r="U87" s="193"/>
      <c r="V87" s="192"/>
      <c r="W87" s="193"/>
      <c r="X87" s="192"/>
      <c r="Y87" s="193"/>
      <c r="Z87" s="192"/>
      <c r="AA87" s="193"/>
      <c r="AB87" s="192"/>
      <c r="AC87" s="193"/>
      <c r="AD87" s="192"/>
      <c r="AE87" s="193"/>
      <c r="AF87" s="192"/>
      <c r="AG87" s="193"/>
      <c r="AH87" s="192"/>
      <c r="AI87" s="193"/>
      <c r="AJ87" s="192"/>
      <c r="AK87" s="193"/>
      <c r="AL87" s="192"/>
      <c r="AM87" s="194"/>
      <c r="AN87" s="58"/>
      <c r="AO87" s="13"/>
      <c r="AP87" s="24"/>
      <c r="AQ87" s="24"/>
      <c r="AR87" s="24"/>
      <c r="AS87" s="24"/>
      <c r="AT87" s="6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122"/>
      <c r="BG87" s="122"/>
      <c r="BX87" s="121"/>
      <c r="CD87" s="147" t="str">
        <f t="shared" si="10"/>
        <v/>
      </c>
      <c r="CG87" s="123">
        <v>0</v>
      </c>
      <c r="CH87" s="123">
        <v>0</v>
      </c>
      <c r="CI87" s="123">
        <v>0</v>
      </c>
      <c r="CJ87" s="123">
        <f t="shared" si="11"/>
        <v>0</v>
      </c>
      <c r="CK87" s="123"/>
      <c r="CL87" s="123"/>
      <c r="CM87" s="123"/>
      <c r="CN87" s="123"/>
      <c r="CO87" s="123"/>
    </row>
    <row r="88" spans="1:93" ht="16.149999999999999" customHeight="1" x14ac:dyDescent="0.2">
      <c r="A88" s="334" t="s">
        <v>60</v>
      </c>
      <c r="B88" s="152" t="s">
        <v>37</v>
      </c>
      <c r="C88" s="49">
        <f t="shared" si="7"/>
        <v>0</v>
      </c>
      <c r="D88" s="50">
        <f t="shared" si="8"/>
        <v>0</v>
      </c>
      <c r="E88" s="153">
        <f t="shared" si="9"/>
        <v>0</v>
      </c>
      <c r="F88" s="7"/>
      <c r="G88" s="20"/>
      <c r="H88" s="7"/>
      <c r="I88" s="20"/>
      <c r="J88" s="7"/>
      <c r="K88" s="8"/>
      <c r="L88" s="7"/>
      <c r="M88" s="8"/>
      <c r="N88" s="7"/>
      <c r="O88" s="8"/>
      <c r="P88" s="7"/>
      <c r="Q88" s="8"/>
      <c r="R88" s="7"/>
      <c r="S88" s="8"/>
      <c r="T88" s="7"/>
      <c r="U88" s="8"/>
      <c r="V88" s="7"/>
      <c r="W88" s="8"/>
      <c r="X88" s="7"/>
      <c r="Y88" s="8"/>
      <c r="Z88" s="7"/>
      <c r="AA88" s="8"/>
      <c r="AB88" s="7"/>
      <c r="AC88" s="8"/>
      <c r="AD88" s="7"/>
      <c r="AE88" s="8"/>
      <c r="AF88" s="7"/>
      <c r="AG88" s="8"/>
      <c r="AH88" s="7"/>
      <c r="AI88" s="8"/>
      <c r="AJ88" s="7"/>
      <c r="AK88" s="8"/>
      <c r="AL88" s="21"/>
      <c r="AM88" s="35"/>
      <c r="AN88" s="269"/>
      <c r="AO88" s="18"/>
      <c r="AP88" s="48"/>
      <c r="AQ88" s="48"/>
      <c r="AR88" s="48"/>
      <c r="AS88" s="196"/>
      <c r="AT88" s="6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122"/>
      <c r="BG88" s="122"/>
      <c r="BX88" s="121"/>
      <c r="CD88" s="147" t="str">
        <f t="shared" si="10"/>
        <v/>
      </c>
      <c r="CG88" s="123">
        <v>0</v>
      </c>
      <c r="CH88" s="123">
        <v>0</v>
      </c>
      <c r="CI88" s="123">
        <v>0</v>
      </c>
      <c r="CJ88" s="123">
        <f t="shared" si="11"/>
        <v>0</v>
      </c>
      <c r="CK88" s="123"/>
      <c r="CL88" s="123"/>
      <c r="CM88" s="123"/>
      <c r="CN88" s="123"/>
      <c r="CO88" s="123"/>
    </row>
    <row r="89" spans="1:93" ht="16.149999999999999" customHeight="1" x14ac:dyDescent="0.2">
      <c r="A89" s="335"/>
      <c r="B89" s="39" t="s">
        <v>38</v>
      </c>
      <c r="C89" s="52">
        <f t="shared" si="7"/>
        <v>0</v>
      </c>
      <c r="D89" s="53">
        <f t="shared" si="8"/>
        <v>0</v>
      </c>
      <c r="E89" s="158">
        <f t="shared" si="9"/>
        <v>0</v>
      </c>
      <c r="F89" s="7"/>
      <c r="G89" s="20"/>
      <c r="H89" s="7"/>
      <c r="I89" s="20"/>
      <c r="J89" s="7"/>
      <c r="K89" s="8"/>
      <c r="L89" s="7"/>
      <c r="M89" s="8"/>
      <c r="N89" s="7"/>
      <c r="O89" s="8"/>
      <c r="P89" s="7"/>
      <c r="Q89" s="8"/>
      <c r="R89" s="7"/>
      <c r="S89" s="8"/>
      <c r="T89" s="7"/>
      <c r="U89" s="8"/>
      <c r="V89" s="7"/>
      <c r="W89" s="8"/>
      <c r="X89" s="7"/>
      <c r="Y89" s="8"/>
      <c r="Z89" s="7"/>
      <c r="AA89" s="8"/>
      <c r="AB89" s="7"/>
      <c r="AC89" s="8"/>
      <c r="AD89" s="7"/>
      <c r="AE89" s="8"/>
      <c r="AF89" s="7"/>
      <c r="AG89" s="8"/>
      <c r="AH89" s="7"/>
      <c r="AI89" s="8"/>
      <c r="AJ89" s="7"/>
      <c r="AK89" s="8"/>
      <c r="AL89" s="21"/>
      <c r="AM89" s="35"/>
      <c r="AN89" s="270"/>
      <c r="AO89" s="20"/>
      <c r="AP89" s="22"/>
      <c r="AQ89" s="22"/>
      <c r="AR89" s="22"/>
      <c r="AS89" s="198"/>
      <c r="AT89" s="6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122"/>
      <c r="BG89" s="122"/>
      <c r="BX89" s="121"/>
      <c r="CD89" s="147" t="str">
        <f t="shared" si="10"/>
        <v/>
      </c>
      <c r="CG89" s="123">
        <v>0</v>
      </c>
      <c r="CH89" s="123">
        <v>0</v>
      </c>
      <c r="CI89" s="123">
        <v>0</v>
      </c>
      <c r="CJ89" s="123">
        <f t="shared" si="11"/>
        <v>0</v>
      </c>
      <c r="CK89" s="123"/>
      <c r="CL89" s="123"/>
      <c r="CM89" s="123"/>
      <c r="CN89" s="123"/>
      <c r="CO89" s="123"/>
    </row>
    <row r="90" spans="1:93" ht="16.149999999999999" customHeight="1" x14ac:dyDescent="0.2">
      <c r="A90" s="335"/>
      <c r="B90" s="39" t="s">
        <v>39</v>
      </c>
      <c r="C90" s="52">
        <f t="shared" si="7"/>
        <v>0</v>
      </c>
      <c r="D90" s="53">
        <f t="shared" si="8"/>
        <v>0</v>
      </c>
      <c r="E90" s="158">
        <f t="shared" si="9"/>
        <v>0</v>
      </c>
      <c r="F90" s="7"/>
      <c r="G90" s="20"/>
      <c r="H90" s="7"/>
      <c r="I90" s="20"/>
      <c r="J90" s="7"/>
      <c r="K90" s="8"/>
      <c r="L90" s="7"/>
      <c r="M90" s="8"/>
      <c r="N90" s="7"/>
      <c r="O90" s="8"/>
      <c r="P90" s="7"/>
      <c r="Q90" s="8"/>
      <c r="R90" s="7"/>
      <c r="S90" s="8"/>
      <c r="T90" s="7"/>
      <c r="U90" s="8"/>
      <c r="V90" s="7"/>
      <c r="W90" s="8"/>
      <c r="X90" s="7"/>
      <c r="Y90" s="8"/>
      <c r="Z90" s="7"/>
      <c r="AA90" s="8"/>
      <c r="AB90" s="7"/>
      <c r="AC90" s="8"/>
      <c r="AD90" s="7"/>
      <c r="AE90" s="8"/>
      <c r="AF90" s="7"/>
      <c r="AG90" s="8"/>
      <c r="AH90" s="7"/>
      <c r="AI90" s="8"/>
      <c r="AJ90" s="7"/>
      <c r="AK90" s="8"/>
      <c r="AL90" s="21"/>
      <c r="AM90" s="35"/>
      <c r="AN90" s="270"/>
      <c r="AO90" s="20"/>
      <c r="AP90" s="22"/>
      <c r="AQ90" s="22"/>
      <c r="AR90" s="22"/>
      <c r="AS90" s="198"/>
      <c r="AT90" s="6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122"/>
      <c r="BG90" s="122"/>
      <c r="BX90" s="121"/>
      <c r="CD90" s="147" t="str">
        <f t="shared" si="10"/>
        <v/>
      </c>
      <c r="CG90" s="123">
        <v>0</v>
      </c>
      <c r="CH90" s="123">
        <v>0</v>
      </c>
      <c r="CI90" s="123">
        <v>0</v>
      </c>
      <c r="CJ90" s="123">
        <f t="shared" si="11"/>
        <v>0</v>
      </c>
      <c r="CK90" s="123"/>
      <c r="CL90" s="123"/>
      <c r="CM90" s="123"/>
      <c r="CN90" s="123"/>
      <c r="CO90" s="123"/>
    </row>
    <row r="91" spans="1:93" ht="16.149999999999999" customHeight="1" x14ac:dyDescent="0.2">
      <c r="A91" s="335"/>
      <c r="B91" s="39" t="s">
        <v>41</v>
      </c>
      <c r="C91" s="52">
        <f t="shared" si="7"/>
        <v>0</v>
      </c>
      <c r="D91" s="53">
        <f t="shared" si="8"/>
        <v>0</v>
      </c>
      <c r="E91" s="158">
        <f t="shared" si="9"/>
        <v>0</v>
      </c>
      <c r="F91" s="7"/>
      <c r="G91" s="20"/>
      <c r="H91" s="7"/>
      <c r="I91" s="20"/>
      <c r="J91" s="7"/>
      <c r="K91" s="8"/>
      <c r="L91" s="7"/>
      <c r="M91" s="8"/>
      <c r="N91" s="7"/>
      <c r="O91" s="8"/>
      <c r="P91" s="7"/>
      <c r="Q91" s="8"/>
      <c r="R91" s="7"/>
      <c r="S91" s="8"/>
      <c r="T91" s="7"/>
      <c r="U91" s="8"/>
      <c r="V91" s="7"/>
      <c r="W91" s="8"/>
      <c r="X91" s="7"/>
      <c r="Y91" s="8"/>
      <c r="Z91" s="7"/>
      <c r="AA91" s="8"/>
      <c r="AB91" s="7"/>
      <c r="AC91" s="8"/>
      <c r="AD91" s="7"/>
      <c r="AE91" s="8"/>
      <c r="AF91" s="7"/>
      <c r="AG91" s="8"/>
      <c r="AH91" s="7"/>
      <c r="AI91" s="8"/>
      <c r="AJ91" s="7"/>
      <c r="AK91" s="8"/>
      <c r="AL91" s="21"/>
      <c r="AM91" s="35"/>
      <c r="AN91" s="270"/>
      <c r="AO91" s="20"/>
      <c r="AP91" s="22"/>
      <c r="AQ91" s="22"/>
      <c r="AR91" s="22"/>
      <c r="AS91" s="198"/>
      <c r="AT91" s="6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122"/>
      <c r="BG91" s="122"/>
      <c r="BX91" s="121"/>
      <c r="CD91" s="147" t="str">
        <f t="shared" si="10"/>
        <v/>
      </c>
      <c r="CG91" s="123">
        <v>0</v>
      </c>
      <c r="CH91" s="123">
        <v>0</v>
      </c>
      <c r="CI91" s="123">
        <v>0</v>
      </c>
      <c r="CJ91" s="123">
        <f t="shared" si="11"/>
        <v>0</v>
      </c>
      <c r="CK91" s="123"/>
      <c r="CL91" s="123"/>
      <c r="CM91" s="123"/>
      <c r="CN91" s="123"/>
      <c r="CO91" s="123"/>
    </row>
    <row r="92" spans="1:93" ht="16.149999999999999" customHeight="1" x14ac:dyDescent="0.2">
      <c r="A92" s="335"/>
      <c r="B92" s="39" t="s">
        <v>42</v>
      </c>
      <c r="C92" s="52">
        <f t="shared" si="7"/>
        <v>0</v>
      </c>
      <c r="D92" s="53">
        <f t="shared" si="8"/>
        <v>0</v>
      </c>
      <c r="E92" s="158">
        <f t="shared" si="9"/>
        <v>0</v>
      </c>
      <c r="F92" s="7"/>
      <c r="G92" s="20"/>
      <c r="H92" s="7"/>
      <c r="I92" s="20"/>
      <c r="J92" s="7"/>
      <c r="K92" s="8"/>
      <c r="L92" s="7"/>
      <c r="M92" s="8"/>
      <c r="N92" s="7"/>
      <c r="O92" s="8"/>
      <c r="P92" s="7"/>
      <c r="Q92" s="8"/>
      <c r="R92" s="7"/>
      <c r="S92" s="8"/>
      <c r="T92" s="7"/>
      <c r="U92" s="8"/>
      <c r="V92" s="7"/>
      <c r="W92" s="8"/>
      <c r="X92" s="7"/>
      <c r="Y92" s="8"/>
      <c r="Z92" s="7"/>
      <c r="AA92" s="8"/>
      <c r="AB92" s="7"/>
      <c r="AC92" s="8"/>
      <c r="AD92" s="7"/>
      <c r="AE92" s="8"/>
      <c r="AF92" s="7"/>
      <c r="AG92" s="8"/>
      <c r="AH92" s="7"/>
      <c r="AI92" s="8"/>
      <c r="AJ92" s="7"/>
      <c r="AK92" s="8"/>
      <c r="AL92" s="21"/>
      <c r="AM92" s="35"/>
      <c r="AN92" s="270"/>
      <c r="AO92" s="20"/>
      <c r="AP92" s="22"/>
      <c r="AQ92" s="22"/>
      <c r="AR92" s="22"/>
      <c r="AS92" s="198"/>
      <c r="AT92" s="6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122"/>
      <c r="BG92" s="122"/>
      <c r="BX92" s="121"/>
      <c r="CD92" s="147" t="str">
        <f t="shared" si="10"/>
        <v/>
      </c>
      <c r="CG92" s="123">
        <v>0</v>
      </c>
      <c r="CH92" s="123">
        <v>0</v>
      </c>
      <c r="CI92" s="123">
        <v>0</v>
      </c>
      <c r="CJ92" s="123">
        <f t="shared" si="11"/>
        <v>0</v>
      </c>
      <c r="CK92" s="123"/>
      <c r="CL92" s="123"/>
      <c r="CM92" s="123"/>
      <c r="CN92" s="123"/>
      <c r="CO92" s="123"/>
    </row>
    <row r="93" spans="1:93" ht="16.149999999999999" customHeight="1" x14ac:dyDescent="0.2">
      <c r="A93" s="335"/>
      <c r="B93" s="39" t="s">
        <v>44</v>
      </c>
      <c r="C93" s="52">
        <f t="shared" si="7"/>
        <v>0</v>
      </c>
      <c r="D93" s="53">
        <f t="shared" si="8"/>
        <v>0</v>
      </c>
      <c r="E93" s="158">
        <f t="shared" si="9"/>
        <v>0</v>
      </c>
      <c r="F93" s="7"/>
      <c r="G93" s="20"/>
      <c r="H93" s="7"/>
      <c r="I93" s="20"/>
      <c r="J93" s="7"/>
      <c r="K93" s="8"/>
      <c r="L93" s="7"/>
      <c r="M93" s="8"/>
      <c r="N93" s="7"/>
      <c r="O93" s="8"/>
      <c r="P93" s="7"/>
      <c r="Q93" s="8"/>
      <c r="R93" s="7"/>
      <c r="S93" s="8"/>
      <c r="T93" s="7"/>
      <c r="U93" s="8"/>
      <c r="V93" s="7"/>
      <c r="W93" s="8"/>
      <c r="X93" s="7"/>
      <c r="Y93" s="8"/>
      <c r="Z93" s="7"/>
      <c r="AA93" s="8"/>
      <c r="AB93" s="7"/>
      <c r="AC93" s="8"/>
      <c r="AD93" s="7"/>
      <c r="AE93" s="8"/>
      <c r="AF93" s="7"/>
      <c r="AG93" s="8"/>
      <c r="AH93" s="7"/>
      <c r="AI93" s="8"/>
      <c r="AJ93" s="7"/>
      <c r="AK93" s="8"/>
      <c r="AL93" s="21"/>
      <c r="AM93" s="35"/>
      <c r="AN93" s="270"/>
      <c r="AO93" s="20"/>
      <c r="AP93" s="22"/>
      <c r="AQ93" s="22"/>
      <c r="AR93" s="22"/>
      <c r="AS93" s="198"/>
      <c r="AT93" s="6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122"/>
      <c r="BG93" s="122"/>
      <c r="BX93" s="121"/>
      <c r="CD93" s="147" t="str">
        <f t="shared" si="10"/>
        <v/>
      </c>
      <c r="CG93" s="123">
        <v>0</v>
      </c>
      <c r="CH93" s="123">
        <v>0</v>
      </c>
      <c r="CI93" s="123">
        <v>0</v>
      </c>
      <c r="CJ93" s="123">
        <f t="shared" si="11"/>
        <v>0</v>
      </c>
      <c r="CK93" s="123"/>
      <c r="CL93" s="123"/>
      <c r="CM93" s="123"/>
      <c r="CN93" s="123"/>
      <c r="CO93" s="123"/>
    </row>
    <row r="94" spans="1:93" ht="16.149999999999999" customHeight="1" x14ac:dyDescent="0.2">
      <c r="A94" s="335"/>
      <c r="B94" s="112" t="s">
        <v>46</v>
      </c>
      <c r="C94" s="165">
        <f t="shared" si="7"/>
        <v>0</v>
      </c>
      <c r="D94" s="171">
        <f t="shared" si="8"/>
        <v>0</v>
      </c>
      <c r="E94" s="166">
        <f t="shared" si="9"/>
        <v>0</v>
      </c>
      <c r="F94" s="7"/>
      <c r="G94" s="20"/>
      <c r="H94" s="7"/>
      <c r="I94" s="20"/>
      <c r="J94" s="7"/>
      <c r="K94" s="8"/>
      <c r="L94" s="7"/>
      <c r="M94" s="8"/>
      <c r="N94" s="7"/>
      <c r="O94" s="8"/>
      <c r="P94" s="7"/>
      <c r="Q94" s="8"/>
      <c r="R94" s="7"/>
      <c r="S94" s="8"/>
      <c r="T94" s="7"/>
      <c r="U94" s="8"/>
      <c r="V94" s="7"/>
      <c r="W94" s="8"/>
      <c r="X94" s="7"/>
      <c r="Y94" s="8"/>
      <c r="Z94" s="7"/>
      <c r="AA94" s="8"/>
      <c r="AB94" s="7"/>
      <c r="AC94" s="8"/>
      <c r="AD94" s="7"/>
      <c r="AE94" s="8"/>
      <c r="AF94" s="7"/>
      <c r="AG94" s="8"/>
      <c r="AH94" s="7"/>
      <c r="AI94" s="8"/>
      <c r="AJ94" s="7"/>
      <c r="AK94" s="8"/>
      <c r="AL94" s="21"/>
      <c r="AM94" s="35"/>
      <c r="AN94" s="270"/>
      <c r="AO94" s="20"/>
      <c r="AP94" s="22"/>
      <c r="AQ94" s="22"/>
      <c r="AR94" s="22"/>
      <c r="AS94" s="198"/>
      <c r="AT94" s="6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122"/>
      <c r="BG94" s="122"/>
      <c r="BX94" s="121"/>
      <c r="CD94" s="147" t="str">
        <f t="shared" si="10"/>
        <v/>
      </c>
      <c r="CG94" s="123">
        <v>0</v>
      </c>
      <c r="CH94" s="123">
        <v>0</v>
      </c>
      <c r="CI94" s="123">
        <v>0</v>
      </c>
      <c r="CJ94" s="123">
        <f t="shared" si="11"/>
        <v>0</v>
      </c>
      <c r="CK94" s="123"/>
      <c r="CL94" s="123"/>
      <c r="CM94" s="123"/>
      <c r="CN94" s="123"/>
      <c r="CO94" s="123"/>
    </row>
    <row r="95" spans="1:93" ht="16.149999999999999" customHeight="1" x14ac:dyDescent="0.2">
      <c r="A95" s="336"/>
      <c r="B95" s="167" t="s">
        <v>45</v>
      </c>
      <c r="C95" s="132">
        <f t="shared" si="7"/>
        <v>0</v>
      </c>
      <c r="D95" s="168">
        <f t="shared" si="8"/>
        <v>0</v>
      </c>
      <c r="E95" s="128">
        <f t="shared" si="9"/>
        <v>0</v>
      </c>
      <c r="F95" s="12"/>
      <c r="G95" s="13"/>
      <c r="H95" s="12"/>
      <c r="I95" s="13"/>
      <c r="J95" s="12"/>
      <c r="K95" s="14"/>
      <c r="L95" s="12"/>
      <c r="M95" s="14"/>
      <c r="N95" s="12"/>
      <c r="O95" s="14"/>
      <c r="P95" s="12"/>
      <c r="Q95" s="14"/>
      <c r="R95" s="12"/>
      <c r="S95" s="14"/>
      <c r="T95" s="12"/>
      <c r="U95" s="14"/>
      <c r="V95" s="12"/>
      <c r="W95" s="14"/>
      <c r="X95" s="12"/>
      <c r="Y95" s="14"/>
      <c r="Z95" s="12"/>
      <c r="AA95" s="14"/>
      <c r="AB95" s="12"/>
      <c r="AC95" s="14"/>
      <c r="AD95" s="12"/>
      <c r="AE95" s="14"/>
      <c r="AF95" s="12"/>
      <c r="AG95" s="14"/>
      <c r="AH95" s="12"/>
      <c r="AI95" s="14"/>
      <c r="AJ95" s="12"/>
      <c r="AK95" s="14"/>
      <c r="AL95" s="23"/>
      <c r="AM95" s="36"/>
      <c r="AN95" s="271"/>
      <c r="AO95" s="13"/>
      <c r="AP95" s="24"/>
      <c r="AQ95" s="24"/>
      <c r="AR95" s="24"/>
      <c r="AS95" s="200"/>
      <c r="AT95" s="6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122"/>
      <c r="BG95" s="122"/>
      <c r="BX95" s="121"/>
      <c r="CD95" s="147" t="str">
        <f t="shared" si="10"/>
        <v/>
      </c>
      <c r="CG95" s="123">
        <v>0</v>
      </c>
      <c r="CH95" s="123">
        <v>0</v>
      </c>
      <c r="CI95" s="123">
        <v>0</v>
      </c>
      <c r="CJ95" s="123">
        <f t="shared" si="11"/>
        <v>0</v>
      </c>
      <c r="CK95" s="123"/>
      <c r="CL95" s="123"/>
      <c r="CM95" s="123"/>
      <c r="CN95" s="123"/>
      <c r="CO95" s="123"/>
    </row>
    <row r="96" spans="1:93" ht="31.9" customHeight="1" x14ac:dyDescent="0.2">
      <c r="A96" s="201" t="s">
        <v>61</v>
      </c>
      <c r="B96" s="201"/>
      <c r="C96" s="272"/>
      <c r="D96" s="272"/>
      <c r="E96" s="272"/>
      <c r="F96" s="272"/>
      <c r="G96" s="272"/>
      <c r="H96" s="272"/>
      <c r="I96" s="272"/>
      <c r="J96" s="272"/>
      <c r="K96" s="220"/>
      <c r="L96" s="220"/>
      <c r="M96" s="273"/>
      <c r="N96" s="274"/>
      <c r="O96" s="273"/>
      <c r="P96" s="273"/>
      <c r="Q96" s="275"/>
      <c r="R96" s="275"/>
      <c r="S96" s="275"/>
      <c r="T96" s="275"/>
      <c r="U96" s="276"/>
      <c r="V96" s="276"/>
      <c r="W96" s="277"/>
      <c r="X96" s="277"/>
      <c r="Y96" s="277"/>
      <c r="Z96" s="278"/>
      <c r="AA96" s="276"/>
      <c r="AB96" s="276"/>
      <c r="AC96" s="276"/>
      <c r="AD96" s="275"/>
      <c r="AE96" s="275"/>
      <c r="AF96" s="275"/>
      <c r="AG96" s="275"/>
      <c r="AH96" s="275"/>
      <c r="AI96" s="275"/>
      <c r="AJ96" s="275"/>
      <c r="AK96" s="275"/>
      <c r="AL96" s="275"/>
      <c r="AM96" s="275"/>
      <c r="AN96" s="275"/>
      <c r="AO96" s="275"/>
      <c r="AP96" s="275"/>
      <c r="AQ96" s="122"/>
      <c r="AR96" s="122"/>
      <c r="CG96" s="123"/>
      <c r="CH96" s="123"/>
      <c r="CI96" s="123"/>
      <c r="CJ96" s="123"/>
      <c r="CK96" s="123"/>
      <c r="CL96" s="123"/>
      <c r="CM96" s="123"/>
      <c r="CN96" s="123"/>
      <c r="CO96" s="123"/>
    </row>
    <row r="97" spans="1:93" ht="16.149999999999999" customHeight="1" x14ac:dyDescent="0.2">
      <c r="A97" s="334" t="s">
        <v>62</v>
      </c>
      <c r="B97" s="340" t="s">
        <v>63</v>
      </c>
      <c r="C97" s="343" t="s">
        <v>14</v>
      </c>
      <c r="D97" s="344"/>
      <c r="E97" s="337"/>
      <c r="F97" s="348" t="s">
        <v>15</v>
      </c>
      <c r="G97" s="357"/>
      <c r="H97" s="357"/>
      <c r="I97" s="357"/>
      <c r="J97" s="357"/>
      <c r="K97" s="357"/>
      <c r="L97" s="357"/>
      <c r="M97" s="357"/>
      <c r="N97" s="357"/>
      <c r="O97" s="357"/>
      <c r="P97" s="357"/>
      <c r="Q97" s="357"/>
      <c r="R97" s="357"/>
      <c r="S97" s="357"/>
      <c r="T97" s="357"/>
      <c r="U97" s="357"/>
      <c r="V97" s="357"/>
      <c r="W97" s="357"/>
      <c r="X97" s="357"/>
      <c r="Y97" s="357"/>
      <c r="Z97" s="357"/>
      <c r="AA97" s="357"/>
      <c r="AB97" s="357"/>
      <c r="AC97" s="357"/>
      <c r="AD97" s="357"/>
      <c r="AE97" s="357"/>
      <c r="AF97" s="357"/>
      <c r="AG97" s="357"/>
      <c r="AH97" s="357"/>
      <c r="AI97" s="357"/>
      <c r="AJ97" s="357"/>
      <c r="AK97" s="357"/>
      <c r="AL97" s="357"/>
      <c r="AM97" s="349"/>
      <c r="AN97" s="344" t="s">
        <v>1</v>
      </c>
      <c r="AO97" s="337"/>
      <c r="AP97" s="334" t="s">
        <v>2</v>
      </c>
      <c r="AQ97" s="334" t="s">
        <v>3</v>
      </c>
      <c r="BX97" s="121"/>
      <c r="CG97" s="123"/>
      <c r="CH97" s="123"/>
      <c r="CI97" s="123"/>
      <c r="CJ97" s="123"/>
      <c r="CK97" s="123"/>
      <c r="CL97" s="123"/>
      <c r="CM97" s="123"/>
      <c r="CN97" s="123"/>
      <c r="CO97" s="123"/>
    </row>
    <row r="98" spans="1:93" ht="16.149999999999999" customHeight="1" x14ac:dyDescent="0.2">
      <c r="A98" s="335"/>
      <c r="B98" s="341"/>
      <c r="C98" s="345"/>
      <c r="D98" s="346"/>
      <c r="E98" s="339"/>
      <c r="F98" s="328" t="s">
        <v>17</v>
      </c>
      <c r="G98" s="347"/>
      <c r="H98" s="328" t="s">
        <v>18</v>
      </c>
      <c r="I98" s="347"/>
      <c r="J98" s="348" t="s">
        <v>64</v>
      </c>
      <c r="K98" s="356"/>
      <c r="L98" s="348" t="s">
        <v>65</v>
      </c>
      <c r="M98" s="356"/>
      <c r="N98" s="348" t="s">
        <v>66</v>
      </c>
      <c r="O98" s="356"/>
      <c r="P98" s="348" t="s">
        <v>67</v>
      </c>
      <c r="Q98" s="356"/>
      <c r="R98" s="348" t="s">
        <v>68</v>
      </c>
      <c r="S98" s="356"/>
      <c r="T98" s="348" t="s">
        <v>69</v>
      </c>
      <c r="U98" s="356"/>
      <c r="V98" s="348" t="s">
        <v>70</v>
      </c>
      <c r="W98" s="356"/>
      <c r="X98" s="348" t="s">
        <v>71</v>
      </c>
      <c r="Y98" s="356"/>
      <c r="Z98" s="348" t="s">
        <v>72</v>
      </c>
      <c r="AA98" s="356"/>
      <c r="AB98" s="348" t="s">
        <v>73</v>
      </c>
      <c r="AC98" s="356"/>
      <c r="AD98" s="348" t="s">
        <v>74</v>
      </c>
      <c r="AE98" s="357"/>
      <c r="AF98" s="348" t="s">
        <v>75</v>
      </c>
      <c r="AG98" s="356"/>
      <c r="AH98" s="357" t="s">
        <v>76</v>
      </c>
      <c r="AI98" s="357"/>
      <c r="AJ98" s="348" t="s">
        <v>77</v>
      </c>
      <c r="AK98" s="356"/>
      <c r="AL98" s="357" t="s">
        <v>32</v>
      </c>
      <c r="AM98" s="349"/>
      <c r="AN98" s="346"/>
      <c r="AO98" s="339"/>
      <c r="AP98" s="335"/>
      <c r="AQ98" s="335"/>
      <c r="AR98" s="122"/>
      <c r="AS98" s="122"/>
      <c r="AT98" s="122"/>
      <c r="AU98" s="122"/>
      <c r="AV98" s="122"/>
      <c r="AW98" s="122"/>
      <c r="AX98" s="122"/>
      <c r="AY98" s="122"/>
      <c r="AZ98" s="122"/>
      <c r="BA98" s="122"/>
      <c r="BB98" s="122"/>
      <c r="BC98" s="122"/>
      <c r="BD98" s="122"/>
      <c r="BE98" s="122"/>
      <c r="BX98" s="121"/>
      <c r="CG98" s="123"/>
      <c r="CH98" s="123"/>
      <c r="CI98" s="123"/>
      <c r="CJ98" s="123"/>
      <c r="CK98" s="123"/>
      <c r="CL98" s="123"/>
      <c r="CM98" s="123"/>
      <c r="CN98" s="123"/>
      <c r="CO98" s="123"/>
    </row>
    <row r="99" spans="1:93" ht="16.149999999999999" customHeight="1" x14ac:dyDescent="0.2">
      <c r="A99" s="336"/>
      <c r="B99" s="342"/>
      <c r="C99" s="37" t="s">
        <v>33</v>
      </c>
      <c r="D99" s="38" t="s">
        <v>34</v>
      </c>
      <c r="E99" s="256" t="s">
        <v>35</v>
      </c>
      <c r="F99" s="77" t="s">
        <v>34</v>
      </c>
      <c r="G99" s="254" t="s">
        <v>35</v>
      </c>
      <c r="H99" s="77" t="s">
        <v>34</v>
      </c>
      <c r="I99" s="254" t="s">
        <v>35</v>
      </c>
      <c r="J99" s="77" t="s">
        <v>34</v>
      </c>
      <c r="K99" s="254" t="s">
        <v>35</v>
      </c>
      <c r="L99" s="77" t="s">
        <v>34</v>
      </c>
      <c r="M99" s="254" t="s">
        <v>35</v>
      </c>
      <c r="N99" s="77" t="s">
        <v>34</v>
      </c>
      <c r="O99" s="258" t="s">
        <v>35</v>
      </c>
      <c r="P99" s="77" t="s">
        <v>34</v>
      </c>
      <c r="Q99" s="254" t="s">
        <v>35</v>
      </c>
      <c r="R99" s="125" t="s">
        <v>34</v>
      </c>
      <c r="S99" s="258" t="s">
        <v>35</v>
      </c>
      <c r="T99" s="77" t="s">
        <v>34</v>
      </c>
      <c r="U99" s="254" t="s">
        <v>35</v>
      </c>
      <c r="V99" s="125" t="s">
        <v>34</v>
      </c>
      <c r="W99" s="258" t="s">
        <v>35</v>
      </c>
      <c r="X99" s="77" t="s">
        <v>34</v>
      </c>
      <c r="Y99" s="254" t="s">
        <v>35</v>
      </c>
      <c r="Z99" s="125" t="s">
        <v>34</v>
      </c>
      <c r="AA99" s="258" t="s">
        <v>35</v>
      </c>
      <c r="AB99" s="77" t="s">
        <v>34</v>
      </c>
      <c r="AC99" s="254" t="s">
        <v>35</v>
      </c>
      <c r="AD99" s="77" t="s">
        <v>34</v>
      </c>
      <c r="AE99" s="258" t="s">
        <v>35</v>
      </c>
      <c r="AF99" s="77" t="s">
        <v>34</v>
      </c>
      <c r="AG99" s="254" t="s">
        <v>35</v>
      </c>
      <c r="AH99" s="125" t="s">
        <v>34</v>
      </c>
      <c r="AI99" s="258" t="s">
        <v>35</v>
      </c>
      <c r="AJ99" s="77" t="s">
        <v>34</v>
      </c>
      <c r="AK99" s="254" t="s">
        <v>35</v>
      </c>
      <c r="AL99" s="125" t="s">
        <v>34</v>
      </c>
      <c r="AM99" s="92" t="s">
        <v>35</v>
      </c>
      <c r="AN99" s="259" t="s">
        <v>5</v>
      </c>
      <c r="AO99" s="256" t="s">
        <v>6</v>
      </c>
      <c r="AP99" s="336"/>
      <c r="AQ99" s="336"/>
      <c r="AR99" s="122"/>
      <c r="AS99" s="122"/>
      <c r="AT99" s="122"/>
      <c r="AU99" s="122"/>
      <c r="AV99" s="122"/>
      <c r="AW99" s="122"/>
      <c r="AX99" s="122"/>
      <c r="AY99" s="122"/>
      <c r="AZ99" s="122"/>
      <c r="BA99" s="122"/>
      <c r="BB99" s="122"/>
      <c r="BC99" s="122"/>
      <c r="BD99" s="122"/>
      <c r="BE99" s="122"/>
      <c r="BX99" s="121"/>
      <c r="CG99" s="123"/>
      <c r="CH99" s="123"/>
      <c r="CI99" s="123"/>
      <c r="CJ99" s="123"/>
      <c r="CK99" s="123"/>
      <c r="CL99" s="123"/>
      <c r="CM99" s="123"/>
      <c r="CN99" s="123"/>
      <c r="CO99" s="123"/>
    </row>
    <row r="100" spans="1:93" ht="16.149999999999999" customHeight="1" x14ac:dyDescent="0.2">
      <c r="A100" s="334" t="s">
        <v>78</v>
      </c>
      <c r="B100" s="152" t="s">
        <v>79</v>
      </c>
      <c r="C100" s="49">
        <f t="shared" ref="C100:C111" si="12">SUM(D100+E100)</f>
        <v>215</v>
      </c>
      <c r="D100" s="50">
        <f t="shared" ref="D100:D111" si="13">SUM(F100+H100+J100+L100+N100+P100+R100+T100+V100+X100+Z100+AB100+AD100+AF100+AH100+AJ100+AL100)</f>
        <v>131</v>
      </c>
      <c r="E100" s="51">
        <f t="shared" ref="E100:E111" si="14">SUM(G100+I100+K100+M100+O100+Q100+S100+U100+W100+Y100+AA100+AC100+AE100+AG100+AI100+AK100+AM100)</f>
        <v>84</v>
      </c>
      <c r="F100" s="184"/>
      <c r="G100" s="207"/>
      <c r="H100" s="184"/>
      <c r="I100" s="208"/>
      <c r="J100" s="184"/>
      <c r="K100" s="207"/>
      <c r="L100" s="1">
        <v>0</v>
      </c>
      <c r="M100" s="3">
        <v>2</v>
      </c>
      <c r="N100" s="4">
        <v>17</v>
      </c>
      <c r="O100" s="209">
        <v>18</v>
      </c>
      <c r="P100" s="25">
        <v>20</v>
      </c>
      <c r="Q100" s="3">
        <v>14</v>
      </c>
      <c r="R100" s="63">
        <v>21</v>
      </c>
      <c r="S100" s="209">
        <v>8</v>
      </c>
      <c r="T100" s="1">
        <v>18</v>
      </c>
      <c r="U100" s="2">
        <v>7</v>
      </c>
      <c r="V100" s="4">
        <v>16</v>
      </c>
      <c r="W100" s="63">
        <v>11</v>
      </c>
      <c r="X100" s="1">
        <v>18</v>
      </c>
      <c r="Y100" s="2">
        <v>11</v>
      </c>
      <c r="Z100" s="4">
        <v>10</v>
      </c>
      <c r="AA100" s="63">
        <v>8</v>
      </c>
      <c r="AB100" s="1">
        <v>9</v>
      </c>
      <c r="AC100" s="2">
        <v>3</v>
      </c>
      <c r="AD100" s="1">
        <v>2</v>
      </c>
      <c r="AE100" s="3">
        <v>2</v>
      </c>
      <c r="AF100" s="210"/>
      <c r="AG100" s="211"/>
      <c r="AH100" s="210"/>
      <c r="AI100" s="211"/>
      <c r="AJ100" s="210"/>
      <c r="AK100" s="211"/>
      <c r="AL100" s="212"/>
      <c r="AM100" s="213"/>
      <c r="AN100" s="9">
        <v>0</v>
      </c>
      <c r="AO100" s="9">
        <v>0</v>
      </c>
      <c r="AP100" s="9">
        <v>0</v>
      </c>
      <c r="AQ100" s="3">
        <v>0</v>
      </c>
      <c r="AR100" s="6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122"/>
      <c r="BE100" s="122"/>
      <c r="BX100" s="121"/>
      <c r="CG100" s="123">
        <v>0</v>
      </c>
      <c r="CH100" s="123">
        <v>0</v>
      </c>
      <c r="CI100" s="123"/>
      <c r="CJ100" s="123"/>
      <c r="CK100" s="123"/>
      <c r="CL100" s="123"/>
      <c r="CM100" s="123"/>
      <c r="CN100" s="123"/>
      <c r="CO100" s="123"/>
    </row>
    <row r="101" spans="1:93" ht="16.149999999999999" customHeight="1" x14ac:dyDescent="0.2">
      <c r="A101" s="335"/>
      <c r="B101" s="39" t="s">
        <v>80</v>
      </c>
      <c r="C101" s="52">
        <f t="shared" si="12"/>
        <v>16</v>
      </c>
      <c r="D101" s="53">
        <f t="shared" si="13"/>
        <v>10</v>
      </c>
      <c r="E101" s="54">
        <f t="shared" si="14"/>
        <v>6</v>
      </c>
      <c r="F101" s="7">
        <v>1</v>
      </c>
      <c r="G101" s="10"/>
      <c r="H101" s="7"/>
      <c r="I101" s="20"/>
      <c r="J101" s="9"/>
      <c r="K101" s="173"/>
      <c r="L101" s="7"/>
      <c r="M101" s="8"/>
      <c r="N101" s="9"/>
      <c r="O101" s="173"/>
      <c r="P101" s="21">
        <v>1</v>
      </c>
      <c r="Q101" s="8">
        <v>1</v>
      </c>
      <c r="R101" s="10">
        <v>2</v>
      </c>
      <c r="S101" s="173"/>
      <c r="T101" s="7"/>
      <c r="U101" s="20"/>
      <c r="V101" s="9">
        <v>1</v>
      </c>
      <c r="W101" s="10"/>
      <c r="X101" s="7"/>
      <c r="Y101" s="20">
        <v>1</v>
      </c>
      <c r="Z101" s="9">
        <v>2</v>
      </c>
      <c r="AA101" s="10"/>
      <c r="AB101" s="7"/>
      <c r="AC101" s="20"/>
      <c r="AD101" s="7"/>
      <c r="AE101" s="8">
        <v>1</v>
      </c>
      <c r="AF101" s="7">
        <v>3</v>
      </c>
      <c r="AG101" s="20">
        <v>1</v>
      </c>
      <c r="AH101" s="7"/>
      <c r="AI101" s="20"/>
      <c r="AJ101" s="7"/>
      <c r="AK101" s="20">
        <v>1</v>
      </c>
      <c r="AL101" s="9"/>
      <c r="AM101" s="57">
        <v>1</v>
      </c>
      <c r="AN101" s="9">
        <v>0</v>
      </c>
      <c r="AO101" s="9">
        <v>0</v>
      </c>
      <c r="AP101" s="9">
        <v>0</v>
      </c>
      <c r="AQ101" s="8">
        <v>1</v>
      </c>
      <c r="AR101" s="6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122"/>
      <c r="BE101" s="122"/>
      <c r="BX101" s="121"/>
      <c r="CG101" s="123">
        <v>0</v>
      </c>
      <c r="CH101" s="123">
        <v>0</v>
      </c>
      <c r="CI101" s="123"/>
      <c r="CJ101" s="123"/>
      <c r="CK101" s="123"/>
      <c r="CL101" s="123"/>
      <c r="CM101" s="123"/>
      <c r="CN101" s="123"/>
      <c r="CO101" s="123"/>
    </row>
    <row r="102" spans="1:93" ht="16.149999999999999" customHeight="1" x14ac:dyDescent="0.2">
      <c r="A102" s="335"/>
      <c r="B102" s="39" t="s">
        <v>81</v>
      </c>
      <c r="C102" s="52">
        <f t="shared" si="12"/>
        <v>24</v>
      </c>
      <c r="D102" s="53">
        <f t="shared" si="13"/>
        <v>16</v>
      </c>
      <c r="E102" s="54">
        <f t="shared" si="14"/>
        <v>8</v>
      </c>
      <c r="F102" s="7"/>
      <c r="G102" s="10"/>
      <c r="H102" s="7"/>
      <c r="I102" s="20"/>
      <c r="J102" s="9"/>
      <c r="K102" s="173"/>
      <c r="L102" s="7"/>
      <c r="M102" s="8"/>
      <c r="N102" s="9">
        <v>1</v>
      </c>
      <c r="O102" s="173">
        <v>1</v>
      </c>
      <c r="P102" s="21"/>
      <c r="Q102" s="8">
        <v>1</v>
      </c>
      <c r="R102" s="10">
        <v>1</v>
      </c>
      <c r="S102" s="173">
        <v>1</v>
      </c>
      <c r="T102" s="7">
        <v>9</v>
      </c>
      <c r="U102" s="20">
        <v>1</v>
      </c>
      <c r="V102" s="9"/>
      <c r="W102" s="10"/>
      <c r="X102" s="7">
        <v>1</v>
      </c>
      <c r="Y102" s="20">
        <v>1</v>
      </c>
      <c r="Z102" s="9"/>
      <c r="AA102" s="10"/>
      <c r="AB102" s="7"/>
      <c r="AC102" s="20">
        <v>1</v>
      </c>
      <c r="AD102" s="7"/>
      <c r="AE102" s="8"/>
      <c r="AF102" s="7"/>
      <c r="AG102" s="20">
        <v>1</v>
      </c>
      <c r="AH102" s="7">
        <v>1</v>
      </c>
      <c r="AI102" s="20">
        <v>1</v>
      </c>
      <c r="AJ102" s="7">
        <v>1</v>
      </c>
      <c r="AK102" s="20"/>
      <c r="AL102" s="9">
        <v>2</v>
      </c>
      <c r="AM102" s="57"/>
      <c r="AN102" s="9">
        <v>0</v>
      </c>
      <c r="AO102" s="9">
        <v>0</v>
      </c>
      <c r="AP102" s="9">
        <v>0</v>
      </c>
      <c r="AQ102" s="8">
        <v>2</v>
      </c>
      <c r="AR102" s="6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122"/>
      <c r="BE102" s="122"/>
      <c r="BX102" s="121"/>
      <c r="CG102" s="123">
        <v>0</v>
      </c>
      <c r="CH102" s="123">
        <v>0</v>
      </c>
      <c r="CI102" s="123"/>
      <c r="CJ102" s="123"/>
      <c r="CK102" s="123"/>
      <c r="CL102" s="123"/>
      <c r="CM102" s="123"/>
      <c r="CN102" s="123"/>
      <c r="CO102" s="123"/>
    </row>
    <row r="103" spans="1:93" ht="16.149999999999999" customHeight="1" x14ac:dyDescent="0.2">
      <c r="A103" s="335"/>
      <c r="B103" s="39" t="s">
        <v>82</v>
      </c>
      <c r="C103" s="52">
        <f t="shared" si="12"/>
        <v>0</v>
      </c>
      <c r="D103" s="53">
        <f t="shared" si="13"/>
        <v>0</v>
      </c>
      <c r="E103" s="54">
        <f t="shared" si="14"/>
        <v>0</v>
      </c>
      <c r="F103" s="7"/>
      <c r="G103" s="10"/>
      <c r="H103" s="7"/>
      <c r="I103" s="20"/>
      <c r="J103" s="9"/>
      <c r="K103" s="173"/>
      <c r="L103" s="7"/>
      <c r="M103" s="8"/>
      <c r="N103" s="9"/>
      <c r="O103" s="173"/>
      <c r="P103" s="21"/>
      <c r="Q103" s="8"/>
      <c r="R103" s="10"/>
      <c r="S103" s="173"/>
      <c r="T103" s="7"/>
      <c r="U103" s="20"/>
      <c r="V103" s="9"/>
      <c r="W103" s="10"/>
      <c r="X103" s="7"/>
      <c r="Y103" s="20"/>
      <c r="Z103" s="9"/>
      <c r="AA103" s="10"/>
      <c r="AB103" s="7"/>
      <c r="AC103" s="20"/>
      <c r="AD103" s="7"/>
      <c r="AE103" s="8"/>
      <c r="AF103" s="7"/>
      <c r="AG103" s="20"/>
      <c r="AH103" s="7"/>
      <c r="AI103" s="20"/>
      <c r="AJ103" s="7"/>
      <c r="AK103" s="20"/>
      <c r="AL103" s="9"/>
      <c r="AM103" s="57"/>
      <c r="AN103" s="9"/>
      <c r="AO103" s="9"/>
      <c r="AP103" s="9"/>
      <c r="AQ103" s="8"/>
      <c r="AR103" s="6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122"/>
      <c r="BE103" s="122"/>
      <c r="BX103" s="121"/>
      <c r="CG103" s="123">
        <v>0</v>
      </c>
      <c r="CH103" s="123">
        <v>0</v>
      </c>
      <c r="CI103" s="123"/>
      <c r="CJ103" s="123"/>
      <c r="CK103" s="123"/>
      <c r="CL103" s="123"/>
      <c r="CM103" s="123"/>
      <c r="CN103" s="123"/>
      <c r="CO103" s="123"/>
    </row>
    <row r="104" spans="1:93" ht="16.149999999999999" customHeight="1" x14ac:dyDescent="0.2">
      <c r="A104" s="335"/>
      <c r="B104" s="186" t="s">
        <v>83</v>
      </c>
      <c r="C104" s="59">
        <f t="shared" si="12"/>
        <v>0</v>
      </c>
      <c r="D104" s="60">
        <f t="shared" si="13"/>
        <v>0</v>
      </c>
      <c r="E104" s="61">
        <f t="shared" si="14"/>
        <v>0</v>
      </c>
      <c r="F104" s="41"/>
      <c r="G104" s="214"/>
      <c r="H104" s="41"/>
      <c r="I104" s="42"/>
      <c r="J104" s="9"/>
      <c r="K104" s="173"/>
      <c r="L104" s="27"/>
      <c r="M104" s="137"/>
      <c r="N104" s="69"/>
      <c r="O104" s="140"/>
      <c r="P104" s="180"/>
      <c r="Q104" s="99"/>
      <c r="R104" s="214"/>
      <c r="S104" s="215"/>
      <c r="T104" s="41"/>
      <c r="U104" s="42"/>
      <c r="V104" s="93"/>
      <c r="W104" s="214"/>
      <c r="X104" s="41"/>
      <c r="Y104" s="42"/>
      <c r="Z104" s="93"/>
      <c r="AA104" s="214"/>
      <c r="AB104" s="41"/>
      <c r="AC104" s="42"/>
      <c r="AD104" s="41"/>
      <c r="AE104" s="99"/>
      <c r="AF104" s="41"/>
      <c r="AG104" s="42"/>
      <c r="AH104" s="41"/>
      <c r="AI104" s="42"/>
      <c r="AJ104" s="41"/>
      <c r="AK104" s="42"/>
      <c r="AL104" s="214"/>
      <c r="AM104" s="181"/>
      <c r="AN104" s="9"/>
      <c r="AO104" s="9"/>
      <c r="AP104" s="9"/>
      <c r="AQ104" s="137"/>
      <c r="AR104" s="6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122"/>
      <c r="BE104" s="122"/>
      <c r="BX104" s="121"/>
      <c r="CG104" s="123">
        <v>0</v>
      </c>
      <c r="CH104" s="123">
        <v>0</v>
      </c>
      <c r="CI104" s="123"/>
      <c r="CJ104" s="123"/>
      <c r="CK104" s="123"/>
      <c r="CL104" s="123"/>
      <c r="CM104" s="123"/>
      <c r="CN104" s="123"/>
      <c r="CO104" s="123"/>
    </row>
    <row r="105" spans="1:93" ht="16.149999999999999" customHeight="1" x14ac:dyDescent="0.2">
      <c r="A105" s="336"/>
      <c r="B105" s="167" t="s">
        <v>84</v>
      </c>
      <c r="C105" s="132">
        <f t="shared" si="12"/>
        <v>0</v>
      </c>
      <c r="D105" s="168">
        <f t="shared" si="13"/>
        <v>0</v>
      </c>
      <c r="E105" s="131">
        <f t="shared" si="14"/>
        <v>0</v>
      </c>
      <c r="F105" s="12"/>
      <c r="G105" s="16"/>
      <c r="H105" s="12"/>
      <c r="I105" s="13"/>
      <c r="J105" s="15"/>
      <c r="K105" s="141"/>
      <c r="L105" s="12"/>
      <c r="M105" s="14"/>
      <c r="N105" s="15"/>
      <c r="O105" s="141"/>
      <c r="P105" s="23"/>
      <c r="Q105" s="14"/>
      <c r="R105" s="16"/>
      <c r="S105" s="141"/>
      <c r="T105" s="12"/>
      <c r="U105" s="13"/>
      <c r="V105" s="15"/>
      <c r="W105" s="16"/>
      <c r="X105" s="12"/>
      <c r="Y105" s="13"/>
      <c r="Z105" s="15"/>
      <c r="AA105" s="16"/>
      <c r="AB105" s="12"/>
      <c r="AC105" s="13"/>
      <c r="AD105" s="12"/>
      <c r="AE105" s="14"/>
      <c r="AF105" s="12"/>
      <c r="AG105" s="13"/>
      <c r="AH105" s="12"/>
      <c r="AI105" s="13"/>
      <c r="AJ105" s="12"/>
      <c r="AK105" s="13"/>
      <c r="AL105" s="12"/>
      <c r="AM105" s="13"/>
      <c r="AN105" s="9"/>
      <c r="AO105" s="9"/>
      <c r="AP105" s="9"/>
      <c r="AQ105" s="8"/>
      <c r="AR105" s="6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122"/>
      <c r="BE105" s="122"/>
      <c r="BX105" s="121"/>
      <c r="CG105" s="123">
        <v>0</v>
      </c>
      <c r="CH105" s="123">
        <v>0</v>
      </c>
      <c r="CI105" s="123"/>
      <c r="CJ105" s="123"/>
      <c r="CK105" s="123"/>
      <c r="CL105" s="123"/>
      <c r="CM105" s="123"/>
      <c r="CN105" s="123"/>
      <c r="CO105" s="123"/>
    </row>
    <row r="106" spans="1:93" ht="16.149999999999999" customHeight="1" x14ac:dyDescent="0.2">
      <c r="A106" s="334" t="s">
        <v>85</v>
      </c>
      <c r="B106" s="152" t="s">
        <v>79</v>
      </c>
      <c r="C106" s="49">
        <f t="shared" si="12"/>
        <v>0</v>
      </c>
      <c r="D106" s="50">
        <f t="shared" si="13"/>
        <v>0</v>
      </c>
      <c r="E106" s="51">
        <f t="shared" si="14"/>
        <v>0</v>
      </c>
      <c r="F106" s="184"/>
      <c r="G106" s="207"/>
      <c r="H106" s="184"/>
      <c r="I106" s="208"/>
      <c r="J106" s="184"/>
      <c r="K106" s="207"/>
      <c r="L106" s="1"/>
      <c r="M106" s="3"/>
      <c r="N106" s="4"/>
      <c r="O106" s="209"/>
      <c r="P106" s="25"/>
      <c r="Q106" s="3"/>
      <c r="R106" s="63"/>
      <c r="S106" s="209"/>
      <c r="T106" s="1"/>
      <c r="U106" s="2"/>
      <c r="V106" s="4"/>
      <c r="W106" s="63"/>
      <c r="X106" s="1"/>
      <c r="Y106" s="2"/>
      <c r="Z106" s="4"/>
      <c r="AA106" s="63"/>
      <c r="AB106" s="1"/>
      <c r="AC106" s="2"/>
      <c r="AD106" s="1"/>
      <c r="AE106" s="3"/>
      <c r="AF106" s="176"/>
      <c r="AG106" s="216"/>
      <c r="AH106" s="176"/>
      <c r="AI106" s="216"/>
      <c r="AJ106" s="176"/>
      <c r="AK106" s="216"/>
      <c r="AL106" s="126"/>
      <c r="AM106" s="197"/>
      <c r="AN106" s="9"/>
      <c r="AO106" s="9"/>
      <c r="AP106" s="9"/>
      <c r="AQ106" s="19"/>
      <c r="AR106" s="6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122"/>
      <c r="BE106" s="122"/>
      <c r="BX106" s="121"/>
      <c r="CG106" s="123">
        <v>0</v>
      </c>
      <c r="CH106" s="123">
        <v>0</v>
      </c>
      <c r="CI106" s="123"/>
      <c r="CJ106" s="123"/>
      <c r="CK106" s="123"/>
      <c r="CL106" s="123"/>
      <c r="CM106" s="123"/>
      <c r="CN106" s="123"/>
      <c r="CO106" s="123"/>
    </row>
    <row r="107" spans="1:93" ht="16.149999999999999" customHeight="1" x14ac:dyDescent="0.2">
      <c r="A107" s="335"/>
      <c r="B107" s="39" t="s">
        <v>80</v>
      </c>
      <c r="C107" s="52">
        <f t="shared" si="12"/>
        <v>16</v>
      </c>
      <c r="D107" s="53">
        <f t="shared" si="13"/>
        <v>10</v>
      </c>
      <c r="E107" s="54">
        <f t="shared" si="14"/>
        <v>6</v>
      </c>
      <c r="F107" s="7">
        <v>1</v>
      </c>
      <c r="G107" s="46"/>
      <c r="H107" s="7"/>
      <c r="I107" s="18"/>
      <c r="J107" s="7"/>
      <c r="K107" s="46"/>
      <c r="L107" s="7"/>
      <c r="M107" s="18"/>
      <c r="N107" s="9"/>
      <c r="O107" s="46"/>
      <c r="P107" s="7">
        <v>1</v>
      </c>
      <c r="Q107" s="18">
        <v>1</v>
      </c>
      <c r="R107" s="9">
        <v>2</v>
      </c>
      <c r="S107" s="46"/>
      <c r="T107" s="7"/>
      <c r="U107" s="18"/>
      <c r="V107" s="9">
        <v>1</v>
      </c>
      <c r="W107" s="46"/>
      <c r="X107" s="7"/>
      <c r="Y107" s="18">
        <v>1</v>
      </c>
      <c r="Z107" s="9">
        <v>2</v>
      </c>
      <c r="AA107" s="46"/>
      <c r="AB107" s="7"/>
      <c r="AC107" s="18"/>
      <c r="AD107" s="7"/>
      <c r="AE107" s="19">
        <v>1</v>
      </c>
      <c r="AF107" s="7">
        <v>3</v>
      </c>
      <c r="AG107" s="20">
        <v>1</v>
      </c>
      <c r="AH107" s="7"/>
      <c r="AI107" s="20"/>
      <c r="AJ107" s="7"/>
      <c r="AK107" s="20">
        <v>1</v>
      </c>
      <c r="AL107" s="9"/>
      <c r="AM107" s="57">
        <v>1</v>
      </c>
      <c r="AN107" s="9">
        <v>0</v>
      </c>
      <c r="AO107" s="9">
        <v>0</v>
      </c>
      <c r="AP107" s="9">
        <v>0</v>
      </c>
      <c r="AQ107" s="19">
        <v>0</v>
      </c>
      <c r="AR107" s="6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122"/>
      <c r="BE107" s="122"/>
      <c r="BX107" s="121"/>
      <c r="CG107" s="123">
        <v>0</v>
      </c>
      <c r="CH107" s="123">
        <v>0</v>
      </c>
      <c r="CI107" s="123"/>
      <c r="CJ107" s="123"/>
      <c r="CK107" s="123"/>
      <c r="CL107" s="123"/>
      <c r="CM107" s="123"/>
      <c r="CN107" s="123"/>
      <c r="CO107" s="123"/>
    </row>
    <row r="108" spans="1:93" ht="16.149999999999999" customHeight="1" x14ac:dyDescent="0.2">
      <c r="A108" s="335"/>
      <c r="B108" s="39" t="s">
        <v>81</v>
      </c>
      <c r="C108" s="52">
        <f t="shared" si="12"/>
        <v>3</v>
      </c>
      <c r="D108" s="53">
        <f t="shared" si="13"/>
        <v>1</v>
      </c>
      <c r="E108" s="54">
        <f t="shared" si="14"/>
        <v>2</v>
      </c>
      <c r="F108" s="7"/>
      <c r="G108" s="10"/>
      <c r="H108" s="7"/>
      <c r="I108" s="20"/>
      <c r="J108" s="7"/>
      <c r="K108" s="10"/>
      <c r="L108" s="7"/>
      <c r="M108" s="20"/>
      <c r="N108" s="9"/>
      <c r="O108" s="10">
        <v>1</v>
      </c>
      <c r="P108" s="7"/>
      <c r="Q108" s="20"/>
      <c r="R108" s="9"/>
      <c r="S108" s="10">
        <v>1</v>
      </c>
      <c r="T108" s="7">
        <v>1</v>
      </c>
      <c r="U108" s="20"/>
      <c r="V108" s="9"/>
      <c r="W108" s="10"/>
      <c r="X108" s="7"/>
      <c r="Y108" s="20"/>
      <c r="Z108" s="9"/>
      <c r="AA108" s="10"/>
      <c r="AB108" s="7"/>
      <c r="AC108" s="20"/>
      <c r="AD108" s="7"/>
      <c r="AE108" s="8"/>
      <c r="AF108" s="7"/>
      <c r="AG108" s="20"/>
      <c r="AH108" s="7"/>
      <c r="AI108" s="20"/>
      <c r="AJ108" s="7"/>
      <c r="AK108" s="20"/>
      <c r="AL108" s="9"/>
      <c r="AM108" s="57"/>
      <c r="AN108" s="9">
        <v>0</v>
      </c>
      <c r="AO108" s="9">
        <v>0</v>
      </c>
      <c r="AP108" s="9">
        <v>0</v>
      </c>
      <c r="AQ108" s="8">
        <v>0</v>
      </c>
      <c r="AR108" s="6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122"/>
      <c r="BE108" s="122"/>
      <c r="BX108" s="121"/>
      <c r="CG108" s="123">
        <v>0</v>
      </c>
      <c r="CH108" s="123">
        <v>0</v>
      </c>
      <c r="CI108" s="123"/>
      <c r="CJ108" s="123"/>
      <c r="CK108" s="123"/>
      <c r="CL108" s="123"/>
      <c r="CM108" s="123"/>
      <c r="CN108" s="123"/>
      <c r="CO108" s="123"/>
    </row>
    <row r="109" spans="1:93" ht="16.149999999999999" customHeight="1" x14ac:dyDescent="0.2">
      <c r="A109" s="335"/>
      <c r="B109" s="39" t="s">
        <v>82</v>
      </c>
      <c r="C109" s="52">
        <f t="shared" si="12"/>
        <v>0</v>
      </c>
      <c r="D109" s="53">
        <f t="shared" si="13"/>
        <v>0</v>
      </c>
      <c r="E109" s="54">
        <f t="shared" si="14"/>
        <v>0</v>
      </c>
      <c r="F109" s="7"/>
      <c r="G109" s="10"/>
      <c r="H109" s="7"/>
      <c r="I109" s="20"/>
      <c r="J109" s="7"/>
      <c r="K109" s="10"/>
      <c r="L109" s="7"/>
      <c r="M109" s="20"/>
      <c r="N109" s="9"/>
      <c r="O109" s="10"/>
      <c r="P109" s="7"/>
      <c r="Q109" s="20"/>
      <c r="R109" s="9"/>
      <c r="S109" s="10"/>
      <c r="T109" s="7"/>
      <c r="U109" s="20"/>
      <c r="V109" s="9"/>
      <c r="W109" s="10"/>
      <c r="X109" s="7"/>
      <c r="Y109" s="20"/>
      <c r="Z109" s="9"/>
      <c r="AA109" s="10"/>
      <c r="AB109" s="7"/>
      <c r="AC109" s="20"/>
      <c r="AD109" s="7"/>
      <c r="AE109" s="8"/>
      <c r="AF109" s="7"/>
      <c r="AG109" s="20"/>
      <c r="AH109" s="7"/>
      <c r="AI109" s="20"/>
      <c r="AJ109" s="7"/>
      <c r="AK109" s="20"/>
      <c r="AL109" s="9"/>
      <c r="AM109" s="57"/>
      <c r="AN109" s="9"/>
      <c r="AO109" s="9"/>
      <c r="AP109" s="9"/>
      <c r="AQ109" s="8"/>
      <c r="AR109" s="6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122"/>
      <c r="BE109" s="122"/>
      <c r="BX109" s="121"/>
      <c r="CG109" s="123"/>
      <c r="CH109" s="123"/>
      <c r="CI109" s="123"/>
      <c r="CJ109" s="123"/>
      <c r="CK109" s="123"/>
      <c r="CL109" s="123"/>
      <c r="CM109" s="123"/>
      <c r="CN109" s="123"/>
      <c r="CO109" s="123"/>
    </row>
    <row r="110" spans="1:93" ht="16.149999999999999" customHeight="1" x14ac:dyDescent="0.2">
      <c r="A110" s="335"/>
      <c r="B110" s="186" t="s">
        <v>83</v>
      </c>
      <c r="C110" s="59">
        <f t="shared" si="12"/>
        <v>0</v>
      </c>
      <c r="D110" s="60">
        <f t="shared" si="13"/>
        <v>0</v>
      </c>
      <c r="E110" s="61">
        <f t="shared" si="14"/>
        <v>0</v>
      </c>
      <c r="F110" s="41"/>
      <c r="G110" s="214"/>
      <c r="H110" s="184"/>
      <c r="I110" s="208"/>
      <c r="J110" s="7"/>
      <c r="K110" s="10"/>
      <c r="L110" s="7"/>
      <c r="M110" s="20"/>
      <c r="N110" s="9"/>
      <c r="O110" s="10"/>
      <c r="P110" s="217"/>
      <c r="Q110" s="185"/>
      <c r="R110" s="207"/>
      <c r="S110" s="218"/>
      <c r="T110" s="184"/>
      <c r="U110" s="208"/>
      <c r="V110" s="219"/>
      <c r="W110" s="207"/>
      <c r="X110" s="184"/>
      <c r="Y110" s="208"/>
      <c r="Z110" s="219"/>
      <c r="AA110" s="207"/>
      <c r="AB110" s="184"/>
      <c r="AC110" s="208"/>
      <c r="AD110" s="184"/>
      <c r="AE110" s="185"/>
      <c r="AF110" s="184"/>
      <c r="AG110" s="208"/>
      <c r="AH110" s="184"/>
      <c r="AI110" s="208"/>
      <c r="AJ110" s="184"/>
      <c r="AK110" s="208"/>
      <c r="AL110" s="207"/>
      <c r="AM110" s="191"/>
      <c r="AN110" s="9"/>
      <c r="AO110" s="9"/>
      <c r="AP110" s="9"/>
      <c r="AQ110" s="8"/>
      <c r="AR110" s="6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122"/>
      <c r="BE110" s="122"/>
      <c r="BX110" s="121"/>
      <c r="CG110" s="123"/>
      <c r="CH110" s="123"/>
      <c r="CI110" s="123"/>
      <c r="CJ110" s="123"/>
      <c r="CK110" s="123"/>
      <c r="CL110" s="123"/>
      <c r="CM110" s="123"/>
      <c r="CN110" s="123"/>
      <c r="CO110" s="123"/>
    </row>
    <row r="111" spans="1:93" ht="16.149999999999999" customHeight="1" x14ac:dyDescent="0.2">
      <c r="A111" s="336"/>
      <c r="B111" s="167" t="s">
        <v>84</v>
      </c>
      <c r="C111" s="132">
        <f t="shared" si="12"/>
        <v>0</v>
      </c>
      <c r="D111" s="168">
        <f t="shared" si="13"/>
        <v>0</v>
      </c>
      <c r="E111" s="131">
        <f t="shared" si="14"/>
        <v>0</v>
      </c>
      <c r="F111" s="12"/>
      <c r="G111" s="16"/>
      <c r="H111" s="12"/>
      <c r="I111" s="13"/>
      <c r="J111" s="15"/>
      <c r="K111" s="141"/>
      <c r="L111" s="12"/>
      <c r="M111" s="14"/>
      <c r="N111" s="15"/>
      <c r="O111" s="141"/>
      <c r="P111" s="23"/>
      <c r="Q111" s="14"/>
      <c r="R111" s="16"/>
      <c r="S111" s="141"/>
      <c r="T111" s="12"/>
      <c r="U111" s="13"/>
      <c r="V111" s="15"/>
      <c r="W111" s="16"/>
      <c r="X111" s="12"/>
      <c r="Y111" s="13"/>
      <c r="Z111" s="15"/>
      <c r="AA111" s="16"/>
      <c r="AB111" s="12"/>
      <c r="AC111" s="13"/>
      <c r="AD111" s="12"/>
      <c r="AE111" s="14"/>
      <c r="AF111" s="12"/>
      <c r="AG111" s="13"/>
      <c r="AH111" s="12"/>
      <c r="AI111" s="13"/>
      <c r="AJ111" s="12"/>
      <c r="AK111" s="13"/>
      <c r="AL111" s="16"/>
      <c r="AM111" s="36"/>
      <c r="AN111" s="15"/>
      <c r="AO111" s="15"/>
      <c r="AP111" s="15"/>
      <c r="AQ111" s="13"/>
      <c r="AR111" s="6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122"/>
      <c r="BE111" s="122"/>
      <c r="BX111" s="121"/>
      <c r="CG111" s="123"/>
      <c r="CH111" s="123"/>
      <c r="CI111" s="123"/>
      <c r="CJ111" s="123"/>
      <c r="CK111" s="123"/>
      <c r="CL111" s="123"/>
      <c r="CM111" s="123"/>
      <c r="CN111" s="123"/>
      <c r="CO111" s="123"/>
    </row>
    <row r="112" spans="1:93" ht="31.9" customHeight="1" x14ac:dyDescent="0.2">
      <c r="A112" s="86" t="s">
        <v>86</v>
      </c>
      <c r="B112" s="151"/>
      <c r="C112" s="151"/>
      <c r="D112" s="151"/>
      <c r="E112" s="220"/>
      <c r="F112" s="220"/>
      <c r="G112" s="220"/>
      <c r="H112" s="220"/>
      <c r="I112" s="220"/>
      <c r="J112" s="220"/>
      <c r="K112" s="220"/>
      <c r="L112" s="221"/>
      <c r="M112" s="122"/>
      <c r="N112" s="122"/>
      <c r="O112" s="122"/>
      <c r="P112" s="122"/>
      <c r="Q112" s="122"/>
      <c r="R112" s="122"/>
      <c r="S112" s="122"/>
      <c r="AR112" s="122"/>
      <c r="AS112" s="122"/>
      <c r="AT112" s="122"/>
      <c r="AU112" s="122"/>
      <c r="AV112" s="122"/>
      <c r="AW112" s="122"/>
      <c r="AX112" s="122"/>
      <c r="AY112" s="122"/>
      <c r="AZ112" s="122"/>
      <c r="BA112" s="122"/>
      <c r="BB112" s="122"/>
      <c r="BC112" s="122"/>
      <c r="BD112" s="122"/>
      <c r="BE112" s="122"/>
      <c r="CG112" s="123"/>
      <c r="CH112" s="123"/>
      <c r="CI112" s="123"/>
      <c r="CJ112" s="123"/>
      <c r="CK112" s="123"/>
      <c r="CL112" s="123"/>
      <c r="CM112" s="123"/>
      <c r="CN112" s="123"/>
      <c r="CO112" s="123"/>
    </row>
    <row r="113" spans="1:93" ht="25.15" customHeight="1" x14ac:dyDescent="0.2">
      <c r="A113" s="334" t="s">
        <v>87</v>
      </c>
      <c r="B113" s="83" t="s">
        <v>88</v>
      </c>
      <c r="C113" s="257" t="s">
        <v>89</v>
      </c>
      <c r="D113" s="257" t="s">
        <v>90</v>
      </c>
      <c r="E113" s="220"/>
      <c r="F113" s="220"/>
      <c r="G113" s="220"/>
      <c r="H113" s="220"/>
      <c r="I113" s="220"/>
      <c r="J113" s="220"/>
      <c r="K113" s="220"/>
      <c r="L113" s="221"/>
      <c r="M113" s="122"/>
      <c r="N113" s="122"/>
      <c r="O113" s="122"/>
      <c r="P113" s="122"/>
      <c r="Q113" s="122"/>
      <c r="R113" s="122"/>
      <c r="S113" s="122"/>
      <c r="AR113" s="122"/>
      <c r="AS113" s="122"/>
      <c r="AT113" s="122"/>
      <c r="AU113" s="122"/>
      <c r="AV113" s="122"/>
      <c r="AW113" s="122"/>
      <c r="AX113" s="122"/>
      <c r="AY113" s="122"/>
      <c r="AZ113" s="122"/>
      <c r="BA113" s="122"/>
      <c r="BB113" s="122"/>
      <c r="BC113" s="122"/>
      <c r="BD113" s="122"/>
      <c r="BE113" s="122"/>
      <c r="CG113" s="123"/>
      <c r="CH113" s="123"/>
      <c r="CI113" s="123"/>
      <c r="CJ113" s="123"/>
      <c r="CK113" s="123"/>
      <c r="CL113" s="123"/>
      <c r="CM113" s="123"/>
      <c r="CN113" s="123"/>
      <c r="CO113" s="123"/>
    </row>
    <row r="114" spans="1:93" ht="16.149999999999999" customHeight="1" x14ac:dyDescent="0.2">
      <c r="A114" s="335"/>
      <c r="B114" s="101" t="s">
        <v>91</v>
      </c>
      <c r="C114" s="26"/>
      <c r="D114" s="26"/>
      <c r="E114" s="6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122"/>
      <c r="R114" s="122"/>
      <c r="S114" s="122"/>
      <c r="CA114" s="147" t="str">
        <f>IF(D114&lt;=C114,"","* Las consejerías realizadas en Espacios Amigables NO DEBEN ser mayor al Total de Actividades. ")</f>
        <v/>
      </c>
      <c r="CG114" s="123">
        <f>IF(D114&lt;=C114,0,1)</f>
        <v>0</v>
      </c>
      <c r="CH114" s="123"/>
      <c r="CI114" s="123"/>
      <c r="CJ114" s="123"/>
      <c r="CK114" s="123"/>
      <c r="CL114" s="123"/>
      <c r="CM114" s="123"/>
      <c r="CN114" s="123"/>
      <c r="CO114" s="123"/>
    </row>
    <row r="115" spans="1:93" ht="16.149999999999999" customHeight="1" x14ac:dyDescent="0.2">
      <c r="A115" s="335"/>
      <c r="B115" s="102" t="s">
        <v>92</v>
      </c>
      <c r="C115" s="22"/>
      <c r="D115" s="22"/>
      <c r="E115" s="6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122"/>
      <c r="R115" s="122"/>
      <c r="S115" s="122"/>
      <c r="CA115" s="147" t="str">
        <f>IF(D115&lt;=C115,"","* Las consejerías realizadas en Espacios Amigables NO DEBEN ser mayor al Total de Actividades. ")</f>
        <v/>
      </c>
      <c r="CG115" s="123">
        <f>IF(D115&lt;=C115,0,1)</f>
        <v>0</v>
      </c>
      <c r="CH115" s="123"/>
      <c r="CI115" s="123"/>
      <c r="CJ115" s="123"/>
      <c r="CK115" s="123"/>
      <c r="CL115" s="123"/>
      <c r="CM115" s="123"/>
      <c r="CN115" s="123"/>
      <c r="CO115" s="123"/>
    </row>
    <row r="116" spans="1:93" ht="25.15" customHeight="1" x14ac:dyDescent="0.2">
      <c r="A116" s="335"/>
      <c r="B116" s="102" t="s">
        <v>93</v>
      </c>
      <c r="C116" s="22"/>
      <c r="D116" s="22"/>
      <c r="E116" s="6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122"/>
      <c r="R116" s="122"/>
      <c r="S116" s="122"/>
      <c r="CA116" s="147" t="str">
        <f>IF(D116&lt;=C116,"","* Las consejerías realizadas en Espacios Amigables NO DEBEN ser mayor al Total de Actividades. ")</f>
        <v/>
      </c>
      <c r="CG116" s="123">
        <f>IF(D116&lt;=C116,0,1)</f>
        <v>0</v>
      </c>
      <c r="CH116" s="123"/>
      <c r="CI116" s="123"/>
      <c r="CJ116" s="123"/>
      <c r="CK116" s="123"/>
      <c r="CL116" s="123"/>
      <c r="CM116" s="123"/>
      <c r="CN116" s="123"/>
      <c r="CO116" s="123"/>
    </row>
    <row r="117" spans="1:93" ht="16.149999999999999" customHeight="1" x14ac:dyDescent="0.2">
      <c r="A117" s="335"/>
      <c r="B117" s="102" t="s">
        <v>94</v>
      </c>
      <c r="C117" s="22"/>
      <c r="D117" s="70"/>
      <c r="E117" s="6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122"/>
      <c r="R117" s="122"/>
      <c r="S117" s="122"/>
      <c r="CG117" s="123"/>
      <c r="CH117" s="123"/>
      <c r="CI117" s="123"/>
      <c r="CJ117" s="123"/>
      <c r="CK117" s="123"/>
      <c r="CL117" s="123"/>
      <c r="CM117" s="123"/>
      <c r="CN117" s="123"/>
      <c r="CO117" s="123"/>
    </row>
    <row r="118" spans="1:93" ht="16.149999999999999" customHeight="1" x14ac:dyDescent="0.2">
      <c r="A118" s="335"/>
      <c r="B118" s="102" t="s">
        <v>95</v>
      </c>
      <c r="C118" s="22"/>
      <c r="D118" s="70"/>
      <c r="E118" s="6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122"/>
      <c r="R118" s="122"/>
      <c r="S118" s="122"/>
      <c r="CG118" s="123"/>
      <c r="CH118" s="123"/>
      <c r="CI118" s="123"/>
      <c r="CJ118" s="123"/>
      <c r="CK118" s="123"/>
      <c r="CL118" s="123"/>
      <c r="CM118" s="123"/>
      <c r="CN118" s="123"/>
      <c r="CO118" s="123"/>
    </row>
    <row r="119" spans="1:93" ht="16.149999999999999" customHeight="1" x14ac:dyDescent="0.2">
      <c r="A119" s="335"/>
      <c r="B119" s="102" t="s">
        <v>96</v>
      </c>
      <c r="C119" s="22"/>
      <c r="D119" s="22"/>
      <c r="E119" s="6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122"/>
      <c r="R119" s="122"/>
      <c r="S119" s="122"/>
      <c r="CA119" s="147" t="str">
        <f>IF(D119&lt;=C119,"","* Las consejerías realizadas en Espacios Amigables NO DEBEN ser mayor al Total de Actividades. ")</f>
        <v/>
      </c>
      <c r="CG119" s="123">
        <f>IF(D119&lt;=C119,0,1)</f>
        <v>0</v>
      </c>
      <c r="CH119" s="123"/>
      <c r="CI119" s="123"/>
      <c r="CJ119" s="123"/>
      <c r="CK119" s="123"/>
      <c r="CL119" s="123"/>
      <c r="CM119" s="123"/>
      <c r="CN119" s="123"/>
      <c r="CO119" s="123"/>
    </row>
    <row r="120" spans="1:93" ht="16.149999999999999" customHeight="1" x14ac:dyDescent="0.2">
      <c r="A120" s="335"/>
      <c r="B120" s="102" t="s">
        <v>97</v>
      </c>
      <c r="C120" s="22"/>
      <c r="D120" s="22"/>
      <c r="E120" s="6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122"/>
      <c r="R120" s="122"/>
      <c r="S120" s="122"/>
      <c r="CA120" s="147" t="str">
        <f>IF(D120&lt;=C120,"","* Las consejerías realizadas en Espacios Amigables NO DEBEN ser mayor al Total de Actividades. ")</f>
        <v/>
      </c>
      <c r="CG120" s="123">
        <f>IF(D120&lt;=C120,0,1)</f>
        <v>0</v>
      </c>
      <c r="CH120" s="123"/>
      <c r="CI120" s="123"/>
      <c r="CJ120" s="123"/>
      <c r="CK120" s="123"/>
      <c r="CL120" s="123"/>
      <c r="CM120" s="123"/>
      <c r="CN120" s="123"/>
      <c r="CO120" s="123"/>
    </row>
    <row r="121" spans="1:93" ht="16.149999999999999" customHeight="1" x14ac:dyDescent="0.2">
      <c r="A121" s="336"/>
      <c r="B121" s="110" t="s">
        <v>98</v>
      </c>
      <c r="C121" s="24"/>
      <c r="D121" s="24"/>
      <c r="E121" s="6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122"/>
      <c r="R121" s="122"/>
      <c r="S121" s="122"/>
      <c r="CA121" s="147" t="str">
        <f>IF(D121&lt;=C121,"","* Las consejerías realizadas en Espacios Amigables NO DEBEN ser mayor al Total de Actividades. ")</f>
        <v/>
      </c>
      <c r="CG121" s="123">
        <f>IF(D121&lt;=C121,0,1)</f>
        <v>0</v>
      </c>
      <c r="CH121" s="123"/>
      <c r="CI121" s="123"/>
      <c r="CJ121" s="123"/>
      <c r="CK121" s="123"/>
      <c r="CL121" s="123"/>
      <c r="CM121" s="123"/>
      <c r="CN121" s="123"/>
      <c r="CO121" s="123"/>
    </row>
    <row r="122" spans="1:93" ht="31.9" customHeight="1" x14ac:dyDescent="0.2">
      <c r="A122" s="222" t="s">
        <v>99</v>
      </c>
      <c r="B122" s="223"/>
      <c r="C122" s="224"/>
      <c r="D122" s="136"/>
      <c r="E122" s="221"/>
      <c r="F122" s="221"/>
      <c r="G122" s="221"/>
      <c r="H122" s="221"/>
      <c r="I122" s="221"/>
      <c r="J122" s="221"/>
      <c r="K122" s="221"/>
      <c r="L122" s="221"/>
      <c r="M122" s="122"/>
      <c r="N122" s="122"/>
      <c r="O122" s="122"/>
      <c r="P122" s="122"/>
      <c r="Q122" s="122"/>
      <c r="R122" s="122"/>
      <c r="S122" s="122"/>
      <c r="CG122" s="123"/>
      <c r="CH122" s="123"/>
      <c r="CI122" s="123"/>
      <c r="CJ122" s="123"/>
      <c r="CK122" s="123"/>
      <c r="CL122" s="123"/>
      <c r="CM122" s="123"/>
      <c r="CN122" s="123"/>
      <c r="CO122" s="123"/>
    </row>
    <row r="123" spans="1:93" ht="31.9" customHeight="1" x14ac:dyDescent="0.2">
      <c r="A123" s="225" t="s">
        <v>100</v>
      </c>
      <c r="B123" s="226"/>
      <c r="C123" s="226"/>
      <c r="D123" s="226"/>
      <c r="E123" s="226"/>
      <c r="F123" s="226"/>
      <c r="G123" s="226"/>
      <c r="H123" s="226"/>
      <c r="I123" s="226"/>
      <c r="J123" s="226"/>
      <c r="K123" s="226"/>
      <c r="L123" s="226"/>
      <c r="CG123" s="123"/>
      <c r="CH123" s="123"/>
      <c r="CI123" s="123"/>
      <c r="CJ123" s="123"/>
      <c r="CK123" s="123"/>
      <c r="CL123" s="123"/>
      <c r="CM123" s="123"/>
      <c r="CN123" s="123"/>
      <c r="CO123" s="123"/>
    </row>
    <row r="124" spans="1:93" ht="25.15" customHeight="1" x14ac:dyDescent="0.2">
      <c r="A124" s="333" t="s">
        <v>101</v>
      </c>
      <c r="B124" s="333" t="s">
        <v>102</v>
      </c>
      <c r="C124" s="333" t="s">
        <v>89</v>
      </c>
      <c r="D124" s="328" t="s">
        <v>103</v>
      </c>
      <c r="E124" s="329"/>
      <c r="F124" s="329"/>
      <c r="G124" s="329"/>
      <c r="H124" s="329"/>
      <c r="I124" s="329"/>
      <c r="J124" s="330"/>
      <c r="K124" s="331" t="s">
        <v>104</v>
      </c>
      <c r="L124" s="331" t="s">
        <v>105</v>
      </c>
      <c r="CG124" s="123"/>
      <c r="CH124" s="123"/>
      <c r="CI124" s="123"/>
      <c r="CJ124" s="123"/>
      <c r="CK124" s="123"/>
      <c r="CL124" s="123"/>
      <c r="CM124" s="123"/>
      <c r="CN124" s="123"/>
      <c r="CO124" s="123"/>
    </row>
    <row r="125" spans="1:93" ht="37.15" customHeight="1" x14ac:dyDescent="0.2">
      <c r="A125" s="333"/>
      <c r="B125" s="333"/>
      <c r="C125" s="333"/>
      <c r="D125" s="77" t="s">
        <v>106</v>
      </c>
      <c r="E125" s="111" t="s">
        <v>107</v>
      </c>
      <c r="F125" s="111" t="s">
        <v>108</v>
      </c>
      <c r="G125" s="111" t="s">
        <v>109</v>
      </c>
      <c r="H125" s="111" t="s">
        <v>110</v>
      </c>
      <c r="I125" s="227" t="s">
        <v>111</v>
      </c>
      <c r="J125" s="144" t="s">
        <v>112</v>
      </c>
      <c r="K125" s="332"/>
      <c r="L125" s="332"/>
      <c r="CG125" s="123"/>
      <c r="CH125" s="123"/>
      <c r="CI125" s="123"/>
      <c r="CJ125" s="123"/>
      <c r="CK125" s="123"/>
      <c r="CL125" s="123"/>
      <c r="CM125" s="123"/>
      <c r="CN125" s="123"/>
      <c r="CO125" s="123"/>
    </row>
    <row r="126" spans="1:93" ht="16.149999999999999" customHeight="1" x14ac:dyDescent="0.2">
      <c r="A126" s="333" t="s">
        <v>113</v>
      </c>
      <c r="B126" s="109" t="s">
        <v>114</v>
      </c>
      <c r="C126" s="228">
        <f>SUM(D126:J126)</f>
        <v>0</v>
      </c>
      <c r="D126" s="78"/>
      <c r="E126" s="134"/>
      <c r="F126" s="134"/>
      <c r="G126" s="134"/>
      <c r="H126" s="134"/>
      <c r="I126" s="229"/>
      <c r="J126" s="156"/>
      <c r="K126" s="230"/>
      <c r="L126" s="174"/>
      <c r="M126" s="124"/>
      <c r="CG126" s="123"/>
      <c r="CH126" s="123"/>
      <c r="CI126" s="123"/>
      <c r="CJ126" s="123"/>
      <c r="CK126" s="123"/>
      <c r="CL126" s="123"/>
      <c r="CM126" s="123"/>
      <c r="CN126" s="123"/>
      <c r="CO126" s="123"/>
    </row>
    <row r="127" spans="1:93" ht="16.149999999999999" customHeight="1" x14ac:dyDescent="0.2">
      <c r="A127" s="333"/>
      <c r="B127" s="108" t="s">
        <v>115</v>
      </c>
      <c r="C127" s="130">
        <f t="shared" ref="C127:C141" si="15">SUM(D127:J127)</f>
        <v>0</v>
      </c>
      <c r="D127" s="7"/>
      <c r="E127" s="11"/>
      <c r="F127" s="11"/>
      <c r="G127" s="11"/>
      <c r="H127" s="11"/>
      <c r="I127" s="173"/>
      <c r="J127" s="35"/>
      <c r="K127" s="9"/>
      <c r="L127" s="22"/>
      <c r="M127" s="124"/>
      <c r="CG127" s="123"/>
      <c r="CH127" s="123"/>
      <c r="CI127" s="123"/>
      <c r="CJ127" s="123"/>
      <c r="CK127" s="123"/>
      <c r="CL127" s="123"/>
      <c r="CM127" s="123"/>
      <c r="CN127" s="123"/>
      <c r="CO127" s="123"/>
    </row>
    <row r="128" spans="1:93" ht="16.149999999999999" customHeight="1" x14ac:dyDescent="0.2">
      <c r="A128" s="327"/>
      <c r="B128" s="108" t="s">
        <v>116</v>
      </c>
      <c r="C128" s="130">
        <f t="shared" si="15"/>
        <v>0</v>
      </c>
      <c r="D128" s="7"/>
      <c r="E128" s="11"/>
      <c r="F128" s="11"/>
      <c r="G128" s="11"/>
      <c r="H128" s="11"/>
      <c r="I128" s="173"/>
      <c r="J128" s="35"/>
      <c r="K128" s="9"/>
      <c r="L128" s="22"/>
      <c r="M128" s="124"/>
      <c r="CG128" s="123"/>
      <c r="CH128" s="123"/>
      <c r="CI128" s="123"/>
      <c r="CJ128" s="123"/>
      <c r="CK128" s="123"/>
      <c r="CL128" s="123"/>
      <c r="CM128" s="123"/>
      <c r="CN128" s="123"/>
      <c r="CO128" s="123"/>
    </row>
    <row r="129" spans="1:93" ht="16.149999999999999" customHeight="1" x14ac:dyDescent="0.2">
      <c r="A129" s="327"/>
      <c r="B129" s="231" t="s">
        <v>117</v>
      </c>
      <c r="C129" s="30">
        <f t="shared" si="15"/>
        <v>0</v>
      </c>
      <c r="D129" s="32"/>
      <c r="E129" s="135"/>
      <c r="F129" s="135"/>
      <c r="G129" s="135"/>
      <c r="H129" s="135"/>
      <c r="I129" s="232"/>
      <c r="J129" s="97"/>
      <c r="K129" s="233"/>
      <c r="L129" s="34"/>
      <c r="M129" s="124"/>
      <c r="CG129" s="123"/>
      <c r="CH129" s="123"/>
      <c r="CI129" s="123"/>
      <c r="CJ129" s="123"/>
      <c r="CK129" s="123"/>
      <c r="CL129" s="123"/>
      <c r="CM129" s="123"/>
      <c r="CN129" s="123"/>
      <c r="CO129" s="123"/>
    </row>
    <row r="130" spans="1:93" ht="16.149999999999999" customHeight="1" x14ac:dyDescent="0.2">
      <c r="A130" s="327" t="s">
        <v>118</v>
      </c>
      <c r="B130" s="109" t="s">
        <v>114</v>
      </c>
      <c r="C130" s="234">
        <f t="shared" si="15"/>
        <v>0</v>
      </c>
      <c r="D130" s="1"/>
      <c r="E130" s="5"/>
      <c r="F130" s="5"/>
      <c r="G130" s="5"/>
      <c r="H130" s="5"/>
      <c r="I130" s="209"/>
      <c r="J130" s="47"/>
      <c r="K130" s="4"/>
      <c r="L130" s="26"/>
      <c r="M130" s="124"/>
      <c r="CG130" s="123"/>
      <c r="CH130" s="123"/>
      <c r="CI130" s="123"/>
      <c r="CJ130" s="123"/>
      <c r="CK130" s="123"/>
      <c r="CL130" s="123"/>
      <c r="CM130" s="123"/>
      <c r="CN130" s="123"/>
      <c r="CO130" s="123"/>
    </row>
    <row r="131" spans="1:93" ht="16.149999999999999" customHeight="1" x14ac:dyDescent="0.2">
      <c r="A131" s="327"/>
      <c r="B131" s="108" t="s">
        <v>115</v>
      </c>
      <c r="C131" s="129">
        <f t="shared" si="15"/>
        <v>0</v>
      </c>
      <c r="D131" s="82"/>
      <c r="E131" s="138"/>
      <c r="F131" s="138"/>
      <c r="G131" s="138"/>
      <c r="H131" s="138"/>
      <c r="I131" s="139"/>
      <c r="J131" s="100"/>
      <c r="K131" s="235"/>
      <c r="L131" s="183"/>
      <c r="M131" s="124"/>
      <c r="CG131" s="123"/>
      <c r="CH131" s="123"/>
      <c r="CI131" s="123"/>
      <c r="CJ131" s="123"/>
      <c r="CK131" s="123"/>
      <c r="CL131" s="123"/>
      <c r="CM131" s="123"/>
      <c r="CN131" s="123"/>
      <c r="CO131" s="123"/>
    </row>
    <row r="132" spans="1:93" ht="16.149999999999999" customHeight="1" x14ac:dyDescent="0.2">
      <c r="A132" s="327"/>
      <c r="B132" s="108" t="s">
        <v>116</v>
      </c>
      <c r="C132" s="130">
        <f t="shared" si="15"/>
        <v>0</v>
      </c>
      <c r="D132" s="7"/>
      <c r="E132" s="11"/>
      <c r="F132" s="11"/>
      <c r="G132" s="11"/>
      <c r="H132" s="11"/>
      <c r="I132" s="173"/>
      <c r="J132" s="35"/>
      <c r="K132" s="9"/>
      <c r="L132" s="22"/>
      <c r="M132" s="124"/>
      <c r="CG132" s="123"/>
      <c r="CH132" s="123"/>
      <c r="CI132" s="123"/>
      <c r="CJ132" s="123"/>
      <c r="CK132" s="123"/>
      <c r="CL132" s="123"/>
      <c r="CM132" s="123"/>
      <c r="CN132" s="123"/>
      <c r="CO132" s="123"/>
    </row>
    <row r="133" spans="1:93" ht="16.149999999999999" customHeight="1" x14ac:dyDescent="0.2">
      <c r="A133" s="327"/>
      <c r="B133" s="231" t="s">
        <v>117</v>
      </c>
      <c r="C133" s="30">
        <f t="shared" si="15"/>
        <v>0</v>
      </c>
      <c r="D133" s="12"/>
      <c r="E133" s="31"/>
      <c r="F133" s="31"/>
      <c r="G133" s="31"/>
      <c r="H133" s="31"/>
      <c r="I133" s="141"/>
      <c r="J133" s="36"/>
      <c r="K133" s="15"/>
      <c r="L133" s="24"/>
      <c r="M133" s="124"/>
      <c r="CG133" s="123"/>
      <c r="CH133" s="123"/>
      <c r="CI133" s="123"/>
      <c r="CJ133" s="123"/>
      <c r="CK133" s="123"/>
      <c r="CL133" s="123"/>
      <c r="CM133" s="123"/>
      <c r="CN133" s="123"/>
      <c r="CO133" s="123"/>
    </row>
    <row r="134" spans="1:93" ht="16.149999999999999" customHeight="1" x14ac:dyDescent="0.2">
      <c r="A134" s="327" t="s">
        <v>119</v>
      </c>
      <c r="B134" s="109" t="s">
        <v>114</v>
      </c>
      <c r="C134" s="234">
        <f t="shared" si="15"/>
        <v>0</v>
      </c>
      <c r="D134" s="1"/>
      <c r="E134" s="5"/>
      <c r="F134" s="5"/>
      <c r="G134" s="5"/>
      <c r="H134" s="5"/>
      <c r="I134" s="209"/>
      <c r="J134" s="47"/>
      <c r="K134" s="4"/>
      <c r="L134" s="26"/>
      <c r="M134" s="124"/>
      <c r="CG134" s="123"/>
      <c r="CH134" s="123"/>
      <c r="CI134" s="123"/>
      <c r="CJ134" s="123"/>
      <c r="CK134" s="123"/>
      <c r="CL134" s="123"/>
      <c r="CM134" s="123"/>
      <c r="CN134" s="123"/>
      <c r="CO134" s="123"/>
    </row>
    <row r="135" spans="1:93" ht="16.149999999999999" customHeight="1" x14ac:dyDescent="0.2">
      <c r="A135" s="327"/>
      <c r="B135" s="108" t="s">
        <v>115</v>
      </c>
      <c r="C135" s="129">
        <f t="shared" si="15"/>
        <v>0</v>
      </c>
      <c r="D135" s="82"/>
      <c r="E135" s="138"/>
      <c r="F135" s="138"/>
      <c r="G135" s="138"/>
      <c r="H135" s="138"/>
      <c r="I135" s="139"/>
      <c r="J135" s="100"/>
      <c r="K135" s="235"/>
      <c r="L135" s="183"/>
      <c r="M135" s="124"/>
      <c r="CG135" s="123"/>
      <c r="CH135" s="123"/>
      <c r="CI135" s="123"/>
      <c r="CJ135" s="123"/>
      <c r="CK135" s="123"/>
      <c r="CL135" s="123"/>
      <c r="CM135" s="123"/>
      <c r="CN135" s="123"/>
      <c r="CO135" s="123"/>
    </row>
    <row r="136" spans="1:93" ht="16.149999999999999" customHeight="1" x14ac:dyDescent="0.2">
      <c r="A136" s="327"/>
      <c r="B136" s="108" t="s">
        <v>116</v>
      </c>
      <c r="C136" s="130">
        <f t="shared" si="15"/>
        <v>0</v>
      </c>
      <c r="D136" s="7"/>
      <c r="E136" s="11"/>
      <c r="F136" s="11"/>
      <c r="G136" s="11"/>
      <c r="H136" s="11"/>
      <c r="I136" s="173"/>
      <c r="J136" s="35"/>
      <c r="K136" s="9"/>
      <c r="L136" s="22"/>
      <c r="M136" s="124"/>
      <c r="CG136" s="123"/>
      <c r="CH136" s="123"/>
      <c r="CI136" s="123"/>
      <c r="CJ136" s="123"/>
      <c r="CK136" s="123"/>
      <c r="CL136" s="123"/>
      <c r="CM136" s="123"/>
      <c r="CN136" s="123"/>
      <c r="CO136" s="123"/>
    </row>
    <row r="137" spans="1:93" ht="16.149999999999999" customHeight="1" x14ac:dyDescent="0.2">
      <c r="A137" s="327"/>
      <c r="B137" s="231" t="s">
        <v>117</v>
      </c>
      <c r="C137" s="30">
        <f t="shared" si="15"/>
        <v>0</v>
      </c>
      <c r="D137" s="12"/>
      <c r="E137" s="31"/>
      <c r="F137" s="31"/>
      <c r="G137" s="31"/>
      <c r="H137" s="31"/>
      <c r="I137" s="141"/>
      <c r="J137" s="36"/>
      <c r="K137" s="15"/>
      <c r="L137" s="24"/>
      <c r="M137" s="124"/>
      <c r="CG137" s="123"/>
      <c r="CH137" s="123"/>
      <c r="CI137" s="123"/>
      <c r="CJ137" s="123"/>
      <c r="CK137" s="123"/>
      <c r="CL137" s="123"/>
      <c r="CM137" s="123"/>
      <c r="CN137" s="123"/>
      <c r="CO137" s="123"/>
    </row>
    <row r="138" spans="1:93" ht="16.149999999999999" customHeight="1" x14ac:dyDescent="0.2">
      <c r="A138" s="327" t="s">
        <v>120</v>
      </c>
      <c r="B138" s="109" t="s">
        <v>114</v>
      </c>
      <c r="C138" s="234">
        <f t="shared" si="15"/>
        <v>0</v>
      </c>
      <c r="D138" s="1"/>
      <c r="E138" s="5"/>
      <c r="F138" s="5"/>
      <c r="G138" s="5"/>
      <c r="H138" s="5"/>
      <c r="I138" s="209"/>
      <c r="J138" s="47"/>
      <c r="K138" s="4"/>
      <c r="L138" s="26"/>
      <c r="M138" s="124"/>
      <c r="CG138" s="123"/>
      <c r="CH138" s="123"/>
      <c r="CI138" s="123"/>
      <c r="CJ138" s="123"/>
      <c r="CK138" s="123"/>
      <c r="CL138" s="123"/>
      <c r="CM138" s="123"/>
      <c r="CN138" s="123"/>
      <c r="CO138" s="123"/>
    </row>
    <row r="139" spans="1:93" ht="16.149999999999999" customHeight="1" x14ac:dyDescent="0.2">
      <c r="A139" s="327"/>
      <c r="B139" s="108" t="s">
        <v>115</v>
      </c>
      <c r="C139" s="129">
        <f t="shared" si="15"/>
        <v>0</v>
      </c>
      <c r="D139" s="82"/>
      <c r="E139" s="138"/>
      <c r="F139" s="138"/>
      <c r="G139" s="138"/>
      <c r="H139" s="138"/>
      <c r="I139" s="139"/>
      <c r="J139" s="100"/>
      <c r="K139" s="235"/>
      <c r="L139" s="183"/>
      <c r="M139" s="124"/>
      <c r="CG139" s="123"/>
      <c r="CH139" s="123"/>
      <c r="CI139" s="123"/>
      <c r="CJ139" s="123"/>
      <c r="CK139" s="123"/>
      <c r="CL139" s="123"/>
      <c r="CM139" s="123"/>
      <c r="CN139" s="123"/>
      <c r="CO139" s="123"/>
    </row>
    <row r="140" spans="1:93" ht="16.149999999999999" customHeight="1" x14ac:dyDescent="0.2">
      <c r="A140" s="327"/>
      <c r="B140" s="108" t="s">
        <v>116</v>
      </c>
      <c r="C140" s="130">
        <f t="shared" si="15"/>
        <v>0</v>
      </c>
      <c r="D140" s="7"/>
      <c r="E140" s="11"/>
      <c r="F140" s="11"/>
      <c r="G140" s="11"/>
      <c r="H140" s="11"/>
      <c r="I140" s="173"/>
      <c r="J140" s="35"/>
      <c r="K140" s="9"/>
      <c r="L140" s="22"/>
      <c r="M140" s="124"/>
      <c r="CG140" s="123"/>
      <c r="CH140" s="123"/>
      <c r="CI140" s="123"/>
      <c r="CJ140" s="123"/>
      <c r="CK140" s="123"/>
      <c r="CL140" s="123"/>
      <c r="CM140" s="123"/>
      <c r="CN140" s="123"/>
      <c r="CO140" s="123"/>
    </row>
    <row r="141" spans="1:93" ht="16.149999999999999" customHeight="1" x14ac:dyDescent="0.2">
      <c r="A141" s="327"/>
      <c r="B141" s="231" t="s">
        <v>117</v>
      </c>
      <c r="C141" s="30">
        <f t="shared" si="15"/>
        <v>0</v>
      </c>
      <c r="D141" s="12"/>
      <c r="E141" s="31"/>
      <c r="F141" s="31"/>
      <c r="G141" s="31"/>
      <c r="H141" s="31"/>
      <c r="I141" s="141"/>
      <c r="J141" s="36"/>
      <c r="K141" s="15"/>
      <c r="L141" s="24"/>
      <c r="M141" s="124"/>
      <c r="CG141" s="123"/>
      <c r="CH141" s="123"/>
      <c r="CI141" s="123"/>
      <c r="CJ141" s="123"/>
      <c r="CK141" s="123"/>
      <c r="CL141" s="123"/>
      <c r="CM141" s="123"/>
      <c r="CN141" s="123"/>
      <c r="CO141" s="123"/>
    </row>
    <row r="142" spans="1:93" ht="31.9" customHeight="1" x14ac:dyDescent="0.2">
      <c r="A142" s="225" t="s">
        <v>121</v>
      </c>
      <c r="B142" s="226"/>
      <c r="C142" s="226"/>
      <c r="D142" s="226"/>
      <c r="E142" s="226"/>
      <c r="F142" s="226"/>
      <c r="G142" s="226"/>
      <c r="H142" s="226"/>
      <c r="I142" s="226"/>
      <c r="J142" s="226"/>
      <c r="K142" s="226"/>
      <c r="L142" s="226"/>
      <c r="CG142" s="123"/>
      <c r="CH142" s="123"/>
      <c r="CI142" s="123"/>
      <c r="CJ142" s="123"/>
      <c r="CK142" s="123"/>
      <c r="CL142" s="123"/>
      <c r="CM142" s="123"/>
      <c r="CN142" s="123"/>
      <c r="CO142" s="123"/>
    </row>
    <row r="143" spans="1:93" ht="37.15" customHeight="1" x14ac:dyDescent="0.2">
      <c r="A143" s="83" t="s">
        <v>122</v>
      </c>
      <c r="B143" s="253" t="s">
        <v>123</v>
      </c>
      <c r="C143" s="37" t="s">
        <v>124</v>
      </c>
      <c r="D143" s="38" t="s">
        <v>125</v>
      </c>
      <c r="E143" s="38" t="s">
        <v>126</v>
      </c>
      <c r="F143" s="38" t="s">
        <v>127</v>
      </c>
      <c r="G143" s="38" t="s">
        <v>128</v>
      </c>
      <c r="H143" s="29" t="s">
        <v>129</v>
      </c>
      <c r="I143" s="237"/>
      <c r="J143" s="238"/>
      <c r="K143" s="238"/>
      <c r="L143" s="238"/>
      <c r="CG143" s="123"/>
      <c r="CH143" s="123"/>
      <c r="CI143" s="123"/>
      <c r="CJ143" s="123"/>
      <c r="CK143" s="123"/>
      <c r="CL143" s="123"/>
      <c r="CM143" s="123"/>
      <c r="CN143" s="123"/>
      <c r="CO143" s="123"/>
    </row>
    <row r="144" spans="1:93" ht="16.149999999999999" customHeight="1" x14ac:dyDescent="0.2">
      <c r="A144" s="109" t="s">
        <v>130</v>
      </c>
      <c r="B144" s="234">
        <f>SUM(C144:H144)</f>
        <v>0</v>
      </c>
      <c r="C144" s="1"/>
      <c r="D144" s="239"/>
      <c r="E144" s="239"/>
      <c r="F144" s="239"/>
      <c r="G144" s="239"/>
      <c r="H144" s="240"/>
      <c r="I144" s="241"/>
      <c r="J144" s="226"/>
      <c r="K144" s="120"/>
      <c r="L144" s="120"/>
      <c r="CG144" s="123"/>
      <c r="CH144" s="123"/>
      <c r="CI144" s="123"/>
      <c r="CJ144" s="123"/>
      <c r="CK144" s="123"/>
      <c r="CL144" s="123"/>
      <c r="CM144" s="123"/>
      <c r="CN144" s="123"/>
      <c r="CO144" s="123"/>
    </row>
    <row r="145" spans="1:93" ht="16.149999999999999" customHeight="1" x14ac:dyDescent="0.2">
      <c r="A145" s="108" t="s">
        <v>115</v>
      </c>
      <c r="B145" s="129">
        <f>SUM(C145:H145)</f>
        <v>0</v>
      </c>
      <c r="C145" s="82"/>
      <c r="D145" s="138"/>
      <c r="E145" s="138"/>
      <c r="F145" s="138"/>
      <c r="G145" s="138"/>
      <c r="H145" s="81"/>
      <c r="I145" s="241"/>
      <c r="J145" s="226"/>
      <c r="K145" s="120"/>
      <c r="L145" s="120"/>
      <c r="CG145" s="123"/>
      <c r="CH145" s="123"/>
      <c r="CI145" s="123"/>
      <c r="CJ145" s="123"/>
      <c r="CK145" s="123"/>
      <c r="CL145" s="123"/>
      <c r="CM145" s="123"/>
      <c r="CN145" s="123"/>
      <c r="CO145" s="123"/>
    </row>
    <row r="146" spans="1:93" ht="16.149999999999999" customHeight="1" x14ac:dyDescent="0.2">
      <c r="A146" s="108" t="s">
        <v>116</v>
      </c>
      <c r="B146" s="130">
        <f>SUM(C146:H146)</f>
        <v>0</v>
      </c>
      <c r="C146" s="7"/>
      <c r="D146" s="11"/>
      <c r="E146" s="11"/>
      <c r="F146" s="11"/>
      <c r="G146" s="11"/>
      <c r="H146" s="8"/>
      <c r="I146" s="241"/>
      <c r="J146" s="226"/>
      <c r="K146" s="120"/>
      <c r="L146" s="120"/>
      <c r="CG146" s="123"/>
      <c r="CH146" s="123"/>
      <c r="CI146" s="123"/>
      <c r="CJ146" s="123"/>
      <c r="CK146" s="123"/>
      <c r="CL146" s="123"/>
      <c r="CM146" s="123"/>
      <c r="CN146" s="123"/>
      <c r="CO146" s="123"/>
    </row>
    <row r="147" spans="1:93" ht="16.149999999999999" customHeight="1" x14ac:dyDescent="0.2">
      <c r="A147" s="231" t="s">
        <v>131</v>
      </c>
      <c r="B147" s="30">
        <f>SUM(C147:H147)</f>
        <v>0</v>
      </c>
      <c r="C147" s="12"/>
      <c r="D147" s="31"/>
      <c r="E147" s="31"/>
      <c r="F147" s="31"/>
      <c r="G147" s="31"/>
      <c r="H147" s="14"/>
      <c r="I147" s="241"/>
      <c r="J147" s="226"/>
      <c r="K147" s="120"/>
      <c r="L147" s="120"/>
      <c r="CG147" s="123"/>
      <c r="CH147" s="123"/>
      <c r="CI147" s="123"/>
      <c r="CJ147" s="123"/>
      <c r="CK147" s="123"/>
      <c r="CL147" s="123"/>
      <c r="CM147" s="123"/>
      <c r="CN147" s="123"/>
      <c r="CO147" s="123"/>
    </row>
    <row r="148" spans="1:93" ht="31.9" customHeight="1" x14ac:dyDescent="0.2">
      <c r="A148" s="225" t="s">
        <v>132</v>
      </c>
      <c r="B148" s="226"/>
      <c r="C148" s="226"/>
      <c r="D148" s="226"/>
      <c r="E148" s="226"/>
      <c r="F148" s="226"/>
      <c r="G148" s="226"/>
      <c r="H148" s="226"/>
      <c r="I148" s="226"/>
      <c r="J148" s="226"/>
      <c r="K148" s="226"/>
      <c r="L148" s="226"/>
      <c r="CG148" s="123"/>
      <c r="CH148" s="123"/>
      <c r="CI148" s="123"/>
      <c r="CJ148" s="123"/>
      <c r="CK148" s="123"/>
      <c r="CL148" s="123"/>
      <c r="CM148" s="123"/>
      <c r="CN148" s="123"/>
      <c r="CO148" s="123"/>
    </row>
    <row r="149" spans="1:93" ht="37.15" customHeight="1" x14ac:dyDescent="0.2">
      <c r="A149" s="83" t="s">
        <v>122</v>
      </c>
      <c r="B149" s="253" t="s">
        <v>89</v>
      </c>
      <c r="C149" s="37" t="s">
        <v>133</v>
      </c>
      <c r="D149" s="38" t="s">
        <v>134</v>
      </c>
      <c r="E149" s="38" t="s">
        <v>135</v>
      </c>
      <c r="F149" s="38" t="s">
        <v>136</v>
      </c>
      <c r="G149" s="38" t="s">
        <v>137</v>
      </c>
      <c r="H149" s="29" t="s">
        <v>138</v>
      </c>
      <c r="I149" s="237"/>
      <c r="J149" s="238"/>
      <c r="K149" s="238"/>
      <c r="L149" s="238"/>
      <c r="CG149" s="123"/>
      <c r="CH149" s="123"/>
      <c r="CI149" s="123"/>
      <c r="CJ149" s="123"/>
      <c r="CK149" s="123"/>
      <c r="CL149" s="123"/>
      <c r="CM149" s="123"/>
      <c r="CN149" s="123"/>
      <c r="CO149" s="123"/>
    </row>
    <row r="150" spans="1:93" ht="16.149999999999999" customHeight="1" x14ac:dyDescent="0.2">
      <c r="A150" s="109" t="s">
        <v>130</v>
      </c>
      <c r="B150" s="234">
        <f t="shared" ref="B150:B155" si="16">SUM(C150:H150)</f>
        <v>0</v>
      </c>
      <c r="C150" s="1"/>
      <c r="D150" s="239"/>
      <c r="E150" s="239"/>
      <c r="F150" s="239"/>
      <c r="G150" s="239"/>
      <c r="H150" s="240"/>
      <c r="I150" s="241"/>
      <c r="J150" s="226"/>
      <c r="K150" s="120"/>
      <c r="L150" s="120"/>
      <c r="CG150" s="123"/>
      <c r="CH150" s="123"/>
      <c r="CI150" s="123"/>
      <c r="CJ150" s="123"/>
      <c r="CK150" s="123"/>
      <c r="CL150" s="123"/>
      <c r="CM150" s="123"/>
      <c r="CN150" s="123"/>
      <c r="CO150" s="123"/>
    </row>
    <row r="151" spans="1:93" ht="16.149999999999999" customHeight="1" x14ac:dyDescent="0.2">
      <c r="A151" s="108" t="s">
        <v>115</v>
      </c>
      <c r="B151" s="130">
        <f t="shared" si="16"/>
        <v>0</v>
      </c>
      <c r="C151" s="7"/>
      <c r="D151" s="11"/>
      <c r="E151" s="11"/>
      <c r="F151" s="11"/>
      <c r="G151" s="11"/>
      <c r="H151" s="8"/>
      <c r="I151" s="241"/>
      <c r="J151" s="226"/>
      <c r="K151" s="120"/>
      <c r="L151" s="120"/>
      <c r="CG151" s="123"/>
      <c r="CH151" s="123"/>
      <c r="CI151" s="123"/>
      <c r="CJ151" s="123"/>
      <c r="CK151" s="123"/>
      <c r="CL151" s="123"/>
      <c r="CM151" s="123"/>
      <c r="CN151" s="123"/>
      <c r="CO151" s="123"/>
    </row>
    <row r="152" spans="1:93" ht="16.149999999999999" customHeight="1" x14ac:dyDescent="0.2">
      <c r="A152" s="108" t="s">
        <v>116</v>
      </c>
      <c r="B152" s="130">
        <f t="shared" si="16"/>
        <v>0</v>
      </c>
      <c r="C152" s="7"/>
      <c r="D152" s="11"/>
      <c r="E152" s="11"/>
      <c r="F152" s="11"/>
      <c r="G152" s="11"/>
      <c r="H152" s="8"/>
      <c r="I152" s="241"/>
      <c r="J152" s="226"/>
      <c r="K152" s="120"/>
      <c r="L152" s="120"/>
      <c r="CG152" s="123"/>
      <c r="CH152" s="123"/>
      <c r="CI152" s="123"/>
      <c r="CJ152" s="123"/>
      <c r="CK152" s="123"/>
      <c r="CL152" s="123"/>
      <c r="CM152" s="123"/>
      <c r="CN152" s="123"/>
      <c r="CO152" s="123"/>
    </row>
    <row r="153" spans="1:93" ht="16.149999999999999" customHeight="1" x14ac:dyDescent="0.2">
      <c r="A153" s="98" t="s">
        <v>139</v>
      </c>
      <c r="B153" s="130">
        <f t="shared" si="16"/>
        <v>0</v>
      </c>
      <c r="C153" s="7"/>
      <c r="D153" s="11"/>
      <c r="E153" s="11"/>
      <c r="F153" s="11"/>
      <c r="G153" s="11"/>
      <c r="H153" s="8"/>
      <c r="I153" s="241"/>
      <c r="J153" s="226"/>
      <c r="K153" s="120"/>
      <c r="L153" s="120"/>
      <c r="CG153" s="123"/>
      <c r="CH153" s="123"/>
      <c r="CI153" s="123"/>
      <c r="CJ153" s="123"/>
      <c r="CK153" s="123"/>
      <c r="CL153" s="123"/>
      <c r="CM153" s="123"/>
      <c r="CN153" s="123"/>
      <c r="CO153" s="123"/>
    </row>
    <row r="154" spans="1:93" ht="16.149999999999999" customHeight="1" x14ac:dyDescent="0.2">
      <c r="A154" s="242" t="s">
        <v>140</v>
      </c>
      <c r="B154" s="243">
        <f t="shared" si="16"/>
        <v>0</v>
      </c>
      <c r="C154" s="27"/>
      <c r="D154" s="44"/>
      <c r="E154" s="44"/>
      <c r="F154" s="44"/>
      <c r="G154" s="44"/>
      <c r="H154" s="137"/>
      <c r="I154" s="241"/>
      <c r="J154" s="226"/>
      <c r="K154" s="120"/>
      <c r="L154" s="120"/>
      <c r="CG154" s="123"/>
      <c r="CH154" s="123"/>
      <c r="CI154" s="123"/>
      <c r="CJ154" s="123"/>
      <c r="CK154" s="123"/>
      <c r="CL154" s="123"/>
      <c r="CM154" s="123"/>
      <c r="CN154" s="123"/>
      <c r="CO154" s="123"/>
    </row>
    <row r="155" spans="1:93" ht="16.149999999999999" customHeight="1" x14ac:dyDescent="0.2">
      <c r="A155" s="244" t="s">
        <v>8</v>
      </c>
      <c r="B155" s="30">
        <f t="shared" si="16"/>
        <v>0</v>
      </c>
      <c r="C155" s="12"/>
      <c r="D155" s="31"/>
      <c r="E155" s="31"/>
      <c r="F155" s="31"/>
      <c r="G155" s="31"/>
      <c r="H155" s="14"/>
      <c r="I155" s="241"/>
      <c r="J155" s="226"/>
      <c r="K155" s="120"/>
      <c r="L155" s="120"/>
      <c r="CG155" s="123"/>
      <c r="CH155" s="123"/>
      <c r="CI155" s="123"/>
      <c r="CJ155" s="123"/>
      <c r="CK155" s="123"/>
      <c r="CL155" s="123"/>
      <c r="CM155" s="123"/>
      <c r="CN155" s="123"/>
      <c r="CO155" s="123"/>
    </row>
    <row r="156" spans="1:93" x14ac:dyDescent="0.2">
      <c r="CG156" s="123"/>
      <c r="CH156" s="123"/>
      <c r="CI156" s="123"/>
      <c r="CJ156" s="123"/>
      <c r="CK156" s="123"/>
      <c r="CL156" s="123"/>
      <c r="CM156" s="123"/>
      <c r="CN156" s="123"/>
      <c r="CO156" s="123"/>
    </row>
    <row r="194" spans="1:104" ht="12.75" customHeight="1" x14ac:dyDescent="0.2"/>
    <row r="195" spans="1:104" s="142" customFormat="1" hidden="1" x14ac:dyDescent="0.2">
      <c r="A195" s="142">
        <f>SUM(C14:C95,C100:C111,C126:C141,B144:B147,B150:B155,C114:C121)</f>
        <v>603</v>
      </c>
      <c r="B195" s="142">
        <f>SUM(CG11:CO156)</f>
        <v>0</v>
      </c>
      <c r="BX195" s="143"/>
      <c r="BY195" s="143"/>
      <c r="BZ195" s="143"/>
      <c r="CA195" s="143"/>
      <c r="CB195" s="143"/>
      <c r="CC195" s="143"/>
      <c r="CD195" s="143"/>
      <c r="CE195" s="143"/>
      <c r="CF195" s="143"/>
      <c r="CG195" s="143"/>
      <c r="CH195" s="143"/>
      <c r="CI195" s="143"/>
      <c r="CJ195" s="143"/>
      <c r="CK195" s="143"/>
      <c r="CL195" s="143"/>
      <c r="CM195" s="143"/>
      <c r="CN195" s="143"/>
      <c r="CO195" s="143"/>
      <c r="CP195" s="143"/>
      <c r="CQ195" s="143"/>
      <c r="CR195" s="143"/>
      <c r="CS195" s="143"/>
      <c r="CT195" s="143"/>
      <c r="CU195" s="143"/>
      <c r="CV195" s="143"/>
      <c r="CW195" s="143"/>
      <c r="CX195" s="143"/>
      <c r="CY195" s="143"/>
      <c r="CZ195" s="143"/>
    </row>
  </sheetData>
  <mergeCells count="75">
    <mergeCell ref="Z12:AA12"/>
    <mergeCell ref="AB12:AC12"/>
    <mergeCell ref="AD12:AE12"/>
    <mergeCell ref="AF12:AG12"/>
    <mergeCell ref="A6:T6"/>
    <mergeCell ref="A8:B8"/>
    <mergeCell ref="A10:A13"/>
    <mergeCell ref="B10:B13"/>
    <mergeCell ref="C10:E12"/>
    <mergeCell ref="F10:AM11"/>
    <mergeCell ref="AH12:AI12"/>
    <mergeCell ref="P12:Q12"/>
    <mergeCell ref="R12:S12"/>
    <mergeCell ref="T12:U12"/>
    <mergeCell ref="V12:W12"/>
    <mergeCell ref="X12:Y12"/>
    <mergeCell ref="F12:G12"/>
    <mergeCell ref="H12:I12"/>
    <mergeCell ref="J12:K12"/>
    <mergeCell ref="L12:M12"/>
    <mergeCell ref="N12:O12"/>
    <mergeCell ref="F97:AM97"/>
    <mergeCell ref="AN97:AO98"/>
    <mergeCell ref="AP97:AP99"/>
    <mergeCell ref="AD98:AE98"/>
    <mergeCell ref="AF98:AG98"/>
    <mergeCell ref="AH98:AI98"/>
    <mergeCell ref="AJ98:AK98"/>
    <mergeCell ref="AL98:AM98"/>
    <mergeCell ref="AQ97:AQ99"/>
    <mergeCell ref="A100:A105"/>
    <mergeCell ref="A106:A111"/>
    <mergeCell ref="A113:A121"/>
    <mergeCell ref="F98:G98"/>
    <mergeCell ref="H98:I98"/>
    <mergeCell ref="J98:K98"/>
    <mergeCell ref="L98:M98"/>
    <mergeCell ref="N98:O98"/>
    <mergeCell ref="P98:Q98"/>
    <mergeCell ref="R98:S98"/>
    <mergeCell ref="T98:U98"/>
    <mergeCell ref="V98:W98"/>
    <mergeCell ref="X98:Y98"/>
    <mergeCell ref="Z98:AA98"/>
    <mergeCell ref="AB98:AC98"/>
    <mergeCell ref="AQ10:AQ13"/>
    <mergeCell ref="AR10:AR13"/>
    <mergeCell ref="AS10:AS13"/>
    <mergeCell ref="AJ12:AK12"/>
    <mergeCell ref="AL12:AM12"/>
    <mergeCell ref="AN10:AN13"/>
    <mergeCell ref="AO10:AP12"/>
    <mergeCell ref="A14:A24"/>
    <mergeCell ref="A25:A35"/>
    <mergeCell ref="A124:A125"/>
    <mergeCell ref="B124:B125"/>
    <mergeCell ref="C124:C125"/>
    <mergeCell ref="A97:A99"/>
    <mergeCell ref="A81:A87"/>
    <mergeCell ref="A88:A95"/>
    <mergeCell ref="A36:A46"/>
    <mergeCell ref="A47:A57"/>
    <mergeCell ref="A58:A64"/>
    <mergeCell ref="A65:A68"/>
    <mergeCell ref="A69:A75"/>
    <mergeCell ref="A76:A80"/>
    <mergeCell ref="B97:B99"/>
    <mergeCell ref="C97:E98"/>
    <mergeCell ref="A134:A137"/>
    <mergeCell ref="A138:A141"/>
    <mergeCell ref="D124:J124"/>
    <mergeCell ref="K124:K125"/>
    <mergeCell ref="L124:L125"/>
    <mergeCell ref="A126:A129"/>
    <mergeCell ref="A130:A133"/>
  </mergeCells>
  <dataValidations count="2">
    <dataValidation allowBlank="1" showInputMessage="1" showErrorMessage="1" errorTitle="ERROR" error="Por Favor ingrese solo Números." sqref="AR100:AR111 AT14:AT95 E114:E121" xr:uid="{00000000-0002-0000-0500-000000000000}"/>
    <dataValidation type="whole" allowBlank="1" showInputMessage="1" showErrorMessage="1" errorTitle="Error de ingreso" error="Debe ingresar sólo números enteros positivos." sqref="C150:H155 F100:AQ111 C114:D121 D126:L141 C144:H147 F14:AS95" xr:uid="{00000000-0002-0000-0500-000001000000}">
      <formula1>0</formula1>
      <formula2>1000000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Z195"/>
  <sheetViews>
    <sheetView workbookViewId="0">
      <selection sqref="A1:XFD1048576"/>
    </sheetView>
  </sheetViews>
  <sheetFormatPr baseColWidth="10" defaultColWidth="11.42578125" defaultRowHeight="12.75" x14ac:dyDescent="0.2"/>
  <cols>
    <col min="1" max="1" width="43.140625" style="121" customWidth="1"/>
    <col min="2" max="2" width="42.28515625" style="121" customWidth="1"/>
    <col min="3" max="3" width="17.28515625" style="121" customWidth="1"/>
    <col min="4" max="4" width="16.140625" style="121" customWidth="1"/>
    <col min="5" max="5" width="14.140625" style="121" customWidth="1"/>
    <col min="6" max="6" width="14.85546875" style="121" customWidth="1"/>
    <col min="7" max="7" width="16" style="121" customWidth="1"/>
    <col min="8" max="8" width="16.42578125" style="121" customWidth="1"/>
    <col min="9" max="9" width="13.28515625" style="121" customWidth="1"/>
    <col min="10" max="10" width="15.42578125" style="121" customWidth="1"/>
    <col min="11" max="11" width="17" style="121" customWidth="1"/>
    <col min="12" max="12" width="13.28515625" style="121" customWidth="1"/>
    <col min="13" max="39" width="11.42578125" style="121"/>
    <col min="40" max="40" width="11" style="121" customWidth="1"/>
    <col min="41" max="41" width="13" style="121" customWidth="1"/>
    <col min="42" max="42" width="13.140625" style="121" customWidth="1"/>
    <col min="43" max="74" width="11.42578125" style="121"/>
    <col min="75" max="75" width="11.7109375" style="121" customWidth="1"/>
    <col min="76" max="77" width="11.7109375" style="124" customWidth="1"/>
    <col min="78" max="78" width="12.140625" style="124" customWidth="1"/>
    <col min="79" max="104" width="12.140625" style="147" hidden="1" customWidth="1"/>
    <col min="105" max="105" width="12.140625" style="121" customWidth="1"/>
    <col min="106" max="16384" width="11.42578125" style="121"/>
  </cols>
  <sheetData>
    <row r="1" spans="1:93" ht="16.149999999999999" customHeight="1" x14ac:dyDescent="0.2">
      <c r="A1" s="146" t="s">
        <v>0</v>
      </c>
    </row>
    <row r="2" spans="1:93" ht="16.149999999999999" customHeight="1" x14ac:dyDescent="0.2">
      <c r="A2" s="85" t="str">
        <f>CONCATENATE("COMUNA: ",[7]NOMBRE!B2," - ","( ",[7]NOMBRE!C2,[7]NOMBRE!D2,[7]NOMBRE!E2,[7]NOMBRE!F2,[7]NOMBRE!G2," )")</f>
        <v>COMUNA: LINARES - ( 07401 )</v>
      </c>
    </row>
    <row r="3" spans="1:93" ht="16.149999999999999" customHeight="1" x14ac:dyDescent="0.2">
      <c r="A3" s="85" t="str">
        <f>CONCATENATE("ESTABLECIMIENTO/ESTRATEGIA: ",[7]NOMBRE!B3," - ","( ",[7]NOMBRE!C3,[7]NOMBRE!D3,[7]NOMBRE!E3,[7]NOMBRE!F3,[7]NOMBRE!G3,[7]NOMBRE!H3," )")</f>
        <v>ESTABLECIMIENTO/ESTRATEGIA: HOSPITAL PRESIDENTE CARLOS IBAÑEZ DEL CAMPO - ( 116108 )</v>
      </c>
    </row>
    <row r="4" spans="1:93" ht="16.149999999999999" customHeight="1" x14ac:dyDescent="0.2">
      <c r="A4" s="85" t="str">
        <f>CONCATENATE("MES: ",[7]NOMBRE!B6," - ","( ",[7]NOMBRE!C6,[7]NOMBRE!D6," )")</f>
        <v>MES: JUNIO - ( 06 )</v>
      </c>
    </row>
    <row r="5" spans="1:93" ht="16.149999999999999" customHeight="1" x14ac:dyDescent="0.2">
      <c r="A5" s="85" t="str">
        <f>CONCATENATE("AÑO: ",[7]NOMBRE!B7)</f>
        <v>AÑO: 2018</v>
      </c>
    </row>
    <row r="6" spans="1:93" ht="15" x14ac:dyDescent="0.2">
      <c r="A6" s="358" t="s">
        <v>9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</row>
    <row r="7" spans="1:93" ht="15" x14ac:dyDescent="0.2">
      <c r="A7" s="262"/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</row>
    <row r="8" spans="1:93" ht="31.9" customHeight="1" x14ac:dyDescent="0.2">
      <c r="A8" s="359" t="s">
        <v>10</v>
      </c>
      <c r="B8" s="359"/>
      <c r="C8" s="148"/>
      <c r="D8" s="148"/>
      <c r="E8" s="148"/>
      <c r="F8" s="148"/>
      <c r="G8" s="148"/>
      <c r="H8" s="148"/>
      <c r="I8" s="148"/>
      <c r="J8" s="148"/>
      <c r="K8" s="148"/>
      <c r="L8" s="148"/>
    </row>
    <row r="9" spans="1:93" ht="31.9" customHeight="1" x14ac:dyDescent="0.2">
      <c r="A9" s="149" t="s">
        <v>11</v>
      </c>
      <c r="B9" s="150"/>
      <c r="C9" s="150"/>
      <c r="D9" s="150"/>
      <c r="E9" s="150"/>
      <c r="F9" s="151"/>
      <c r="G9" s="151"/>
      <c r="H9" s="151"/>
      <c r="I9" s="151"/>
      <c r="J9" s="151"/>
      <c r="K9" s="151"/>
      <c r="L9" s="151"/>
    </row>
    <row r="10" spans="1:93" ht="16.149999999999999" customHeight="1" x14ac:dyDescent="0.2">
      <c r="A10" s="360" t="s">
        <v>12</v>
      </c>
      <c r="B10" s="340" t="s">
        <v>13</v>
      </c>
      <c r="C10" s="343" t="s">
        <v>14</v>
      </c>
      <c r="D10" s="344"/>
      <c r="E10" s="337"/>
      <c r="F10" s="363" t="s">
        <v>15</v>
      </c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64"/>
      <c r="AM10" s="365"/>
      <c r="AN10" s="350" t="s">
        <v>16</v>
      </c>
      <c r="AO10" s="353" t="s">
        <v>1</v>
      </c>
      <c r="AP10" s="337"/>
      <c r="AQ10" s="334" t="s">
        <v>2</v>
      </c>
      <c r="AR10" s="334" t="s">
        <v>3</v>
      </c>
      <c r="AS10" s="334" t="s">
        <v>7</v>
      </c>
      <c r="BX10" s="121"/>
    </row>
    <row r="11" spans="1:93" ht="16.149999999999999" customHeight="1" x14ac:dyDescent="0.2">
      <c r="A11" s="360"/>
      <c r="B11" s="341"/>
      <c r="C11" s="361"/>
      <c r="D11" s="362"/>
      <c r="E11" s="338"/>
      <c r="F11" s="366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8"/>
      <c r="AN11" s="351"/>
      <c r="AO11" s="354"/>
      <c r="AP11" s="338"/>
      <c r="AQ11" s="335"/>
      <c r="AR11" s="335"/>
      <c r="AS11" s="335"/>
      <c r="BX11" s="121"/>
      <c r="CG11" s="123"/>
      <c r="CH11" s="123"/>
      <c r="CI11" s="123"/>
      <c r="CJ11" s="123"/>
      <c r="CK11" s="123"/>
      <c r="CL11" s="123"/>
      <c r="CM11" s="123"/>
      <c r="CN11" s="123"/>
      <c r="CO11" s="123"/>
    </row>
    <row r="12" spans="1:93" ht="16.149999999999999" customHeight="1" x14ac:dyDescent="0.2">
      <c r="A12" s="360"/>
      <c r="B12" s="341"/>
      <c r="C12" s="345"/>
      <c r="D12" s="346"/>
      <c r="E12" s="339"/>
      <c r="F12" s="333" t="s">
        <v>17</v>
      </c>
      <c r="G12" s="333"/>
      <c r="H12" s="328" t="s">
        <v>18</v>
      </c>
      <c r="I12" s="347"/>
      <c r="J12" s="328" t="s">
        <v>4</v>
      </c>
      <c r="K12" s="347"/>
      <c r="L12" s="328" t="s">
        <v>19</v>
      </c>
      <c r="M12" s="347"/>
      <c r="N12" s="328" t="s">
        <v>20</v>
      </c>
      <c r="O12" s="347"/>
      <c r="P12" s="328" t="s">
        <v>21</v>
      </c>
      <c r="Q12" s="347"/>
      <c r="R12" s="328" t="s">
        <v>22</v>
      </c>
      <c r="S12" s="347"/>
      <c r="T12" s="328" t="s">
        <v>23</v>
      </c>
      <c r="U12" s="347"/>
      <c r="V12" s="328" t="s">
        <v>24</v>
      </c>
      <c r="W12" s="347"/>
      <c r="X12" s="328" t="s">
        <v>25</v>
      </c>
      <c r="Y12" s="347"/>
      <c r="Z12" s="328" t="s">
        <v>26</v>
      </c>
      <c r="AA12" s="347"/>
      <c r="AB12" s="328" t="s">
        <v>27</v>
      </c>
      <c r="AC12" s="347"/>
      <c r="AD12" s="328" t="s">
        <v>28</v>
      </c>
      <c r="AE12" s="347"/>
      <c r="AF12" s="328" t="s">
        <v>29</v>
      </c>
      <c r="AG12" s="347"/>
      <c r="AH12" s="328" t="s">
        <v>30</v>
      </c>
      <c r="AI12" s="347"/>
      <c r="AJ12" s="328" t="s">
        <v>31</v>
      </c>
      <c r="AK12" s="347"/>
      <c r="AL12" s="348" t="s">
        <v>32</v>
      </c>
      <c r="AM12" s="349"/>
      <c r="AN12" s="351"/>
      <c r="AO12" s="355"/>
      <c r="AP12" s="339"/>
      <c r="AQ12" s="335"/>
      <c r="AR12" s="335"/>
      <c r="AS12" s="335"/>
      <c r="BX12" s="121"/>
      <c r="CG12" s="123"/>
      <c r="CH12" s="123"/>
      <c r="CI12" s="123"/>
      <c r="CJ12" s="123"/>
      <c r="CK12" s="123"/>
      <c r="CL12" s="123"/>
      <c r="CM12" s="123"/>
      <c r="CN12" s="123"/>
      <c r="CO12" s="123"/>
    </row>
    <row r="13" spans="1:93" ht="16.149999999999999" customHeight="1" x14ac:dyDescent="0.2">
      <c r="A13" s="360"/>
      <c r="B13" s="342"/>
      <c r="C13" s="77" t="s">
        <v>33</v>
      </c>
      <c r="D13" s="111" t="s">
        <v>34</v>
      </c>
      <c r="E13" s="265" t="s">
        <v>35</v>
      </c>
      <c r="F13" s="77" t="s">
        <v>34</v>
      </c>
      <c r="G13" s="264" t="s">
        <v>35</v>
      </c>
      <c r="H13" s="77" t="s">
        <v>34</v>
      </c>
      <c r="I13" s="264" t="s">
        <v>35</v>
      </c>
      <c r="J13" s="77" t="s">
        <v>34</v>
      </c>
      <c r="K13" s="264" t="s">
        <v>35</v>
      </c>
      <c r="L13" s="77" t="s">
        <v>34</v>
      </c>
      <c r="M13" s="264" t="s">
        <v>35</v>
      </c>
      <c r="N13" s="77" t="s">
        <v>34</v>
      </c>
      <c r="O13" s="264" t="s">
        <v>35</v>
      </c>
      <c r="P13" s="77" t="s">
        <v>34</v>
      </c>
      <c r="Q13" s="264" t="s">
        <v>35</v>
      </c>
      <c r="R13" s="77" t="s">
        <v>34</v>
      </c>
      <c r="S13" s="264" t="s">
        <v>35</v>
      </c>
      <c r="T13" s="77" t="s">
        <v>34</v>
      </c>
      <c r="U13" s="264" t="s">
        <v>35</v>
      </c>
      <c r="V13" s="77" t="s">
        <v>34</v>
      </c>
      <c r="W13" s="264" t="s">
        <v>35</v>
      </c>
      <c r="X13" s="77" t="s">
        <v>34</v>
      </c>
      <c r="Y13" s="264" t="s">
        <v>35</v>
      </c>
      <c r="Z13" s="77" t="s">
        <v>34</v>
      </c>
      <c r="AA13" s="264" t="s">
        <v>35</v>
      </c>
      <c r="AB13" s="77" t="s">
        <v>34</v>
      </c>
      <c r="AC13" s="264" t="s">
        <v>35</v>
      </c>
      <c r="AD13" s="77" t="s">
        <v>34</v>
      </c>
      <c r="AE13" s="264" t="s">
        <v>35</v>
      </c>
      <c r="AF13" s="77" t="s">
        <v>34</v>
      </c>
      <c r="AG13" s="264" t="s">
        <v>35</v>
      </c>
      <c r="AH13" s="77" t="s">
        <v>34</v>
      </c>
      <c r="AI13" s="264" t="s">
        <v>35</v>
      </c>
      <c r="AJ13" s="77" t="s">
        <v>34</v>
      </c>
      <c r="AK13" s="264" t="s">
        <v>35</v>
      </c>
      <c r="AL13" s="77" t="s">
        <v>34</v>
      </c>
      <c r="AM13" s="92" t="s">
        <v>35</v>
      </c>
      <c r="AN13" s="352"/>
      <c r="AO13" s="77" t="s">
        <v>5</v>
      </c>
      <c r="AP13" s="264" t="s">
        <v>6</v>
      </c>
      <c r="AQ13" s="336"/>
      <c r="AR13" s="336"/>
      <c r="AS13" s="336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X13" s="121"/>
      <c r="CG13" s="123"/>
      <c r="CH13" s="123"/>
      <c r="CI13" s="123"/>
      <c r="CJ13" s="123"/>
      <c r="CK13" s="123"/>
      <c r="CL13" s="123"/>
      <c r="CM13" s="123"/>
      <c r="CN13" s="123"/>
      <c r="CO13" s="123"/>
    </row>
    <row r="14" spans="1:93" ht="16.149999999999999" customHeight="1" x14ac:dyDescent="0.2">
      <c r="A14" s="334" t="s">
        <v>36</v>
      </c>
      <c r="B14" s="152" t="s">
        <v>37</v>
      </c>
      <c r="C14" s="49">
        <f t="shared" ref="C14:C64" si="0">SUM(D14+E14)</f>
        <v>26</v>
      </c>
      <c r="D14" s="50">
        <f t="shared" ref="D14:D39" si="1">SUM(F14+H14+J14+L14+N14+P14+R14+T14+V14+X14+Z14+AB14+AD14+AF14+AH14+AJ14+AL14)</f>
        <v>14</v>
      </c>
      <c r="E14" s="153">
        <f t="shared" ref="E14:E39" si="2">SUM(G14+I14+K14+M14+O14+Q14+S14+U14+W14+Y14+AA14+AC14+AE14+AG14+AI14+AK14+AM14)</f>
        <v>12</v>
      </c>
      <c r="F14" s="78"/>
      <c r="G14" s="154"/>
      <c r="H14" s="78"/>
      <c r="I14" s="154"/>
      <c r="J14" s="78"/>
      <c r="K14" s="79"/>
      <c r="L14" s="78"/>
      <c r="M14" s="79"/>
      <c r="N14" s="78"/>
      <c r="O14" s="79"/>
      <c r="P14" s="78">
        <v>2</v>
      </c>
      <c r="Q14" s="79">
        <v>2</v>
      </c>
      <c r="R14" s="78">
        <v>3</v>
      </c>
      <c r="S14" s="79">
        <v>3</v>
      </c>
      <c r="T14" s="78">
        <v>1</v>
      </c>
      <c r="U14" s="79">
        <v>2</v>
      </c>
      <c r="V14" s="78">
        <v>2</v>
      </c>
      <c r="W14" s="79">
        <v>2</v>
      </c>
      <c r="X14" s="78">
        <v>2</v>
      </c>
      <c r="Y14" s="79">
        <v>2</v>
      </c>
      <c r="Z14" s="78">
        <v>3</v>
      </c>
      <c r="AA14" s="79">
        <v>1</v>
      </c>
      <c r="AB14" s="78"/>
      <c r="AC14" s="79"/>
      <c r="AD14" s="78"/>
      <c r="AE14" s="79"/>
      <c r="AF14" s="78"/>
      <c r="AG14" s="79"/>
      <c r="AH14" s="78">
        <v>1</v>
      </c>
      <c r="AI14" s="79"/>
      <c r="AJ14" s="78"/>
      <c r="AK14" s="79"/>
      <c r="AL14" s="155"/>
      <c r="AM14" s="156"/>
      <c r="AN14" s="56"/>
      <c r="AO14" s="154">
        <v>0</v>
      </c>
      <c r="AP14" s="26">
        <v>0</v>
      </c>
      <c r="AQ14" s="26">
        <v>0</v>
      </c>
      <c r="AR14" s="26">
        <v>0</v>
      </c>
      <c r="AS14" s="157"/>
      <c r="AT14" s="6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122"/>
      <c r="BG14" s="122"/>
      <c r="BX14" s="121"/>
      <c r="CD14" s="147" t="str">
        <f t="shared" ref="CD14:CD77" si="3">IF((J14 + K14 + L14 + M14) &lt;  AS14,"* La columna 14-18 AÑOS no puede ser mayor al total por grupo edad de 10 a 19 años. ","")</f>
        <v/>
      </c>
      <c r="CG14" s="123">
        <v>0</v>
      </c>
      <c r="CH14" s="123">
        <v>0</v>
      </c>
      <c r="CI14" s="123">
        <v>0</v>
      </c>
      <c r="CJ14" s="123">
        <f t="shared" ref="CJ14:CJ77" si="4">IF((J14 + K14 + L14 + M14) &lt;  AS14,1,0)</f>
        <v>0</v>
      </c>
      <c r="CK14" s="123"/>
      <c r="CL14" s="123"/>
      <c r="CM14" s="123"/>
      <c r="CN14" s="123"/>
      <c r="CO14" s="123"/>
    </row>
    <row r="15" spans="1:93" ht="16.149999999999999" customHeight="1" x14ac:dyDescent="0.2">
      <c r="A15" s="335"/>
      <c r="B15" s="39" t="s">
        <v>38</v>
      </c>
      <c r="C15" s="52">
        <f t="shared" si="0"/>
        <v>0</v>
      </c>
      <c r="D15" s="53">
        <f t="shared" si="1"/>
        <v>0</v>
      </c>
      <c r="E15" s="158">
        <f t="shared" si="2"/>
        <v>0</v>
      </c>
      <c r="F15" s="7"/>
      <c r="G15" s="20"/>
      <c r="H15" s="7"/>
      <c r="I15" s="20"/>
      <c r="J15" s="7"/>
      <c r="K15" s="8"/>
      <c r="L15" s="7"/>
      <c r="M15" s="8"/>
      <c r="N15" s="7"/>
      <c r="O15" s="8"/>
      <c r="P15" s="7"/>
      <c r="Q15" s="8"/>
      <c r="R15" s="7"/>
      <c r="S15" s="8"/>
      <c r="T15" s="7"/>
      <c r="U15" s="8"/>
      <c r="V15" s="7"/>
      <c r="W15" s="8"/>
      <c r="X15" s="7"/>
      <c r="Y15" s="8"/>
      <c r="Z15" s="7"/>
      <c r="AA15" s="8"/>
      <c r="AB15" s="7"/>
      <c r="AC15" s="8"/>
      <c r="AD15" s="7"/>
      <c r="AE15" s="8"/>
      <c r="AF15" s="7"/>
      <c r="AG15" s="8"/>
      <c r="AH15" s="7"/>
      <c r="AI15" s="8"/>
      <c r="AJ15" s="7"/>
      <c r="AK15" s="8"/>
      <c r="AL15" s="21"/>
      <c r="AM15" s="35"/>
      <c r="AN15" s="57"/>
      <c r="AO15" s="20"/>
      <c r="AP15" s="22"/>
      <c r="AQ15" s="22"/>
      <c r="AR15" s="22"/>
      <c r="AS15" s="159"/>
      <c r="AT15" s="6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122"/>
      <c r="BG15" s="122"/>
      <c r="BX15" s="121"/>
      <c r="CD15" s="147" t="str">
        <f t="shared" si="3"/>
        <v/>
      </c>
      <c r="CG15" s="123">
        <v>0</v>
      </c>
      <c r="CH15" s="123">
        <v>0</v>
      </c>
      <c r="CI15" s="123">
        <v>0</v>
      </c>
      <c r="CJ15" s="123">
        <f t="shared" si="4"/>
        <v>0</v>
      </c>
      <c r="CK15" s="123"/>
      <c r="CL15" s="123"/>
      <c r="CM15" s="123"/>
      <c r="CN15" s="123"/>
      <c r="CO15" s="123"/>
    </row>
    <row r="16" spans="1:93" ht="16.149999999999999" customHeight="1" x14ac:dyDescent="0.2">
      <c r="A16" s="335"/>
      <c r="B16" s="39" t="s">
        <v>39</v>
      </c>
      <c r="C16" s="52">
        <f t="shared" si="0"/>
        <v>55</v>
      </c>
      <c r="D16" s="53">
        <f t="shared" si="1"/>
        <v>24</v>
      </c>
      <c r="E16" s="158">
        <f t="shared" si="2"/>
        <v>31</v>
      </c>
      <c r="F16" s="7"/>
      <c r="G16" s="20"/>
      <c r="H16" s="7"/>
      <c r="I16" s="20"/>
      <c r="J16" s="7"/>
      <c r="K16" s="8"/>
      <c r="L16" s="7"/>
      <c r="M16" s="8">
        <v>1</v>
      </c>
      <c r="N16" s="7"/>
      <c r="O16" s="8">
        <v>5</v>
      </c>
      <c r="P16" s="7"/>
      <c r="Q16" s="8">
        <v>5</v>
      </c>
      <c r="R16" s="7">
        <v>4</v>
      </c>
      <c r="S16" s="8">
        <v>11</v>
      </c>
      <c r="T16" s="7">
        <v>3</v>
      </c>
      <c r="U16" s="8">
        <v>5</v>
      </c>
      <c r="V16" s="7">
        <v>6</v>
      </c>
      <c r="W16" s="8">
        <v>4</v>
      </c>
      <c r="X16" s="7">
        <v>4</v>
      </c>
      <c r="Y16" s="8"/>
      <c r="Z16" s="7">
        <v>4</v>
      </c>
      <c r="AA16" s="8"/>
      <c r="AB16" s="7">
        <v>1</v>
      </c>
      <c r="AC16" s="8"/>
      <c r="AD16" s="7"/>
      <c r="AE16" s="8"/>
      <c r="AF16" s="7"/>
      <c r="AG16" s="8"/>
      <c r="AH16" s="7">
        <v>2</v>
      </c>
      <c r="AI16" s="8"/>
      <c r="AJ16" s="7"/>
      <c r="AK16" s="8"/>
      <c r="AL16" s="21"/>
      <c r="AM16" s="35"/>
      <c r="AN16" s="57"/>
      <c r="AO16" s="20">
        <v>0</v>
      </c>
      <c r="AP16" s="22">
        <v>0</v>
      </c>
      <c r="AQ16" s="22">
        <v>0</v>
      </c>
      <c r="AR16" s="22">
        <v>3</v>
      </c>
      <c r="AS16" s="159"/>
      <c r="AT16" s="6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122"/>
      <c r="BG16" s="122"/>
      <c r="BX16" s="121"/>
      <c r="CD16" s="147" t="str">
        <f t="shared" si="3"/>
        <v/>
      </c>
      <c r="CG16" s="123">
        <v>0</v>
      </c>
      <c r="CH16" s="123">
        <v>0</v>
      </c>
      <c r="CI16" s="123">
        <v>0</v>
      </c>
      <c r="CJ16" s="123">
        <f t="shared" si="4"/>
        <v>0</v>
      </c>
      <c r="CK16" s="123"/>
      <c r="CL16" s="123"/>
      <c r="CM16" s="123"/>
      <c r="CN16" s="123"/>
      <c r="CO16" s="123"/>
    </row>
    <row r="17" spans="1:93" ht="16.149999999999999" customHeight="1" x14ac:dyDescent="0.2">
      <c r="A17" s="335"/>
      <c r="B17" s="39" t="s">
        <v>40</v>
      </c>
      <c r="C17" s="52">
        <f t="shared" si="0"/>
        <v>0</v>
      </c>
      <c r="D17" s="53">
        <f t="shared" si="1"/>
        <v>0</v>
      </c>
      <c r="E17" s="158">
        <f t="shared" si="2"/>
        <v>0</v>
      </c>
      <c r="F17" s="7"/>
      <c r="G17" s="20"/>
      <c r="H17" s="7"/>
      <c r="I17" s="20"/>
      <c r="J17" s="7"/>
      <c r="K17" s="8"/>
      <c r="L17" s="7"/>
      <c r="M17" s="8"/>
      <c r="N17" s="7"/>
      <c r="O17" s="8"/>
      <c r="P17" s="7"/>
      <c r="Q17" s="8"/>
      <c r="R17" s="7"/>
      <c r="S17" s="8"/>
      <c r="T17" s="7"/>
      <c r="U17" s="8"/>
      <c r="V17" s="7"/>
      <c r="W17" s="8"/>
      <c r="X17" s="7"/>
      <c r="Y17" s="8"/>
      <c r="Z17" s="7"/>
      <c r="AA17" s="8"/>
      <c r="AB17" s="7"/>
      <c r="AC17" s="8"/>
      <c r="AD17" s="7"/>
      <c r="AE17" s="8"/>
      <c r="AF17" s="7"/>
      <c r="AG17" s="8"/>
      <c r="AH17" s="7"/>
      <c r="AI17" s="8"/>
      <c r="AJ17" s="7"/>
      <c r="AK17" s="8"/>
      <c r="AL17" s="21"/>
      <c r="AM17" s="35"/>
      <c r="AN17" s="57"/>
      <c r="AO17" s="20"/>
      <c r="AP17" s="22"/>
      <c r="AQ17" s="22"/>
      <c r="AR17" s="22"/>
      <c r="AS17" s="159"/>
      <c r="AT17" s="6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122"/>
      <c r="BG17" s="122"/>
      <c r="BX17" s="121"/>
      <c r="CD17" s="147" t="str">
        <f t="shared" si="3"/>
        <v/>
      </c>
      <c r="CG17" s="123">
        <v>0</v>
      </c>
      <c r="CH17" s="123">
        <v>0</v>
      </c>
      <c r="CI17" s="123">
        <v>0</v>
      </c>
      <c r="CJ17" s="123">
        <f t="shared" si="4"/>
        <v>0</v>
      </c>
      <c r="CK17" s="123"/>
      <c r="CL17" s="123"/>
      <c r="CM17" s="123"/>
      <c r="CN17" s="123"/>
      <c r="CO17" s="123"/>
    </row>
    <row r="18" spans="1:93" ht="16.149999999999999" customHeight="1" x14ac:dyDescent="0.2">
      <c r="A18" s="335"/>
      <c r="B18" s="39" t="s">
        <v>41</v>
      </c>
      <c r="C18" s="52">
        <f t="shared" si="0"/>
        <v>0</v>
      </c>
      <c r="D18" s="53">
        <f t="shared" si="1"/>
        <v>0</v>
      </c>
      <c r="E18" s="158">
        <f t="shared" si="2"/>
        <v>0</v>
      </c>
      <c r="F18" s="7"/>
      <c r="G18" s="20"/>
      <c r="H18" s="7"/>
      <c r="I18" s="20"/>
      <c r="J18" s="7"/>
      <c r="K18" s="8"/>
      <c r="L18" s="7"/>
      <c r="M18" s="8"/>
      <c r="N18" s="7"/>
      <c r="O18" s="8"/>
      <c r="P18" s="7"/>
      <c r="Q18" s="8"/>
      <c r="R18" s="7"/>
      <c r="S18" s="8"/>
      <c r="T18" s="7"/>
      <c r="U18" s="8"/>
      <c r="V18" s="7"/>
      <c r="W18" s="8"/>
      <c r="X18" s="7"/>
      <c r="Y18" s="8"/>
      <c r="Z18" s="7"/>
      <c r="AA18" s="8"/>
      <c r="AB18" s="7"/>
      <c r="AC18" s="8"/>
      <c r="AD18" s="7"/>
      <c r="AE18" s="8"/>
      <c r="AF18" s="7"/>
      <c r="AG18" s="8"/>
      <c r="AH18" s="7"/>
      <c r="AI18" s="8"/>
      <c r="AJ18" s="7"/>
      <c r="AK18" s="8"/>
      <c r="AL18" s="21"/>
      <c r="AM18" s="35"/>
      <c r="AN18" s="57"/>
      <c r="AO18" s="20"/>
      <c r="AP18" s="22"/>
      <c r="AQ18" s="22"/>
      <c r="AR18" s="22"/>
      <c r="AS18" s="159"/>
      <c r="AT18" s="6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122"/>
      <c r="BG18" s="122"/>
      <c r="BX18" s="121"/>
      <c r="CD18" s="147" t="str">
        <f t="shared" si="3"/>
        <v/>
      </c>
      <c r="CG18" s="123">
        <v>0</v>
      </c>
      <c r="CH18" s="123">
        <v>0</v>
      </c>
      <c r="CI18" s="123">
        <v>0</v>
      </c>
      <c r="CJ18" s="123">
        <f t="shared" si="4"/>
        <v>0</v>
      </c>
      <c r="CK18" s="123"/>
      <c r="CL18" s="123"/>
      <c r="CM18" s="123"/>
      <c r="CN18" s="123"/>
      <c r="CO18" s="123"/>
    </row>
    <row r="19" spans="1:93" ht="16.149999999999999" customHeight="1" x14ac:dyDescent="0.2">
      <c r="A19" s="335"/>
      <c r="B19" s="39" t="s">
        <v>42</v>
      </c>
      <c r="C19" s="52">
        <f t="shared" si="0"/>
        <v>0</v>
      </c>
      <c r="D19" s="53">
        <f t="shared" si="1"/>
        <v>0</v>
      </c>
      <c r="E19" s="158">
        <f t="shared" si="2"/>
        <v>0</v>
      </c>
      <c r="F19" s="7"/>
      <c r="G19" s="20"/>
      <c r="H19" s="7"/>
      <c r="I19" s="20"/>
      <c r="J19" s="7"/>
      <c r="K19" s="8"/>
      <c r="L19" s="7"/>
      <c r="M19" s="8"/>
      <c r="N19" s="7"/>
      <c r="O19" s="8"/>
      <c r="P19" s="7"/>
      <c r="Q19" s="8"/>
      <c r="R19" s="7"/>
      <c r="S19" s="8"/>
      <c r="T19" s="7"/>
      <c r="U19" s="8"/>
      <c r="V19" s="7"/>
      <c r="W19" s="8"/>
      <c r="X19" s="7"/>
      <c r="Y19" s="8"/>
      <c r="Z19" s="7"/>
      <c r="AA19" s="8"/>
      <c r="AB19" s="7"/>
      <c r="AC19" s="8"/>
      <c r="AD19" s="7"/>
      <c r="AE19" s="8"/>
      <c r="AF19" s="7"/>
      <c r="AG19" s="8"/>
      <c r="AH19" s="7"/>
      <c r="AI19" s="8"/>
      <c r="AJ19" s="7"/>
      <c r="AK19" s="8"/>
      <c r="AL19" s="21"/>
      <c r="AM19" s="35"/>
      <c r="AN19" s="57"/>
      <c r="AO19" s="20"/>
      <c r="AP19" s="22"/>
      <c r="AQ19" s="22"/>
      <c r="AR19" s="22"/>
      <c r="AS19" s="159"/>
      <c r="AT19" s="6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122"/>
      <c r="BG19" s="122"/>
      <c r="BX19" s="121"/>
      <c r="CD19" s="147" t="str">
        <f t="shared" si="3"/>
        <v/>
      </c>
      <c r="CG19" s="123">
        <v>0</v>
      </c>
      <c r="CH19" s="123">
        <v>0</v>
      </c>
      <c r="CI19" s="123">
        <v>0</v>
      </c>
      <c r="CJ19" s="123">
        <f t="shared" si="4"/>
        <v>0</v>
      </c>
      <c r="CK19" s="123"/>
      <c r="CL19" s="123"/>
      <c r="CM19" s="123"/>
      <c r="CN19" s="123"/>
      <c r="CO19" s="123"/>
    </row>
    <row r="20" spans="1:93" ht="16.149999999999999" customHeight="1" x14ac:dyDescent="0.2">
      <c r="A20" s="335"/>
      <c r="B20" s="39" t="s">
        <v>43</v>
      </c>
      <c r="C20" s="52">
        <f t="shared" si="0"/>
        <v>0</v>
      </c>
      <c r="D20" s="53">
        <f t="shared" si="1"/>
        <v>0</v>
      </c>
      <c r="E20" s="158">
        <f t="shared" si="2"/>
        <v>0</v>
      </c>
      <c r="F20" s="7"/>
      <c r="G20" s="20"/>
      <c r="H20" s="7"/>
      <c r="I20" s="20"/>
      <c r="J20" s="7"/>
      <c r="K20" s="8"/>
      <c r="L20" s="7"/>
      <c r="M20" s="8"/>
      <c r="N20" s="7"/>
      <c r="O20" s="8"/>
      <c r="P20" s="7"/>
      <c r="Q20" s="8"/>
      <c r="R20" s="7"/>
      <c r="S20" s="8"/>
      <c r="T20" s="7"/>
      <c r="U20" s="8"/>
      <c r="V20" s="7"/>
      <c r="W20" s="8"/>
      <c r="X20" s="7"/>
      <c r="Y20" s="8"/>
      <c r="Z20" s="7"/>
      <c r="AA20" s="8"/>
      <c r="AB20" s="7"/>
      <c r="AC20" s="8"/>
      <c r="AD20" s="7"/>
      <c r="AE20" s="8"/>
      <c r="AF20" s="7"/>
      <c r="AG20" s="8"/>
      <c r="AH20" s="7"/>
      <c r="AI20" s="8"/>
      <c r="AJ20" s="7"/>
      <c r="AK20" s="8"/>
      <c r="AL20" s="21"/>
      <c r="AM20" s="35"/>
      <c r="AN20" s="57"/>
      <c r="AO20" s="20"/>
      <c r="AP20" s="22"/>
      <c r="AQ20" s="22"/>
      <c r="AR20" s="22"/>
      <c r="AS20" s="159"/>
      <c r="AT20" s="6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122"/>
      <c r="BG20" s="122"/>
      <c r="BX20" s="121"/>
      <c r="CD20" s="147" t="str">
        <f t="shared" si="3"/>
        <v/>
      </c>
      <c r="CG20" s="123">
        <v>0</v>
      </c>
      <c r="CH20" s="123">
        <v>0</v>
      </c>
      <c r="CI20" s="123">
        <v>0</v>
      </c>
      <c r="CJ20" s="123">
        <f t="shared" si="4"/>
        <v>0</v>
      </c>
      <c r="CK20" s="123"/>
      <c r="CL20" s="123"/>
      <c r="CM20" s="123"/>
      <c r="CN20" s="123"/>
      <c r="CO20" s="123"/>
    </row>
    <row r="21" spans="1:93" ht="16.149999999999999" customHeight="1" x14ac:dyDescent="0.2">
      <c r="A21" s="335"/>
      <c r="B21" s="127" t="s">
        <v>44</v>
      </c>
      <c r="C21" s="160">
        <f t="shared" si="0"/>
        <v>0</v>
      </c>
      <c r="D21" s="161">
        <f t="shared" si="1"/>
        <v>0</v>
      </c>
      <c r="E21" s="162">
        <f t="shared" si="2"/>
        <v>0</v>
      </c>
      <c r="F21" s="27"/>
      <c r="G21" s="28"/>
      <c r="H21" s="27"/>
      <c r="I21" s="28"/>
      <c r="J21" s="27"/>
      <c r="K21" s="137"/>
      <c r="L21" s="27"/>
      <c r="M21" s="137"/>
      <c r="N21" s="27"/>
      <c r="O21" s="137"/>
      <c r="P21" s="27"/>
      <c r="Q21" s="137"/>
      <c r="R21" s="27"/>
      <c r="S21" s="137"/>
      <c r="T21" s="27"/>
      <c r="U21" s="137"/>
      <c r="V21" s="27"/>
      <c r="W21" s="137"/>
      <c r="X21" s="27"/>
      <c r="Y21" s="137"/>
      <c r="Z21" s="27"/>
      <c r="AA21" s="137"/>
      <c r="AB21" s="27"/>
      <c r="AC21" s="137"/>
      <c r="AD21" s="27"/>
      <c r="AE21" s="137"/>
      <c r="AF21" s="27"/>
      <c r="AG21" s="137"/>
      <c r="AH21" s="27"/>
      <c r="AI21" s="137"/>
      <c r="AJ21" s="27"/>
      <c r="AK21" s="137"/>
      <c r="AL21" s="163"/>
      <c r="AM21" s="164"/>
      <c r="AN21" s="57"/>
      <c r="AO21" s="28"/>
      <c r="AP21" s="22"/>
      <c r="AQ21" s="22"/>
      <c r="AR21" s="22"/>
      <c r="AS21" s="159"/>
      <c r="AT21" s="6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122"/>
      <c r="BG21" s="122"/>
      <c r="BX21" s="121"/>
      <c r="CD21" s="147" t="str">
        <f t="shared" si="3"/>
        <v/>
      </c>
      <c r="CG21" s="123">
        <v>0</v>
      </c>
      <c r="CH21" s="123">
        <v>0</v>
      </c>
      <c r="CI21" s="123">
        <v>0</v>
      </c>
      <c r="CJ21" s="123">
        <f t="shared" si="4"/>
        <v>0</v>
      </c>
      <c r="CK21" s="123"/>
      <c r="CL21" s="123"/>
      <c r="CM21" s="123"/>
      <c r="CN21" s="123"/>
      <c r="CO21" s="123"/>
    </row>
    <row r="22" spans="1:93" ht="16.149999999999999" customHeight="1" x14ac:dyDescent="0.2">
      <c r="A22" s="335"/>
      <c r="B22" s="39" t="s">
        <v>45</v>
      </c>
      <c r="C22" s="52">
        <f t="shared" si="0"/>
        <v>0</v>
      </c>
      <c r="D22" s="53">
        <f t="shared" si="1"/>
        <v>0</v>
      </c>
      <c r="E22" s="158">
        <f t="shared" si="2"/>
        <v>0</v>
      </c>
      <c r="F22" s="7"/>
      <c r="G22" s="20"/>
      <c r="H22" s="7"/>
      <c r="I22" s="20"/>
      <c r="J22" s="7"/>
      <c r="K22" s="8"/>
      <c r="L22" s="7"/>
      <c r="M22" s="8"/>
      <c r="N22" s="7"/>
      <c r="O22" s="8"/>
      <c r="P22" s="7"/>
      <c r="Q22" s="8"/>
      <c r="R22" s="7"/>
      <c r="S22" s="8"/>
      <c r="T22" s="7"/>
      <c r="U22" s="8"/>
      <c r="V22" s="7"/>
      <c r="W22" s="8"/>
      <c r="X22" s="7"/>
      <c r="Y22" s="8"/>
      <c r="Z22" s="7"/>
      <c r="AA22" s="8"/>
      <c r="AB22" s="7"/>
      <c r="AC22" s="8"/>
      <c r="AD22" s="7"/>
      <c r="AE22" s="8"/>
      <c r="AF22" s="7"/>
      <c r="AG22" s="8"/>
      <c r="AH22" s="7"/>
      <c r="AI22" s="8"/>
      <c r="AJ22" s="7"/>
      <c r="AK22" s="8"/>
      <c r="AL22" s="21"/>
      <c r="AM22" s="35"/>
      <c r="AN22" s="57"/>
      <c r="AO22" s="20"/>
      <c r="AP22" s="22"/>
      <c r="AQ22" s="22"/>
      <c r="AR22" s="22"/>
      <c r="AS22" s="159"/>
      <c r="AT22" s="6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122"/>
      <c r="BG22" s="122"/>
      <c r="BX22" s="121"/>
      <c r="CD22" s="147" t="str">
        <f t="shared" si="3"/>
        <v/>
      </c>
      <c r="CG22" s="123">
        <v>0</v>
      </c>
      <c r="CH22" s="123">
        <v>0</v>
      </c>
      <c r="CI22" s="123">
        <v>0</v>
      </c>
      <c r="CJ22" s="123">
        <f t="shared" si="4"/>
        <v>0</v>
      </c>
      <c r="CK22" s="123"/>
      <c r="CL22" s="123"/>
      <c r="CM22" s="123"/>
      <c r="CN22" s="123"/>
      <c r="CO22" s="123"/>
    </row>
    <row r="23" spans="1:93" ht="16.149999999999999" customHeight="1" x14ac:dyDescent="0.2">
      <c r="A23" s="335"/>
      <c r="B23" s="112" t="s">
        <v>46</v>
      </c>
      <c r="C23" s="165">
        <f t="shared" si="0"/>
        <v>0</v>
      </c>
      <c r="D23" s="88">
        <f t="shared" si="1"/>
        <v>0</v>
      </c>
      <c r="E23" s="166">
        <f t="shared" si="2"/>
        <v>0</v>
      </c>
      <c r="F23" s="7"/>
      <c r="G23" s="20"/>
      <c r="H23" s="7"/>
      <c r="I23" s="20"/>
      <c r="J23" s="7"/>
      <c r="K23" s="8"/>
      <c r="L23" s="7"/>
      <c r="M23" s="8"/>
      <c r="N23" s="7"/>
      <c r="O23" s="8"/>
      <c r="P23" s="7"/>
      <c r="Q23" s="8"/>
      <c r="R23" s="7"/>
      <c r="S23" s="8"/>
      <c r="T23" s="7"/>
      <c r="U23" s="8"/>
      <c r="V23" s="7"/>
      <c r="W23" s="8"/>
      <c r="X23" s="7"/>
      <c r="Y23" s="8"/>
      <c r="Z23" s="7"/>
      <c r="AA23" s="8"/>
      <c r="AB23" s="7"/>
      <c r="AC23" s="8"/>
      <c r="AD23" s="7"/>
      <c r="AE23" s="8"/>
      <c r="AF23" s="7"/>
      <c r="AG23" s="8"/>
      <c r="AH23" s="7"/>
      <c r="AI23" s="8"/>
      <c r="AJ23" s="7"/>
      <c r="AK23" s="8"/>
      <c r="AL23" s="55"/>
      <c r="AM23" s="35"/>
      <c r="AN23" s="57"/>
      <c r="AO23" s="20"/>
      <c r="AP23" s="22"/>
      <c r="AQ23" s="22"/>
      <c r="AR23" s="22"/>
      <c r="AS23" s="159"/>
      <c r="AT23" s="6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122"/>
      <c r="BG23" s="122"/>
      <c r="BX23" s="121"/>
      <c r="CD23" s="147" t="str">
        <f t="shared" si="3"/>
        <v/>
      </c>
      <c r="CG23" s="123">
        <v>0</v>
      </c>
      <c r="CH23" s="123">
        <v>0</v>
      </c>
      <c r="CI23" s="123">
        <v>0</v>
      </c>
      <c r="CJ23" s="123">
        <f t="shared" si="4"/>
        <v>0</v>
      </c>
      <c r="CK23" s="123"/>
      <c r="CL23" s="123"/>
      <c r="CM23" s="123"/>
      <c r="CN23" s="123"/>
      <c r="CO23" s="123"/>
    </row>
    <row r="24" spans="1:93" ht="16.149999999999999" customHeight="1" x14ac:dyDescent="0.2">
      <c r="A24" s="336"/>
      <c r="B24" s="167" t="s">
        <v>47</v>
      </c>
      <c r="C24" s="132">
        <f t="shared" si="0"/>
        <v>0</v>
      </c>
      <c r="D24" s="168">
        <f t="shared" si="1"/>
        <v>0</v>
      </c>
      <c r="E24" s="128">
        <f t="shared" si="2"/>
        <v>0</v>
      </c>
      <c r="F24" s="32"/>
      <c r="G24" s="33"/>
      <c r="H24" s="32"/>
      <c r="I24" s="33"/>
      <c r="J24" s="32"/>
      <c r="K24" s="45"/>
      <c r="L24" s="32"/>
      <c r="M24" s="45"/>
      <c r="N24" s="32"/>
      <c r="O24" s="45"/>
      <c r="P24" s="32"/>
      <c r="Q24" s="45"/>
      <c r="R24" s="32"/>
      <c r="S24" s="45"/>
      <c r="T24" s="32"/>
      <c r="U24" s="45"/>
      <c r="V24" s="32"/>
      <c r="W24" s="45"/>
      <c r="X24" s="32"/>
      <c r="Y24" s="45"/>
      <c r="Z24" s="32"/>
      <c r="AA24" s="45"/>
      <c r="AB24" s="32"/>
      <c r="AC24" s="45"/>
      <c r="AD24" s="32"/>
      <c r="AE24" s="45"/>
      <c r="AF24" s="32"/>
      <c r="AG24" s="45"/>
      <c r="AH24" s="32"/>
      <c r="AI24" s="45"/>
      <c r="AJ24" s="32"/>
      <c r="AK24" s="45"/>
      <c r="AL24" s="12"/>
      <c r="AM24" s="97"/>
      <c r="AN24" s="57"/>
      <c r="AO24" s="33"/>
      <c r="AP24" s="24"/>
      <c r="AQ24" s="24"/>
      <c r="AR24" s="24"/>
      <c r="AS24" s="169"/>
      <c r="AT24" s="6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122"/>
      <c r="BG24" s="122"/>
      <c r="BX24" s="121"/>
      <c r="CD24" s="147" t="str">
        <f t="shared" si="3"/>
        <v/>
      </c>
      <c r="CG24" s="123">
        <v>0</v>
      </c>
      <c r="CH24" s="123">
        <v>0</v>
      </c>
      <c r="CI24" s="123">
        <v>0</v>
      </c>
      <c r="CJ24" s="123">
        <f t="shared" si="4"/>
        <v>0</v>
      </c>
      <c r="CK24" s="123"/>
      <c r="CL24" s="123"/>
      <c r="CM24" s="123"/>
      <c r="CN24" s="123"/>
      <c r="CO24" s="123"/>
    </row>
    <row r="25" spans="1:93" ht="16.149999999999999" customHeight="1" x14ac:dyDescent="0.2">
      <c r="A25" s="334" t="s">
        <v>48</v>
      </c>
      <c r="B25" s="152" t="s">
        <v>37</v>
      </c>
      <c r="C25" s="49">
        <f t="shared" si="0"/>
        <v>26</v>
      </c>
      <c r="D25" s="50">
        <f t="shared" si="1"/>
        <v>14</v>
      </c>
      <c r="E25" s="153">
        <f t="shared" si="2"/>
        <v>12</v>
      </c>
      <c r="F25" s="1"/>
      <c r="G25" s="2"/>
      <c r="H25" s="1"/>
      <c r="I25" s="2"/>
      <c r="J25" s="1"/>
      <c r="K25" s="3"/>
      <c r="L25" s="1"/>
      <c r="M25" s="3"/>
      <c r="N25" s="1"/>
      <c r="O25" s="3"/>
      <c r="P25" s="1">
        <v>2</v>
      </c>
      <c r="Q25" s="3">
        <v>2</v>
      </c>
      <c r="R25" s="1">
        <v>3</v>
      </c>
      <c r="S25" s="3">
        <v>3</v>
      </c>
      <c r="T25" s="1">
        <v>1</v>
      </c>
      <c r="U25" s="3">
        <v>2</v>
      </c>
      <c r="V25" s="1">
        <v>2</v>
      </c>
      <c r="W25" s="3">
        <v>2</v>
      </c>
      <c r="X25" s="1">
        <v>2</v>
      </c>
      <c r="Y25" s="3">
        <v>2</v>
      </c>
      <c r="Z25" s="1">
        <v>3</v>
      </c>
      <c r="AA25" s="3">
        <v>1</v>
      </c>
      <c r="AB25" s="1"/>
      <c r="AC25" s="3"/>
      <c r="AD25" s="1"/>
      <c r="AE25" s="3"/>
      <c r="AF25" s="1"/>
      <c r="AG25" s="3"/>
      <c r="AH25" s="1">
        <v>1</v>
      </c>
      <c r="AI25" s="3"/>
      <c r="AJ25" s="1"/>
      <c r="AK25" s="3"/>
      <c r="AL25" s="25"/>
      <c r="AM25" s="47"/>
      <c r="AN25" s="57"/>
      <c r="AO25" s="2">
        <v>0</v>
      </c>
      <c r="AP25" s="26">
        <v>0</v>
      </c>
      <c r="AQ25" s="26">
        <v>0</v>
      </c>
      <c r="AR25" s="26">
        <v>0</v>
      </c>
      <c r="AS25" s="157"/>
      <c r="AT25" s="6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122"/>
      <c r="BG25" s="122"/>
      <c r="BX25" s="121"/>
      <c r="CD25" s="147" t="str">
        <f t="shared" si="3"/>
        <v/>
      </c>
      <c r="CG25" s="123">
        <v>0</v>
      </c>
      <c r="CH25" s="123">
        <v>0</v>
      </c>
      <c r="CI25" s="123">
        <v>0</v>
      </c>
      <c r="CJ25" s="123">
        <f t="shared" si="4"/>
        <v>0</v>
      </c>
      <c r="CK25" s="123"/>
      <c r="CL25" s="123"/>
      <c r="CM25" s="123"/>
      <c r="CN25" s="123"/>
      <c r="CO25" s="123"/>
    </row>
    <row r="26" spans="1:93" ht="16.149999999999999" customHeight="1" x14ac:dyDescent="0.2">
      <c r="A26" s="335"/>
      <c r="B26" s="39" t="s">
        <v>38</v>
      </c>
      <c r="C26" s="52">
        <f t="shared" si="0"/>
        <v>0</v>
      </c>
      <c r="D26" s="53">
        <f t="shared" si="1"/>
        <v>0</v>
      </c>
      <c r="E26" s="158">
        <f t="shared" si="2"/>
        <v>0</v>
      </c>
      <c r="F26" s="7"/>
      <c r="G26" s="20"/>
      <c r="H26" s="7"/>
      <c r="I26" s="20"/>
      <c r="J26" s="7"/>
      <c r="K26" s="8"/>
      <c r="L26" s="7"/>
      <c r="M26" s="8"/>
      <c r="N26" s="7"/>
      <c r="O26" s="8"/>
      <c r="P26" s="7"/>
      <c r="Q26" s="8"/>
      <c r="R26" s="7"/>
      <c r="S26" s="8"/>
      <c r="T26" s="7"/>
      <c r="U26" s="8"/>
      <c r="V26" s="7"/>
      <c r="W26" s="8"/>
      <c r="X26" s="7"/>
      <c r="Y26" s="8"/>
      <c r="Z26" s="7"/>
      <c r="AA26" s="8"/>
      <c r="AB26" s="7"/>
      <c r="AC26" s="8"/>
      <c r="AD26" s="7"/>
      <c r="AE26" s="8"/>
      <c r="AF26" s="7"/>
      <c r="AG26" s="8"/>
      <c r="AH26" s="7"/>
      <c r="AI26" s="8"/>
      <c r="AJ26" s="7"/>
      <c r="AK26" s="8"/>
      <c r="AL26" s="21"/>
      <c r="AM26" s="35"/>
      <c r="AN26" s="57"/>
      <c r="AO26" s="20"/>
      <c r="AP26" s="22"/>
      <c r="AQ26" s="22"/>
      <c r="AR26" s="22"/>
      <c r="AS26" s="159"/>
      <c r="AT26" s="6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122"/>
      <c r="BG26" s="122"/>
      <c r="BX26" s="121"/>
      <c r="CD26" s="147" t="str">
        <f t="shared" si="3"/>
        <v/>
      </c>
      <c r="CG26" s="123">
        <v>0</v>
      </c>
      <c r="CH26" s="123">
        <v>0</v>
      </c>
      <c r="CI26" s="123">
        <v>0</v>
      </c>
      <c r="CJ26" s="123">
        <f t="shared" si="4"/>
        <v>0</v>
      </c>
      <c r="CK26" s="123"/>
      <c r="CL26" s="123"/>
      <c r="CM26" s="123"/>
      <c r="CN26" s="123"/>
      <c r="CO26" s="123"/>
    </row>
    <row r="27" spans="1:93" ht="16.149999999999999" customHeight="1" x14ac:dyDescent="0.2">
      <c r="A27" s="335"/>
      <c r="B27" s="39" t="s">
        <v>39</v>
      </c>
      <c r="C27" s="52">
        <f t="shared" si="0"/>
        <v>55</v>
      </c>
      <c r="D27" s="53">
        <f t="shared" si="1"/>
        <v>24</v>
      </c>
      <c r="E27" s="158">
        <f t="shared" si="2"/>
        <v>31</v>
      </c>
      <c r="F27" s="7"/>
      <c r="G27" s="20"/>
      <c r="H27" s="7"/>
      <c r="I27" s="20"/>
      <c r="J27" s="7"/>
      <c r="K27" s="8"/>
      <c r="L27" s="7"/>
      <c r="M27" s="8">
        <v>1</v>
      </c>
      <c r="N27" s="7"/>
      <c r="O27" s="8">
        <v>5</v>
      </c>
      <c r="P27" s="7"/>
      <c r="Q27" s="8">
        <v>5</v>
      </c>
      <c r="R27" s="7">
        <v>4</v>
      </c>
      <c r="S27" s="8">
        <v>11</v>
      </c>
      <c r="T27" s="7">
        <v>3</v>
      </c>
      <c r="U27" s="8">
        <v>5</v>
      </c>
      <c r="V27" s="7">
        <v>6</v>
      </c>
      <c r="W27" s="8">
        <v>4</v>
      </c>
      <c r="X27" s="7">
        <v>4</v>
      </c>
      <c r="Y27" s="8"/>
      <c r="Z27" s="7">
        <v>4</v>
      </c>
      <c r="AA27" s="8"/>
      <c r="AB27" s="7">
        <v>1</v>
      </c>
      <c r="AC27" s="8"/>
      <c r="AD27" s="7"/>
      <c r="AE27" s="8"/>
      <c r="AF27" s="7"/>
      <c r="AG27" s="8"/>
      <c r="AH27" s="7">
        <v>2</v>
      </c>
      <c r="AI27" s="8"/>
      <c r="AJ27" s="7"/>
      <c r="AK27" s="8"/>
      <c r="AL27" s="21"/>
      <c r="AM27" s="35"/>
      <c r="AN27" s="57"/>
      <c r="AO27" s="20">
        <v>0</v>
      </c>
      <c r="AP27" s="22">
        <v>0</v>
      </c>
      <c r="AQ27" s="22">
        <v>0</v>
      </c>
      <c r="AR27" s="22">
        <v>3</v>
      </c>
      <c r="AS27" s="159"/>
      <c r="AT27" s="6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122"/>
      <c r="BG27" s="122"/>
      <c r="BX27" s="121"/>
      <c r="CD27" s="147" t="str">
        <f t="shared" si="3"/>
        <v/>
      </c>
      <c r="CG27" s="123">
        <v>0</v>
      </c>
      <c r="CH27" s="123">
        <v>0</v>
      </c>
      <c r="CI27" s="123">
        <v>0</v>
      </c>
      <c r="CJ27" s="123">
        <f t="shared" si="4"/>
        <v>0</v>
      </c>
      <c r="CK27" s="123"/>
      <c r="CL27" s="123"/>
      <c r="CM27" s="123"/>
      <c r="CN27" s="123"/>
      <c r="CO27" s="123"/>
    </row>
    <row r="28" spans="1:93" ht="16.149999999999999" customHeight="1" x14ac:dyDescent="0.2">
      <c r="A28" s="335"/>
      <c r="B28" s="39" t="s">
        <v>40</v>
      </c>
      <c r="C28" s="52">
        <f t="shared" si="0"/>
        <v>0</v>
      </c>
      <c r="D28" s="53">
        <f t="shared" si="1"/>
        <v>0</v>
      </c>
      <c r="E28" s="158">
        <f t="shared" si="2"/>
        <v>0</v>
      </c>
      <c r="F28" s="7"/>
      <c r="G28" s="20"/>
      <c r="H28" s="7"/>
      <c r="I28" s="20"/>
      <c r="J28" s="7"/>
      <c r="K28" s="8"/>
      <c r="L28" s="7"/>
      <c r="M28" s="8"/>
      <c r="N28" s="7"/>
      <c r="O28" s="8"/>
      <c r="P28" s="7"/>
      <c r="Q28" s="8"/>
      <c r="R28" s="7"/>
      <c r="S28" s="8"/>
      <c r="T28" s="7"/>
      <c r="U28" s="8"/>
      <c r="V28" s="7"/>
      <c r="W28" s="8"/>
      <c r="X28" s="7"/>
      <c r="Y28" s="8"/>
      <c r="Z28" s="7"/>
      <c r="AA28" s="8"/>
      <c r="AB28" s="7"/>
      <c r="AC28" s="8"/>
      <c r="AD28" s="7"/>
      <c r="AE28" s="8"/>
      <c r="AF28" s="7"/>
      <c r="AG28" s="8"/>
      <c r="AH28" s="7"/>
      <c r="AI28" s="8"/>
      <c r="AJ28" s="7"/>
      <c r="AK28" s="8"/>
      <c r="AL28" s="21"/>
      <c r="AM28" s="35"/>
      <c r="AN28" s="57"/>
      <c r="AO28" s="20"/>
      <c r="AP28" s="22"/>
      <c r="AQ28" s="22"/>
      <c r="AR28" s="22"/>
      <c r="AS28" s="159"/>
      <c r="AT28" s="6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122"/>
      <c r="BG28" s="122"/>
      <c r="BX28" s="121"/>
      <c r="CD28" s="147" t="str">
        <f t="shared" si="3"/>
        <v/>
      </c>
      <c r="CG28" s="123">
        <v>0</v>
      </c>
      <c r="CH28" s="123">
        <v>0</v>
      </c>
      <c r="CI28" s="123">
        <v>0</v>
      </c>
      <c r="CJ28" s="123">
        <f t="shared" si="4"/>
        <v>0</v>
      </c>
      <c r="CK28" s="123"/>
      <c r="CL28" s="123"/>
      <c r="CM28" s="123"/>
      <c r="CN28" s="123"/>
      <c r="CO28" s="123"/>
    </row>
    <row r="29" spans="1:93" ht="16.149999999999999" customHeight="1" x14ac:dyDescent="0.2">
      <c r="A29" s="335"/>
      <c r="B29" s="39" t="s">
        <v>41</v>
      </c>
      <c r="C29" s="52">
        <f t="shared" si="0"/>
        <v>0</v>
      </c>
      <c r="D29" s="53">
        <f t="shared" si="1"/>
        <v>0</v>
      </c>
      <c r="E29" s="158">
        <f t="shared" si="2"/>
        <v>0</v>
      </c>
      <c r="F29" s="7"/>
      <c r="G29" s="20"/>
      <c r="H29" s="7"/>
      <c r="I29" s="20"/>
      <c r="J29" s="7"/>
      <c r="K29" s="8"/>
      <c r="L29" s="7"/>
      <c r="M29" s="8"/>
      <c r="N29" s="7"/>
      <c r="O29" s="8"/>
      <c r="P29" s="7"/>
      <c r="Q29" s="8"/>
      <c r="R29" s="7"/>
      <c r="S29" s="8"/>
      <c r="T29" s="7"/>
      <c r="U29" s="8"/>
      <c r="V29" s="7"/>
      <c r="W29" s="8"/>
      <c r="X29" s="7"/>
      <c r="Y29" s="8"/>
      <c r="Z29" s="7"/>
      <c r="AA29" s="8"/>
      <c r="AB29" s="7"/>
      <c r="AC29" s="8"/>
      <c r="AD29" s="7"/>
      <c r="AE29" s="8"/>
      <c r="AF29" s="7"/>
      <c r="AG29" s="8"/>
      <c r="AH29" s="7"/>
      <c r="AI29" s="8"/>
      <c r="AJ29" s="7"/>
      <c r="AK29" s="8"/>
      <c r="AL29" s="21"/>
      <c r="AM29" s="35"/>
      <c r="AN29" s="57"/>
      <c r="AO29" s="20"/>
      <c r="AP29" s="22"/>
      <c r="AQ29" s="22"/>
      <c r="AR29" s="22"/>
      <c r="AS29" s="159"/>
      <c r="AT29" s="6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122"/>
      <c r="BG29" s="122"/>
      <c r="BX29" s="121"/>
      <c r="CD29" s="147" t="str">
        <f t="shared" si="3"/>
        <v/>
      </c>
      <c r="CG29" s="123">
        <v>0</v>
      </c>
      <c r="CH29" s="123">
        <v>0</v>
      </c>
      <c r="CI29" s="123">
        <v>0</v>
      </c>
      <c r="CJ29" s="123">
        <f t="shared" si="4"/>
        <v>0</v>
      </c>
      <c r="CK29" s="123"/>
      <c r="CL29" s="123"/>
      <c r="CM29" s="123"/>
      <c r="CN29" s="123"/>
      <c r="CO29" s="123"/>
    </row>
    <row r="30" spans="1:93" ht="16.149999999999999" customHeight="1" x14ac:dyDescent="0.2">
      <c r="A30" s="335"/>
      <c r="B30" s="39" t="s">
        <v>42</v>
      </c>
      <c r="C30" s="52">
        <f t="shared" si="0"/>
        <v>0</v>
      </c>
      <c r="D30" s="53">
        <f t="shared" si="1"/>
        <v>0</v>
      </c>
      <c r="E30" s="158">
        <f t="shared" si="2"/>
        <v>0</v>
      </c>
      <c r="F30" s="27"/>
      <c r="G30" s="28"/>
      <c r="H30" s="27"/>
      <c r="I30" s="28"/>
      <c r="J30" s="27"/>
      <c r="K30" s="137"/>
      <c r="L30" s="27"/>
      <c r="M30" s="137"/>
      <c r="N30" s="27"/>
      <c r="O30" s="137"/>
      <c r="P30" s="27"/>
      <c r="Q30" s="137"/>
      <c r="R30" s="27"/>
      <c r="S30" s="137"/>
      <c r="T30" s="27"/>
      <c r="U30" s="137"/>
      <c r="V30" s="27"/>
      <c r="W30" s="137"/>
      <c r="X30" s="27"/>
      <c r="Y30" s="137"/>
      <c r="Z30" s="27"/>
      <c r="AA30" s="137"/>
      <c r="AB30" s="27"/>
      <c r="AC30" s="137"/>
      <c r="AD30" s="27"/>
      <c r="AE30" s="137"/>
      <c r="AF30" s="27"/>
      <c r="AG30" s="137"/>
      <c r="AH30" s="27"/>
      <c r="AI30" s="137"/>
      <c r="AJ30" s="27"/>
      <c r="AK30" s="137"/>
      <c r="AL30" s="163"/>
      <c r="AM30" s="164"/>
      <c r="AN30" s="57"/>
      <c r="AO30" s="28"/>
      <c r="AP30" s="22"/>
      <c r="AQ30" s="22"/>
      <c r="AR30" s="22"/>
      <c r="AS30" s="159"/>
      <c r="AT30" s="6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122"/>
      <c r="BG30" s="122"/>
      <c r="BX30" s="121"/>
      <c r="CD30" s="147" t="str">
        <f t="shared" si="3"/>
        <v/>
      </c>
      <c r="CG30" s="123">
        <v>0</v>
      </c>
      <c r="CH30" s="123">
        <v>0</v>
      </c>
      <c r="CI30" s="123">
        <v>0</v>
      </c>
      <c r="CJ30" s="123">
        <f t="shared" si="4"/>
        <v>0</v>
      </c>
      <c r="CK30" s="123"/>
      <c r="CL30" s="123"/>
      <c r="CM30" s="123"/>
      <c r="CN30" s="123"/>
      <c r="CO30" s="123"/>
    </row>
    <row r="31" spans="1:93" ht="16.149999999999999" customHeight="1" x14ac:dyDescent="0.2">
      <c r="A31" s="335"/>
      <c r="B31" s="39" t="s">
        <v>43</v>
      </c>
      <c r="C31" s="52">
        <f t="shared" si="0"/>
        <v>0</v>
      </c>
      <c r="D31" s="53">
        <f t="shared" si="1"/>
        <v>0</v>
      </c>
      <c r="E31" s="158">
        <f t="shared" si="2"/>
        <v>0</v>
      </c>
      <c r="F31" s="27"/>
      <c r="G31" s="28"/>
      <c r="H31" s="27"/>
      <c r="I31" s="28"/>
      <c r="J31" s="27"/>
      <c r="K31" s="137"/>
      <c r="L31" s="27"/>
      <c r="M31" s="137"/>
      <c r="N31" s="27"/>
      <c r="O31" s="137"/>
      <c r="P31" s="27"/>
      <c r="Q31" s="137"/>
      <c r="R31" s="27"/>
      <c r="S31" s="137"/>
      <c r="T31" s="27"/>
      <c r="U31" s="137"/>
      <c r="V31" s="27"/>
      <c r="W31" s="137"/>
      <c r="X31" s="27"/>
      <c r="Y31" s="137"/>
      <c r="Z31" s="27"/>
      <c r="AA31" s="137"/>
      <c r="AB31" s="27"/>
      <c r="AC31" s="137"/>
      <c r="AD31" s="27"/>
      <c r="AE31" s="137"/>
      <c r="AF31" s="27"/>
      <c r="AG31" s="137"/>
      <c r="AH31" s="27"/>
      <c r="AI31" s="137"/>
      <c r="AJ31" s="27"/>
      <c r="AK31" s="137"/>
      <c r="AL31" s="163"/>
      <c r="AM31" s="164"/>
      <c r="AN31" s="57"/>
      <c r="AO31" s="28"/>
      <c r="AP31" s="22"/>
      <c r="AQ31" s="22"/>
      <c r="AR31" s="22"/>
      <c r="AS31" s="159"/>
      <c r="AT31" s="6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122"/>
      <c r="BG31" s="122"/>
      <c r="BX31" s="121"/>
      <c r="CD31" s="147" t="str">
        <f t="shared" si="3"/>
        <v/>
      </c>
      <c r="CG31" s="123">
        <v>0</v>
      </c>
      <c r="CH31" s="123">
        <v>0</v>
      </c>
      <c r="CI31" s="123">
        <v>0</v>
      </c>
      <c r="CJ31" s="123">
        <f t="shared" si="4"/>
        <v>0</v>
      </c>
      <c r="CK31" s="123"/>
      <c r="CL31" s="123"/>
      <c r="CM31" s="123"/>
      <c r="CN31" s="123"/>
      <c r="CO31" s="123"/>
    </row>
    <row r="32" spans="1:93" ht="16.149999999999999" customHeight="1" x14ac:dyDescent="0.2">
      <c r="A32" s="335"/>
      <c r="B32" s="127" t="s">
        <v>44</v>
      </c>
      <c r="C32" s="160">
        <f t="shared" si="0"/>
        <v>0</v>
      </c>
      <c r="D32" s="161">
        <f t="shared" si="1"/>
        <v>0</v>
      </c>
      <c r="E32" s="162">
        <f t="shared" si="2"/>
        <v>0</v>
      </c>
      <c r="F32" s="27"/>
      <c r="G32" s="28"/>
      <c r="H32" s="27"/>
      <c r="I32" s="28"/>
      <c r="J32" s="27"/>
      <c r="K32" s="137"/>
      <c r="L32" s="27"/>
      <c r="M32" s="137"/>
      <c r="N32" s="27"/>
      <c r="O32" s="137"/>
      <c r="P32" s="27"/>
      <c r="Q32" s="137"/>
      <c r="R32" s="27"/>
      <c r="S32" s="137"/>
      <c r="T32" s="27"/>
      <c r="U32" s="137"/>
      <c r="V32" s="27"/>
      <c r="W32" s="137"/>
      <c r="X32" s="27"/>
      <c r="Y32" s="137"/>
      <c r="Z32" s="27"/>
      <c r="AA32" s="137"/>
      <c r="AB32" s="27"/>
      <c r="AC32" s="137"/>
      <c r="AD32" s="27"/>
      <c r="AE32" s="137"/>
      <c r="AF32" s="27"/>
      <c r="AG32" s="137"/>
      <c r="AH32" s="27"/>
      <c r="AI32" s="137"/>
      <c r="AJ32" s="27"/>
      <c r="AK32" s="137"/>
      <c r="AL32" s="163"/>
      <c r="AM32" s="164"/>
      <c r="AN32" s="57"/>
      <c r="AO32" s="28"/>
      <c r="AP32" s="22"/>
      <c r="AQ32" s="22"/>
      <c r="AR32" s="22"/>
      <c r="AS32" s="159"/>
      <c r="AT32" s="6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122"/>
      <c r="BG32" s="122"/>
      <c r="BX32" s="121"/>
      <c r="CD32" s="147" t="str">
        <f t="shared" si="3"/>
        <v/>
      </c>
      <c r="CG32" s="123">
        <v>0</v>
      </c>
      <c r="CH32" s="123">
        <v>0</v>
      </c>
      <c r="CI32" s="123">
        <v>0</v>
      </c>
      <c r="CJ32" s="123">
        <f t="shared" si="4"/>
        <v>0</v>
      </c>
      <c r="CK32" s="123"/>
      <c r="CL32" s="123"/>
      <c r="CM32" s="123"/>
      <c r="CN32" s="123"/>
      <c r="CO32" s="123"/>
    </row>
    <row r="33" spans="1:93" ht="16.149999999999999" customHeight="1" x14ac:dyDescent="0.2">
      <c r="A33" s="335"/>
      <c r="B33" s="39" t="s">
        <v>45</v>
      </c>
      <c r="C33" s="52">
        <f t="shared" si="0"/>
        <v>0</v>
      </c>
      <c r="D33" s="53">
        <f t="shared" si="1"/>
        <v>0</v>
      </c>
      <c r="E33" s="158">
        <f t="shared" si="2"/>
        <v>0</v>
      </c>
      <c r="F33" s="27"/>
      <c r="G33" s="28"/>
      <c r="H33" s="27"/>
      <c r="I33" s="28"/>
      <c r="J33" s="27"/>
      <c r="K33" s="137"/>
      <c r="L33" s="27"/>
      <c r="M33" s="137"/>
      <c r="N33" s="27"/>
      <c r="O33" s="137"/>
      <c r="P33" s="27"/>
      <c r="Q33" s="137"/>
      <c r="R33" s="27"/>
      <c r="S33" s="137"/>
      <c r="T33" s="27"/>
      <c r="U33" s="137"/>
      <c r="V33" s="27"/>
      <c r="W33" s="137"/>
      <c r="X33" s="27"/>
      <c r="Y33" s="137"/>
      <c r="Z33" s="27"/>
      <c r="AA33" s="137"/>
      <c r="AB33" s="27"/>
      <c r="AC33" s="137"/>
      <c r="AD33" s="27"/>
      <c r="AE33" s="137"/>
      <c r="AF33" s="27"/>
      <c r="AG33" s="137"/>
      <c r="AH33" s="27"/>
      <c r="AI33" s="137"/>
      <c r="AJ33" s="27"/>
      <c r="AK33" s="137"/>
      <c r="AL33" s="163"/>
      <c r="AM33" s="164"/>
      <c r="AN33" s="57"/>
      <c r="AO33" s="28"/>
      <c r="AP33" s="22"/>
      <c r="AQ33" s="22"/>
      <c r="AR33" s="22"/>
      <c r="AS33" s="159"/>
      <c r="AT33" s="6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122"/>
      <c r="BG33" s="122"/>
      <c r="BX33" s="121"/>
      <c r="CD33" s="147" t="str">
        <f t="shared" si="3"/>
        <v/>
      </c>
      <c r="CG33" s="123">
        <v>0</v>
      </c>
      <c r="CH33" s="123">
        <v>0</v>
      </c>
      <c r="CI33" s="123">
        <v>0</v>
      </c>
      <c r="CJ33" s="123">
        <f t="shared" si="4"/>
        <v>0</v>
      </c>
      <c r="CK33" s="123"/>
      <c r="CL33" s="123"/>
      <c r="CM33" s="123"/>
      <c r="CN33" s="123"/>
      <c r="CO33" s="123"/>
    </row>
    <row r="34" spans="1:93" ht="16.149999999999999" customHeight="1" x14ac:dyDescent="0.2">
      <c r="A34" s="335"/>
      <c r="B34" s="112" t="s">
        <v>46</v>
      </c>
      <c r="C34" s="165">
        <f t="shared" si="0"/>
        <v>0</v>
      </c>
      <c r="D34" s="88">
        <f t="shared" si="1"/>
        <v>0</v>
      </c>
      <c r="E34" s="166">
        <f t="shared" si="2"/>
        <v>0</v>
      </c>
      <c r="F34" s="27"/>
      <c r="G34" s="28"/>
      <c r="H34" s="27"/>
      <c r="I34" s="28"/>
      <c r="J34" s="27"/>
      <c r="K34" s="137"/>
      <c r="L34" s="27"/>
      <c r="M34" s="137"/>
      <c r="N34" s="27"/>
      <c r="O34" s="137"/>
      <c r="P34" s="27"/>
      <c r="Q34" s="137"/>
      <c r="R34" s="27"/>
      <c r="S34" s="137"/>
      <c r="T34" s="27"/>
      <c r="U34" s="137"/>
      <c r="V34" s="27"/>
      <c r="W34" s="137"/>
      <c r="X34" s="27"/>
      <c r="Y34" s="137"/>
      <c r="Z34" s="27"/>
      <c r="AA34" s="137"/>
      <c r="AB34" s="27"/>
      <c r="AC34" s="137"/>
      <c r="AD34" s="27"/>
      <c r="AE34" s="137"/>
      <c r="AF34" s="27"/>
      <c r="AG34" s="137"/>
      <c r="AH34" s="27"/>
      <c r="AI34" s="137"/>
      <c r="AJ34" s="27"/>
      <c r="AK34" s="137"/>
      <c r="AL34" s="163"/>
      <c r="AM34" s="164"/>
      <c r="AN34" s="57"/>
      <c r="AO34" s="28"/>
      <c r="AP34" s="22"/>
      <c r="AQ34" s="22"/>
      <c r="AR34" s="22"/>
      <c r="AS34" s="159"/>
      <c r="AT34" s="6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122"/>
      <c r="BG34" s="122"/>
      <c r="BX34" s="121"/>
      <c r="CD34" s="147" t="str">
        <f t="shared" si="3"/>
        <v/>
      </c>
      <c r="CG34" s="123">
        <v>0</v>
      </c>
      <c r="CH34" s="123">
        <v>0</v>
      </c>
      <c r="CI34" s="123">
        <v>0</v>
      </c>
      <c r="CJ34" s="123">
        <f t="shared" si="4"/>
        <v>0</v>
      </c>
      <c r="CK34" s="123"/>
      <c r="CL34" s="123"/>
      <c r="CM34" s="123"/>
      <c r="CN34" s="123"/>
      <c r="CO34" s="123"/>
    </row>
    <row r="35" spans="1:93" ht="16.149999999999999" customHeight="1" x14ac:dyDescent="0.2">
      <c r="A35" s="336"/>
      <c r="B35" s="167" t="s">
        <v>47</v>
      </c>
      <c r="C35" s="132">
        <f>SUM(D35+E35)</f>
        <v>0</v>
      </c>
      <c r="D35" s="168">
        <f t="shared" si="1"/>
        <v>0</v>
      </c>
      <c r="E35" s="128">
        <f>SUM(G35+I35+K35+M35+O35+Q35+S35+U35+W35+Y35+AA35+AC35+AE35+AG35+AI35+AK35+AM35)</f>
        <v>0</v>
      </c>
      <c r="F35" s="12"/>
      <c r="G35" s="13"/>
      <c r="H35" s="12"/>
      <c r="I35" s="13"/>
      <c r="J35" s="12"/>
      <c r="K35" s="14"/>
      <c r="L35" s="12"/>
      <c r="M35" s="14"/>
      <c r="N35" s="12"/>
      <c r="O35" s="14"/>
      <c r="P35" s="12"/>
      <c r="Q35" s="14"/>
      <c r="R35" s="12"/>
      <c r="S35" s="14"/>
      <c r="T35" s="12"/>
      <c r="U35" s="14"/>
      <c r="V35" s="12"/>
      <c r="W35" s="14"/>
      <c r="X35" s="12"/>
      <c r="Y35" s="14"/>
      <c r="Z35" s="12"/>
      <c r="AA35" s="14"/>
      <c r="AB35" s="12"/>
      <c r="AC35" s="14"/>
      <c r="AD35" s="12"/>
      <c r="AE35" s="14"/>
      <c r="AF35" s="12"/>
      <c r="AG35" s="14"/>
      <c r="AH35" s="12"/>
      <c r="AI35" s="14"/>
      <c r="AJ35" s="12"/>
      <c r="AK35" s="14"/>
      <c r="AL35" s="23"/>
      <c r="AM35" s="36"/>
      <c r="AN35" s="57"/>
      <c r="AO35" s="13"/>
      <c r="AP35" s="24"/>
      <c r="AQ35" s="24"/>
      <c r="AR35" s="24"/>
      <c r="AS35" s="169"/>
      <c r="AT35" s="6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122"/>
      <c r="BG35" s="122"/>
      <c r="BX35" s="121"/>
      <c r="CD35" s="147" t="str">
        <f t="shared" si="3"/>
        <v/>
      </c>
      <c r="CG35" s="123">
        <v>0</v>
      </c>
      <c r="CH35" s="123">
        <v>0</v>
      </c>
      <c r="CI35" s="123">
        <v>0</v>
      </c>
      <c r="CJ35" s="123">
        <f t="shared" si="4"/>
        <v>0</v>
      </c>
      <c r="CK35" s="123"/>
      <c r="CL35" s="123"/>
      <c r="CM35" s="123"/>
      <c r="CN35" s="123"/>
      <c r="CO35" s="123"/>
    </row>
    <row r="36" spans="1:93" ht="16.149999999999999" customHeight="1" x14ac:dyDescent="0.2">
      <c r="A36" s="334" t="s">
        <v>49</v>
      </c>
      <c r="B36" s="152" t="s">
        <v>37</v>
      </c>
      <c r="C36" s="49">
        <f t="shared" si="0"/>
        <v>26</v>
      </c>
      <c r="D36" s="50">
        <f t="shared" si="1"/>
        <v>14</v>
      </c>
      <c r="E36" s="153">
        <f t="shared" si="2"/>
        <v>12</v>
      </c>
      <c r="F36" s="84"/>
      <c r="G36" s="170"/>
      <c r="H36" s="78"/>
      <c r="I36" s="154"/>
      <c r="J36" s="78"/>
      <c r="K36" s="79"/>
      <c r="L36" s="78"/>
      <c r="M36" s="79"/>
      <c r="N36" s="78"/>
      <c r="O36" s="79"/>
      <c r="P36" s="78">
        <v>2</v>
      </c>
      <c r="Q36" s="79">
        <v>2</v>
      </c>
      <c r="R36" s="78">
        <v>3</v>
      </c>
      <c r="S36" s="79">
        <v>3</v>
      </c>
      <c r="T36" s="78">
        <v>1</v>
      </c>
      <c r="U36" s="79">
        <v>2</v>
      </c>
      <c r="V36" s="78">
        <v>2</v>
      </c>
      <c r="W36" s="79">
        <v>2</v>
      </c>
      <c r="X36" s="78">
        <v>2</v>
      </c>
      <c r="Y36" s="79">
        <v>2</v>
      </c>
      <c r="Z36" s="78">
        <v>3</v>
      </c>
      <c r="AA36" s="79">
        <v>1</v>
      </c>
      <c r="AB36" s="78"/>
      <c r="AC36" s="79"/>
      <c r="AD36" s="78"/>
      <c r="AE36" s="79"/>
      <c r="AF36" s="78"/>
      <c r="AG36" s="79"/>
      <c r="AH36" s="78">
        <v>1</v>
      </c>
      <c r="AI36" s="79"/>
      <c r="AJ36" s="78"/>
      <c r="AK36" s="79"/>
      <c r="AL36" s="155"/>
      <c r="AM36" s="156"/>
      <c r="AN36" s="57"/>
      <c r="AO36" s="154">
        <v>0</v>
      </c>
      <c r="AP36" s="26">
        <v>0</v>
      </c>
      <c r="AQ36" s="26">
        <v>0</v>
      </c>
      <c r="AR36" s="26">
        <v>0</v>
      </c>
      <c r="AS36" s="157"/>
      <c r="AT36" s="6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122"/>
      <c r="BG36" s="122"/>
      <c r="BX36" s="121"/>
      <c r="CD36" s="147" t="str">
        <f t="shared" si="3"/>
        <v/>
      </c>
      <c r="CG36" s="123">
        <v>0</v>
      </c>
      <c r="CH36" s="123">
        <v>0</v>
      </c>
      <c r="CI36" s="123">
        <v>0</v>
      </c>
      <c r="CJ36" s="123">
        <f t="shared" si="4"/>
        <v>0</v>
      </c>
      <c r="CK36" s="123"/>
      <c r="CL36" s="123"/>
      <c r="CM36" s="123"/>
      <c r="CN36" s="123"/>
      <c r="CO36" s="123"/>
    </row>
    <row r="37" spans="1:93" ht="16.149999999999999" customHeight="1" x14ac:dyDescent="0.2">
      <c r="A37" s="335"/>
      <c r="B37" s="39" t="s">
        <v>38</v>
      </c>
      <c r="C37" s="52">
        <f t="shared" si="0"/>
        <v>0</v>
      </c>
      <c r="D37" s="53">
        <f t="shared" si="1"/>
        <v>0</v>
      </c>
      <c r="E37" s="158">
        <f t="shared" si="2"/>
        <v>0</v>
      </c>
      <c r="F37" s="41"/>
      <c r="G37" s="42"/>
      <c r="H37" s="7"/>
      <c r="I37" s="20"/>
      <c r="J37" s="7"/>
      <c r="K37" s="8"/>
      <c r="L37" s="7"/>
      <c r="M37" s="8"/>
      <c r="N37" s="7"/>
      <c r="O37" s="8"/>
      <c r="P37" s="7"/>
      <c r="Q37" s="8"/>
      <c r="R37" s="7"/>
      <c r="S37" s="8"/>
      <c r="T37" s="7"/>
      <c r="U37" s="8"/>
      <c r="V37" s="7"/>
      <c r="W37" s="8"/>
      <c r="X37" s="7"/>
      <c r="Y37" s="8"/>
      <c r="Z37" s="7"/>
      <c r="AA37" s="8"/>
      <c r="AB37" s="7"/>
      <c r="AC37" s="8"/>
      <c r="AD37" s="7"/>
      <c r="AE37" s="8"/>
      <c r="AF37" s="7"/>
      <c r="AG37" s="8"/>
      <c r="AH37" s="7"/>
      <c r="AI37" s="8"/>
      <c r="AJ37" s="7"/>
      <c r="AK37" s="8"/>
      <c r="AL37" s="21"/>
      <c r="AM37" s="35"/>
      <c r="AN37" s="57"/>
      <c r="AO37" s="20"/>
      <c r="AP37" s="22"/>
      <c r="AQ37" s="22"/>
      <c r="AR37" s="22"/>
      <c r="AS37" s="159"/>
      <c r="AT37" s="6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122"/>
      <c r="BG37" s="122"/>
      <c r="BX37" s="121"/>
      <c r="CD37" s="147" t="str">
        <f t="shared" si="3"/>
        <v/>
      </c>
      <c r="CG37" s="123">
        <v>0</v>
      </c>
      <c r="CH37" s="123">
        <v>0</v>
      </c>
      <c r="CI37" s="123">
        <v>0</v>
      </c>
      <c r="CJ37" s="123">
        <f t="shared" si="4"/>
        <v>0</v>
      </c>
      <c r="CK37" s="123"/>
      <c r="CL37" s="123"/>
      <c r="CM37" s="123"/>
      <c r="CN37" s="123"/>
      <c r="CO37" s="123"/>
    </row>
    <row r="38" spans="1:93" ht="16.149999999999999" customHeight="1" x14ac:dyDescent="0.2">
      <c r="A38" s="335"/>
      <c r="B38" s="39" t="s">
        <v>39</v>
      </c>
      <c r="C38" s="52">
        <f t="shared" si="0"/>
        <v>55</v>
      </c>
      <c r="D38" s="53">
        <f t="shared" si="1"/>
        <v>24</v>
      </c>
      <c r="E38" s="158">
        <f t="shared" si="2"/>
        <v>31</v>
      </c>
      <c r="F38" s="41"/>
      <c r="G38" s="42"/>
      <c r="H38" s="7"/>
      <c r="I38" s="20"/>
      <c r="J38" s="7"/>
      <c r="K38" s="8"/>
      <c r="L38" s="7"/>
      <c r="M38" s="8">
        <v>1</v>
      </c>
      <c r="N38" s="7"/>
      <c r="O38" s="8">
        <v>5</v>
      </c>
      <c r="P38" s="7"/>
      <c r="Q38" s="8">
        <v>5</v>
      </c>
      <c r="R38" s="7">
        <v>4</v>
      </c>
      <c r="S38" s="8">
        <v>11</v>
      </c>
      <c r="T38" s="7">
        <v>3</v>
      </c>
      <c r="U38" s="8">
        <v>5</v>
      </c>
      <c r="V38" s="7">
        <v>6</v>
      </c>
      <c r="W38" s="8">
        <v>4</v>
      </c>
      <c r="X38" s="7">
        <v>4</v>
      </c>
      <c r="Y38" s="8"/>
      <c r="Z38" s="7">
        <v>4</v>
      </c>
      <c r="AA38" s="8"/>
      <c r="AB38" s="7">
        <v>1</v>
      </c>
      <c r="AC38" s="8"/>
      <c r="AD38" s="7"/>
      <c r="AE38" s="8"/>
      <c r="AF38" s="7"/>
      <c r="AG38" s="8"/>
      <c r="AH38" s="7">
        <v>2</v>
      </c>
      <c r="AI38" s="8"/>
      <c r="AJ38" s="7"/>
      <c r="AK38" s="8"/>
      <c r="AL38" s="21"/>
      <c r="AM38" s="35"/>
      <c r="AN38" s="57"/>
      <c r="AO38" s="20">
        <v>0</v>
      </c>
      <c r="AP38" s="22">
        <v>0</v>
      </c>
      <c r="AQ38" s="22">
        <v>0</v>
      </c>
      <c r="AR38" s="22">
        <v>3</v>
      </c>
      <c r="AS38" s="159"/>
      <c r="AT38" s="6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122"/>
      <c r="BG38" s="122"/>
      <c r="BX38" s="121"/>
      <c r="CD38" s="147" t="str">
        <f t="shared" si="3"/>
        <v/>
      </c>
      <c r="CG38" s="123">
        <v>0</v>
      </c>
      <c r="CH38" s="123">
        <v>0</v>
      </c>
      <c r="CI38" s="123">
        <v>0</v>
      </c>
      <c r="CJ38" s="123">
        <f t="shared" si="4"/>
        <v>0</v>
      </c>
      <c r="CK38" s="123"/>
      <c r="CL38" s="123"/>
      <c r="CM38" s="123"/>
      <c r="CN38" s="123"/>
      <c r="CO38" s="123"/>
    </row>
    <row r="39" spans="1:93" ht="16.149999999999999" customHeight="1" x14ac:dyDescent="0.2">
      <c r="A39" s="335"/>
      <c r="B39" s="39" t="s">
        <v>40</v>
      </c>
      <c r="C39" s="52">
        <f t="shared" si="0"/>
        <v>0</v>
      </c>
      <c r="D39" s="53">
        <f t="shared" si="1"/>
        <v>0</v>
      </c>
      <c r="E39" s="158">
        <f t="shared" si="2"/>
        <v>0</v>
      </c>
      <c r="F39" s="41"/>
      <c r="G39" s="42"/>
      <c r="H39" s="7"/>
      <c r="I39" s="20"/>
      <c r="J39" s="7"/>
      <c r="K39" s="8"/>
      <c r="L39" s="7"/>
      <c r="M39" s="8"/>
      <c r="N39" s="7"/>
      <c r="O39" s="8"/>
      <c r="P39" s="7"/>
      <c r="Q39" s="8"/>
      <c r="R39" s="7"/>
      <c r="S39" s="8"/>
      <c r="T39" s="7"/>
      <c r="U39" s="8"/>
      <c r="V39" s="7"/>
      <c r="W39" s="8"/>
      <c r="X39" s="7"/>
      <c r="Y39" s="8"/>
      <c r="Z39" s="7"/>
      <c r="AA39" s="8"/>
      <c r="AB39" s="7"/>
      <c r="AC39" s="8"/>
      <c r="AD39" s="7"/>
      <c r="AE39" s="8"/>
      <c r="AF39" s="7"/>
      <c r="AG39" s="8"/>
      <c r="AH39" s="7"/>
      <c r="AI39" s="8"/>
      <c r="AJ39" s="7"/>
      <c r="AK39" s="8"/>
      <c r="AL39" s="21"/>
      <c r="AM39" s="35"/>
      <c r="AN39" s="57"/>
      <c r="AO39" s="20"/>
      <c r="AP39" s="22"/>
      <c r="AQ39" s="22"/>
      <c r="AR39" s="22"/>
      <c r="AS39" s="159"/>
      <c r="AT39" s="6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122"/>
      <c r="BG39" s="122"/>
      <c r="BX39" s="121"/>
      <c r="CD39" s="147" t="str">
        <f t="shared" si="3"/>
        <v/>
      </c>
      <c r="CG39" s="123">
        <v>0</v>
      </c>
      <c r="CH39" s="123">
        <v>0</v>
      </c>
      <c r="CI39" s="123">
        <v>0</v>
      </c>
      <c r="CJ39" s="123">
        <f t="shared" si="4"/>
        <v>0</v>
      </c>
      <c r="CK39" s="123"/>
      <c r="CL39" s="123"/>
      <c r="CM39" s="123"/>
      <c r="CN39" s="123"/>
      <c r="CO39" s="123"/>
    </row>
    <row r="40" spans="1:93" ht="16.149999999999999" customHeight="1" x14ac:dyDescent="0.2">
      <c r="A40" s="335"/>
      <c r="B40" s="39" t="s">
        <v>41</v>
      </c>
      <c r="C40" s="52">
        <f t="shared" si="0"/>
        <v>0</v>
      </c>
      <c r="D40" s="53">
        <f t="shared" ref="D40:E55" si="5">SUM(F40+H40+J40+L40+N40+P40+R40+T40+V40+X40+Z40+AB40+AD40+AF40+AH40+AJ40+AL40)</f>
        <v>0</v>
      </c>
      <c r="E40" s="158">
        <f t="shared" si="5"/>
        <v>0</v>
      </c>
      <c r="F40" s="41"/>
      <c r="G40" s="42"/>
      <c r="H40" s="7"/>
      <c r="I40" s="20"/>
      <c r="J40" s="7"/>
      <c r="K40" s="8"/>
      <c r="L40" s="7"/>
      <c r="M40" s="8"/>
      <c r="N40" s="7"/>
      <c r="O40" s="8"/>
      <c r="P40" s="7"/>
      <c r="Q40" s="8"/>
      <c r="R40" s="7"/>
      <c r="S40" s="8"/>
      <c r="T40" s="7"/>
      <c r="U40" s="8"/>
      <c r="V40" s="7"/>
      <c r="W40" s="8"/>
      <c r="X40" s="7"/>
      <c r="Y40" s="8"/>
      <c r="Z40" s="7"/>
      <c r="AA40" s="8"/>
      <c r="AB40" s="7"/>
      <c r="AC40" s="8"/>
      <c r="AD40" s="7"/>
      <c r="AE40" s="8"/>
      <c r="AF40" s="7"/>
      <c r="AG40" s="8"/>
      <c r="AH40" s="7"/>
      <c r="AI40" s="8"/>
      <c r="AJ40" s="7"/>
      <c r="AK40" s="8"/>
      <c r="AL40" s="21"/>
      <c r="AM40" s="35"/>
      <c r="AN40" s="57"/>
      <c r="AO40" s="20"/>
      <c r="AP40" s="22"/>
      <c r="AQ40" s="22"/>
      <c r="AR40" s="22"/>
      <c r="AS40" s="159"/>
      <c r="AT40" s="6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122"/>
      <c r="BG40" s="122"/>
      <c r="BX40" s="121"/>
      <c r="CD40" s="147" t="str">
        <f t="shared" si="3"/>
        <v/>
      </c>
      <c r="CG40" s="123">
        <v>0</v>
      </c>
      <c r="CH40" s="123">
        <v>0</v>
      </c>
      <c r="CI40" s="123">
        <v>0</v>
      </c>
      <c r="CJ40" s="123">
        <f t="shared" si="4"/>
        <v>0</v>
      </c>
      <c r="CK40" s="123"/>
      <c r="CL40" s="123"/>
      <c r="CM40" s="123"/>
      <c r="CN40" s="123"/>
      <c r="CO40" s="123"/>
    </row>
    <row r="41" spans="1:93" ht="16.149999999999999" customHeight="1" x14ac:dyDescent="0.2">
      <c r="A41" s="335"/>
      <c r="B41" s="39" t="s">
        <v>42</v>
      </c>
      <c r="C41" s="52">
        <f t="shared" si="0"/>
        <v>0</v>
      </c>
      <c r="D41" s="53">
        <f t="shared" si="5"/>
        <v>0</v>
      </c>
      <c r="E41" s="158">
        <f t="shared" si="5"/>
        <v>0</v>
      </c>
      <c r="F41" s="41"/>
      <c r="G41" s="42"/>
      <c r="H41" s="7"/>
      <c r="I41" s="20"/>
      <c r="J41" s="7"/>
      <c r="K41" s="8"/>
      <c r="L41" s="7"/>
      <c r="M41" s="8"/>
      <c r="N41" s="7"/>
      <c r="O41" s="8"/>
      <c r="P41" s="7"/>
      <c r="Q41" s="8"/>
      <c r="R41" s="7"/>
      <c r="S41" s="8"/>
      <c r="T41" s="7"/>
      <c r="U41" s="8"/>
      <c r="V41" s="7"/>
      <c r="W41" s="8"/>
      <c r="X41" s="7"/>
      <c r="Y41" s="8"/>
      <c r="Z41" s="7"/>
      <c r="AA41" s="8"/>
      <c r="AB41" s="7"/>
      <c r="AC41" s="8"/>
      <c r="AD41" s="7"/>
      <c r="AE41" s="8"/>
      <c r="AF41" s="7"/>
      <c r="AG41" s="8"/>
      <c r="AH41" s="7"/>
      <c r="AI41" s="8"/>
      <c r="AJ41" s="7"/>
      <c r="AK41" s="8"/>
      <c r="AL41" s="21"/>
      <c r="AM41" s="35"/>
      <c r="AN41" s="57"/>
      <c r="AO41" s="20"/>
      <c r="AP41" s="22"/>
      <c r="AQ41" s="22"/>
      <c r="AR41" s="22"/>
      <c r="AS41" s="159"/>
      <c r="AT41" s="6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122"/>
      <c r="BG41" s="122"/>
      <c r="BX41" s="121"/>
      <c r="CD41" s="147" t="str">
        <f t="shared" si="3"/>
        <v/>
      </c>
      <c r="CG41" s="123">
        <v>0</v>
      </c>
      <c r="CH41" s="123">
        <v>0</v>
      </c>
      <c r="CI41" s="123">
        <v>0</v>
      </c>
      <c r="CJ41" s="123">
        <f t="shared" si="4"/>
        <v>0</v>
      </c>
      <c r="CK41" s="123"/>
      <c r="CL41" s="123"/>
      <c r="CM41" s="123"/>
      <c r="CN41" s="123"/>
      <c r="CO41" s="123"/>
    </row>
    <row r="42" spans="1:93" ht="16.149999999999999" customHeight="1" x14ac:dyDescent="0.2">
      <c r="A42" s="335"/>
      <c r="B42" s="39" t="s">
        <v>43</v>
      </c>
      <c r="C42" s="52">
        <f t="shared" si="0"/>
        <v>0</v>
      </c>
      <c r="D42" s="53">
        <f t="shared" si="5"/>
        <v>0</v>
      </c>
      <c r="E42" s="158">
        <f t="shared" si="5"/>
        <v>0</v>
      </c>
      <c r="F42" s="41"/>
      <c r="G42" s="42"/>
      <c r="H42" s="7"/>
      <c r="I42" s="20"/>
      <c r="J42" s="7"/>
      <c r="K42" s="8"/>
      <c r="L42" s="7"/>
      <c r="M42" s="8"/>
      <c r="N42" s="7"/>
      <c r="O42" s="8"/>
      <c r="P42" s="7"/>
      <c r="Q42" s="8"/>
      <c r="R42" s="7"/>
      <c r="S42" s="8"/>
      <c r="T42" s="7"/>
      <c r="U42" s="8"/>
      <c r="V42" s="7"/>
      <c r="W42" s="8"/>
      <c r="X42" s="7"/>
      <c r="Y42" s="8"/>
      <c r="Z42" s="7"/>
      <c r="AA42" s="8"/>
      <c r="AB42" s="7"/>
      <c r="AC42" s="8"/>
      <c r="AD42" s="7"/>
      <c r="AE42" s="8"/>
      <c r="AF42" s="7"/>
      <c r="AG42" s="8"/>
      <c r="AH42" s="7"/>
      <c r="AI42" s="8"/>
      <c r="AJ42" s="7"/>
      <c r="AK42" s="8"/>
      <c r="AL42" s="21"/>
      <c r="AM42" s="35"/>
      <c r="AN42" s="57"/>
      <c r="AO42" s="20"/>
      <c r="AP42" s="22"/>
      <c r="AQ42" s="22"/>
      <c r="AR42" s="22"/>
      <c r="AS42" s="159"/>
      <c r="AT42" s="6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122"/>
      <c r="BG42" s="122"/>
      <c r="BX42" s="121"/>
      <c r="CD42" s="147" t="str">
        <f t="shared" si="3"/>
        <v/>
      </c>
      <c r="CG42" s="123">
        <v>0</v>
      </c>
      <c r="CH42" s="123">
        <v>0</v>
      </c>
      <c r="CI42" s="123">
        <v>0</v>
      </c>
      <c r="CJ42" s="123">
        <f t="shared" si="4"/>
        <v>0</v>
      </c>
      <c r="CK42" s="123"/>
      <c r="CL42" s="123"/>
      <c r="CM42" s="123"/>
      <c r="CN42" s="123"/>
      <c r="CO42" s="123"/>
    </row>
    <row r="43" spans="1:93" ht="16.149999999999999" customHeight="1" x14ac:dyDescent="0.2">
      <c r="A43" s="335"/>
      <c r="B43" s="127" t="s">
        <v>44</v>
      </c>
      <c r="C43" s="160">
        <f t="shared" si="0"/>
        <v>0</v>
      </c>
      <c r="D43" s="161">
        <f t="shared" si="5"/>
        <v>0</v>
      </c>
      <c r="E43" s="162">
        <f t="shared" si="5"/>
        <v>0</v>
      </c>
      <c r="F43" s="41"/>
      <c r="G43" s="42"/>
      <c r="H43" s="27"/>
      <c r="I43" s="28"/>
      <c r="J43" s="27"/>
      <c r="K43" s="137"/>
      <c r="L43" s="27"/>
      <c r="M43" s="137"/>
      <c r="N43" s="27"/>
      <c r="O43" s="137"/>
      <c r="P43" s="27"/>
      <c r="Q43" s="137"/>
      <c r="R43" s="27"/>
      <c r="S43" s="137"/>
      <c r="T43" s="27"/>
      <c r="U43" s="137"/>
      <c r="V43" s="27"/>
      <c r="W43" s="137"/>
      <c r="X43" s="27"/>
      <c r="Y43" s="137"/>
      <c r="Z43" s="27"/>
      <c r="AA43" s="137"/>
      <c r="AB43" s="27"/>
      <c r="AC43" s="137"/>
      <c r="AD43" s="27"/>
      <c r="AE43" s="137"/>
      <c r="AF43" s="27"/>
      <c r="AG43" s="137"/>
      <c r="AH43" s="27"/>
      <c r="AI43" s="137"/>
      <c r="AJ43" s="27"/>
      <c r="AK43" s="137"/>
      <c r="AL43" s="163"/>
      <c r="AM43" s="164"/>
      <c r="AN43" s="57"/>
      <c r="AO43" s="28"/>
      <c r="AP43" s="22"/>
      <c r="AQ43" s="22"/>
      <c r="AR43" s="22"/>
      <c r="AS43" s="159"/>
      <c r="AT43" s="6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122"/>
      <c r="BG43" s="122"/>
      <c r="BX43" s="121"/>
      <c r="CD43" s="147" t="str">
        <f t="shared" si="3"/>
        <v/>
      </c>
      <c r="CG43" s="123">
        <v>0</v>
      </c>
      <c r="CH43" s="123">
        <v>0</v>
      </c>
      <c r="CI43" s="123">
        <v>0</v>
      </c>
      <c r="CJ43" s="123">
        <f t="shared" si="4"/>
        <v>0</v>
      </c>
      <c r="CK43" s="123"/>
      <c r="CL43" s="123"/>
      <c r="CM43" s="123"/>
      <c r="CN43" s="123"/>
      <c r="CO43" s="123"/>
    </row>
    <row r="44" spans="1:93" ht="16.149999999999999" customHeight="1" x14ac:dyDescent="0.2">
      <c r="A44" s="335"/>
      <c r="B44" s="39" t="s">
        <v>45</v>
      </c>
      <c r="C44" s="52">
        <f t="shared" si="0"/>
        <v>0</v>
      </c>
      <c r="D44" s="53">
        <f t="shared" si="5"/>
        <v>0</v>
      </c>
      <c r="E44" s="158">
        <f t="shared" si="5"/>
        <v>0</v>
      </c>
      <c r="F44" s="41"/>
      <c r="G44" s="42"/>
      <c r="H44" s="7"/>
      <c r="I44" s="20"/>
      <c r="J44" s="7"/>
      <c r="K44" s="8"/>
      <c r="L44" s="7"/>
      <c r="M44" s="8"/>
      <c r="N44" s="7"/>
      <c r="O44" s="8"/>
      <c r="P44" s="7"/>
      <c r="Q44" s="8"/>
      <c r="R44" s="7"/>
      <c r="S44" s="8"/>
      <c r="T44" s="7"/>
      <c r="U44" s="8"/>
      <c r="V44" s="7"/>
      <c r="W44" s="8"/>
      <c r="X44" s="7"/>
      <c r="Y44" s="8"/>
      <c r="Z44" s="7"/>
      <c r="AA44" s="8"/>
      <c r="AB44" s="7"/>
      <c r="AC44" s="8"/>
      <c r="AD44" s="7"/>
      <c r="AE44" s="8"/>
      <c r="AF44" s="7"/>
      <c r="AG44" s="8"/>
      <c r="AH44" s="7"/>
      <c r="AI44" s="8"/>
      <c r="AJ44" s="7"/>
      <c r="AK44" s="8"/>
      <c r="AL44" s="21"/>
      <c r="AM44" s="35"/>
      <c r="AN44" s="57"/>
      <c r="AO44" s="20"/>
      <c r="AP44" s="22"/>
      <c r="AQ44" s="22"/>
      <c r="AR44" s="22"/>
      <c r="AS44" s="159"/>
      <c r="AT44" s="6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122"/>
      <c r="BG44" s="122"/>
      <c r="BX44" s="121"/>
      <c r="CD44" s="147" t="str">
        <f t="shared" si="3"/>
        <v/>
      </c>
      <c r="CG44" s="123">
        <v>0</v>
      </c>
      <c r="CH44" s="123">
        <v>0</v>
      </c>
      <c r="CI44" s="123">
        <v>0</v>
      </c>
      <c r="CJ44" s="123">
        <f t="shared" si="4"/>
        <v>0</v>
      </c>
      <c r="CK44" s="123"/>
      <c r="CL44" s="123"/>
      <c r="CM44" s="123"/>
      <c r="CN44" s="123"/>
      <c r="CO44" s="123"/>
    </row>
    <row r="45" spans="1:93" ht="16.149999999999999" customHeight="1" x14ac:dyDescent="0.2">
      <c r="A45" s="335"/>
      <c r="B45" s="112" t="s">
        <v>46</v>
      </c>
      <c r="C45" s="165">
        <f t="shared" si="0"/>
        <v>0</v>
      </c>
      <c r="D45" s="171">
        <f t="shared" si="5"/>
        <v>0</v>
      </c>
      <c r="E45" s="166">
        <f t="shared" si="5"/>
        <v>0</v>
      </c>
      <c r="F45" s="41"/>
      <c r="G45" s="80"/>
      <c r="H45" s="17"/>
      <c r="I45" s="18"/>
      <c r="J45" s="17"/>
      <c r="K45" s="19"/>
      <c r="L45" s="17"/>
      <c r="M45" s="19"/>
      <c r="N45" s="17"/>
      <c r="O45" s="19"/>
      <c r="P45" s="17"/>
      <c r="Q45" s="19"/>
      <c r="R45" s="7"/>
      <c r="S45" s="8"/>
      <c r="T45" s="7"/>
      <c r="U45" s="8"/>
      <c r="V45" s="7"/>
      <c r="W45" s="8"/>
      <c r="X45" s="7"/>
      <c r="Y45" s="8"/>
      <c r="Z45" s="7"/>
      <c r="AA45" s="8"/>
      <c r="AB45" s="7"/>
      <c r="AC45" s="8"/>
      <c r="AD45" s="7"/>
      <c r="AE45" s="8"/>
      <c r="AF45" s="7"/>
      <c r="AG45" s="8"/>
      <c r="AH45" s="7"/>
      <c r="AI45" s="8"/>
      <c r="AJ45" s="7"/>
      <c r="AK45" s="8"/>
      <c r="AL45" s="21"/>
      <c r="AM45" s="35"/>
      <c r="AN45" s="57"/>
      <c r="AO45" s="20"/>
      <c r="AP45" s="22"/>
      <c r="AQ45" s="22"/>
      <c r="AR45" s="22"/>
      <c r="AS45" s="159"/>
      <c r="AT45" s="6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122"/>
      <c r="BG45" s="122"/>
      <c r="BX45" s="121"/>
      <c r="CD45" s="147" t="str">
        <f t="shared" si="3"/>
        <v/>
      </c>
      <c r="CG45" s="123">
        <v>0</v>
      </c>
      <c r="CH45" s="123">
        <v>0</v>
      </c>
      <c r="CI45" s="123">
        <v>0</v>
      </c>
      <c r="CJ45" s="123">
        <f t="shared" si="4"/>
        <v>0</v>
      </c>
      <c r="CK45" s="123"/>
      <c r="CL45" s="123"/>
      <c r="CM45" s="123"/>
      <c r="CN45" s="123"/>
      <c r="CO45" s="123"/>
    </row>
    <row r="46" spans="1:93" ht="16.149999999999999" customHeight="1" x14ac:dyDescent="0.2">
      <c r="A46" s="336"/>
      <c r="B46" s="167" t="s">
        <v>47</v>
      </c>
      <c r="C46" s="132">
        <f t="shared" si="0"/>
        <v>0</v>
      </c>
      <c r="D46" s="168">
        <f t="shared" si="5"/>
        <v>0</v>
      </c>
      <c r="E46" s="128">
        <f t="shared" si="5"/>
        <v>0</v>
      </c>
      <c r="F46" s="64"/>
      <c r="G46" s="68"/>
      <c r="H46" s="32"/>
      <c r="I46" s="33"/>
      <c r="J46" s="32"/>
      <c r="K46" s="45"/>
      <c r="L46" s="32"/>
      <c r="M46" s="45"/>
      <c r="N46" s="32"/>
      <c r="O46" s="45"/>
      <c r="P46" s="32"/>
      <c r="Q46" s="45"/>
      <c r="R46" s="32"/>
      <c r="S46" s="45"/>
      <c r="T46" s="32"/>
      <c r="U46" s="45"/>
      <c r="V46" s="32"/>
      <c r="W46" s="45"/>
      <c r="X46" s="32"/>
      <c r="Y46" s="45"/>
      <c r="Z46" s="32"/>
      <c r="AA46" s="45"/>
      <c r="AB46" s="32"/>
      <c r="AC46" s="45"/>
      <c r="AD46" s="32"/>
      <c r="AE46" s="45"/>
      <c r="AF46" s="32"/>
      <c r="AG46" s="45"/>
      <c r="AH46" s="32"/>
      <c r="AI46" s="45"/>
      <c r="AJ46" s="32"/>
      <c r="AK46" s="45"/>
      <c r="AL46" s="71"/>
      <c r="AM46" s="97"/>
      <c r="AN46" s="57"/>
      <c r="AO46" s="33"/>
      <c r="AP46" s="24"/>
      <c r="AQ46" s="24"/>
      <c r="AR46" s="24"/>
      <c r="AS46" s="169"/>
      <c r="AT46" s="6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122"/>
      <c r="BG46" s="122"/>
      <c r="BX46" s="121"/>
      <c r="CD46" s="147" t="str">
        <f t="shared" si="3"/>
        <v/>
      </c>
      <c r="CG46" s="123">
        <v>0</v>
      </c>
      <c r="CH46" s="123">
        <v>0</v>
      </c>
      <c r="CI46" s="123">
        <v>0</v>
      </c>
      <c r="CJ46" s="123">
        <f t="shared" si="4"/>
        <v>0</v>
      </c>
      <c r="CK46" s="123"/>
      <c r="CL46" s="123"/>
      <c r="CM46" s="123"/>
      <c r="CN46" s="123"/>
      <c r="CO46" s="123"/>
    </row>
    <row r="47" spans="1:93" ht="16.149999999999999" customHeight="1" x14ac:dyDescent="0.2">
      <c r="A47" s="334" t="s">
        <v>50</v>
      </c>
      <c r="B47" s="152" t="s">
        <v>37</v>
      </c>
      <c r="C47" s="49">
        <f t="shared" si="0"/>
        <v>26</v>
      </c>
      <c r="D47" s="50">
        <f t="shared" si="5"/>
        <v>14</v>
      </c>
      <c r="E47" s="153">
        <f t="shared" si="5"/>
        <v>12</v>
      </c>
      <c r="F47" s="84"/>
      <c r="G47" s="170"/>
      <c r="H47" s="78"/>
      <c r="I47" s="154"/>
      <c r="J47" s="78"/>
      <c r="K47" s="79"/>
      <c r="L47" s="78"/>
      <c r="M47" s="79"/>
      <c r="N47" s="78"/>
      <c r="O47" s="79"/>
      <c r="P47" s="78">
        <v>2</v>
      </c>
      <c r="Q47" s="79">
        <v>2</v>
      </c>
      <c r="R47" s="78">
        <v>3</v>
      </c>
      <c r="S47" s="79">
        <v>3</v>
      </c>
      <c r="T47" s="78">
        <v>1</v>
      </c>
      <c r="U47" s="79">
        <v>2</v>
      </c>
      <c r="V47" s="78">
        <v>2</v>
      </c>
      <c r="W47" s="79">
        <v>2</v>
      </c>
      <c r="X47" s="78">
        <v>2</v>
      </c>
      <c r="Y47" s="79">
        <v>2</v>
      </c>
      <c r="Z47" s="78">
        <v>3</v>
      </c>
      <c r="AA47" s="79">
        <v>1</v>
      </c>
      <c r="AB47" s="78"/>
      <c r="AC47" s="79"/>
      <c r="AD47" s="78"/>
      <c r="AE47" s="79"/>
      <c r="AF47" s="78"/>
      <c r="AG47" s="79"/>
      <c r="AH47" s="78">
        <v>1</v>
      </c>
      <c r="AI47" s="79"/>
      <c r="AJ47" s="78"/>
      <c r="AK47" s="79"/>
      <c r="AL47" s="155"/>
      <c r="AM47" s="156"/>
      <c r="AN47" s="57"/>
      <c r="AO47" s="154">
        <v>0</v>
      </c>
      <c r="AP47" s="26">
        <v>0</v>
      </c>
      <c r="AQ47" s="48">
        <v>0</v>
      </c>
      <c r="AR47" s="48">
        <v>0</v>
      </c>
      <c r="AS47" s="172"/>
      <c r="AT47" s="6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122"/>
      <c r="BG47" s="122"/>
      <c r="BX47" s="121"/>
      <c r="CD47" s="147" t="str">
        <f t="shared" si="3"/>
        <v/>
      </c>
      <c r="CG47" s="123">
        <v>0</v>
      </c>
      <c r="CH47" s="123">
        <v>0</v>
      </c>
      <c r="CI47" s="123">
        <v>0</v>
      </c>
      <c r="CJ47" s="123">
        <f t="shared" si="4"/>
        <v>0</v>
      </c>
      <c r="CK47" s="123"/>
      <c r="CL47" s="123"/>
      <c r="CM47" s="123"/>
      <c r="CN47" s="123"/>
      <c r="CO47" s="123"/>
    </row>
    <row r="48" spans="1:93" ht="16.149999999999999" customHeight="1" x14ac:dyDescent="0.2">
      <c r="A48" s="335"/>
      <c r="B48" s="39" t="s">
        <v>38</v>
      </c>
      <c r="C48" s="52">
        <f t="shared" si="0"/>
        <v>0</v>
      </c>
      <c r="D48" s="53">
        <f t="shared" si="5"/>
        <v>0</v>
      </c>
      <c r="E48" s="158">
        <f t="shared" si="5"/>
        <v>0</v>
      </c>
      <c r="F48" s="41"/>
      <c r="G48" s="42"/>
      <c r="H48" s="7"/>
      <c r="I48" s="20"/>
      <c r="J48" s="7"/>
      <c r="K48" s="8"/>
      <c r="L48" s="7"/>
      <c r="M48" s="8"/>
      <c r="N48" s="7"/>
      <c r="O48" s="8"/>
      <c r="P48" s="7"/>
      <c r="Q48" s="8"/>
      <c r="R48" s="7"/>
      <c r="S48" s="8"/>
      <c r="T48" s="7"/>
      <c r="U48" s="8"/>
      <c r="V48" s="7"/>
      <c r="W48" s="8"/>
      <c r="X48" s="7"/>
      <c r="Y48" s="8"/>
      <c r="Z48" s="7"/>
      <c r="AA48" s="8"/>
      <c r="AB48" s="7"/>
      <c r="AC48" s="8"/>
      <c r="AD48" s="7"/>
      <c r="AE48" s="8"/>
      <c r="AF48" s="7"/>
      <c r="AG48" s="8"/>
      <c r="AH48" s="7"/>
      <c r="AI48" s="8"/>
      <c r="AJ48" s="7"/>
      <c r="AK48" s="8"/>
      <c r="AL48" s="21"/>
      <c r="AM48" s="35"/>
      <c r="AN48" s="57"/>
      <c r="AO48" s="20"/>
      <c r="AP48" s="22"/>
      <c r="AQ48" s="22"/>
      <c r="AR48" s="22"/>
      <c r="AS48" s="159"/>
      <c r="AT48" s="6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122"/>
      <c r="BG48" s="122"/>
      <c r="BX48" s="121"/>
      <c r="CD48" s="147" t="str">
        <f t="shared" si="3"/>
        <v/>
      </c>
      <c r="CG48" s="123">
        <v>0</v>
      </c>
      <c r="CH48" s="123">
        <v>0</v>
      </c>
      <c r="CI48" s="123">
        <v>0</v>
      </c>
      <c r="CJ48" s="123">
        <f t="shared" si="4"/>
        <v>0</v>
      </c>
      <c r="CK48" s="123"/>
      <c r="CL48" s="123"/>
      <c r="CM48" s="123"/>
      <c r="CN48" s="123"/>
      <c r="CO48" s="123"/>
    </row>
    <row r="49" spans="1:93" ht="16.149999999999999" customHeight="1" x14ac:dyDescent="0.2">
      <c r="A49" s="335"/>
      <c r="B49" s="39" t="s">
        <v>39</v>
      </c>
      <c r="C49" s="52">
        <f t="shared" si="0"/>
        <v>55</v>
      </c>
      <c r="D49" s="53">
        <f t="shared" si="5"/>
        <v>24</v>
      </c>
      <c r="E49" s="158">
        <f t="shared" si="5"/>
        <v>31</v>
      </c>
      <c r="F49" s="41"/>
      <c r="G49" s="42"/>
      <c r="H49" s="7"/>
      <c r="I49" s="20"/>
      <c r="J49" s="7"/>
      <c r="K49" s="8"/>
      <c r="L49" s="7"/>
      <c r="M49" s="8">
        <v>1</v>
      </c>
      <c r="N49" s="7"/>
      <c r="O49" s="8">
        <v>5</v>
      </c>
      <c r="P49" s="7"/>
      <c r="Q49" s="8">
        <v>5</v>
      </c>
      <c r="R49" s="7">
        <v>4</v>
      </c>
      <c r="S49" s="8">
        <v>11</v>
      </c>
      <c r="T49" s="7">
        <v>3</v>
      </c>
      <c r="U49" s="8">
        <v>5</v>
      </c>
      <c r="V49" s="7">
        <v>6</v>
      </c>
      <c r="W49" s="8">
        <v>4</v>
      </c>
      <c r="X49" s="7">
        <v>4</v>
      </c>
      <c r="Y49" s="8"/>
      <c r="Z49" s="7">
        <v>4</v>
      </c>
      <c r="AA49" s="8"/>
      <c r="AB49" s="7">
        <v>1</v>
      </c>
      <c r="AC49" s="8"/>
      <c r="AD49" s="7"/>
      <c r="AE49" s="8"/>
      <c r="AF49" s="7"/>
      <c r="AG49" s="8"/>
      <c r="AH49" s="7">
        <v>2</v>
      </c>
      <c r="AI49" s="8"/>
      <c r="AJ49" s="7"/>
      <c r="AK49" s="8"/>
      <c r="AL49" s="21"/>
      <c r="AM49" s="35"/>
      <c r="AN49" s="57"/>
      <c r="AO49" s="20">
        <v>0</v>
      </c>
      <c r="AP49" s="22">
        <v>0</v>
      </c>
      <c r="AQ49" s="22">
        <v>0</v>
      </c>
      <c r="AR49" s="22">
        <v>3</v>
      </c>
      <c r="AS49" s="159"/>
      <c r="AT49" s="6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122"/>
      <c r="BG49" s="122"/>
      <c r="BX49" s="121"/>
      <c r="CD49" s="147" t="str">
        <f t="shared" si="3"/>
        <v/>
      </c>
      <c r="CG49" s="123">
        <v>0</v>
      </c>
      <c r="CH49" s="123">
        <v>0</v>
      </c>
      <c r="CI49" s="123">
        <v>0</v>
      </c>
      <c r="CJ49" s="123">
        <f t="shared" si="4"/>
        <v>0</v>
      </c>
      <c r="CK49" s="123"/>
      <c r="CL49" s="123"/>
      <c r="CM49" s="123"/>
      <c r="CN49" s="123"/>
      <c r="CO49" s="123"/>
    </row>
    <row r="50" spans="1:93" ht="16.149999999999999" customHeight="1" x14ac:dyDescent="0.2">
      <c r="A50" s="335"/>
      <c r="B50" s="39" t="s">
        <v>40</v>
      </c>
      <c r="C50" s="52">
        <f t="shared" si="0"/>
        <v>0</v>
      </c>
      <c r="D50" s="53">
        <f t="shared" si="5"/>
        <v>0</v>
      </c>
      <c r="E50" s="158">
        <f t="shared" si="5"/>
        <v>0</v>
      </c>
      <c r="F50" s="41"/>
      <c r="G50" s="42"/>
      <c r="H50" s="7"/>
      <c r="I50" s="20"/>
      <c r="J50" s="7"/>
      <c r="K50" s="8"/>
      <c r="L50" s="7"/>
      <c r="M50" s="8"/>
      <c r="N50" s="7"/>
      <c r="O50" s="8"/>
      <c r="P50" s="7"/>
      <c r="Q50" s="8"/>
      <c r="R50" s="7"/>
      <c r="S50" s="8"/>
      <c r="T50" s="7"/>
      <c r="U50" s="8"/>
      <c r="V50" s="7"/>
      <c r="W50" s="8"/>
      <c r="X50" s="7"/>
      <c r="Y50" s="8"/>
      <c r="Z50" s="7"/>
      <c r="AA50" s="8"/>
      <c r="AB50" s="7"/>
      <c r="AC50" s="8"/>
      <c r="AD50" s="7"/>
      <c r="AE50" s="8"/>
      <c r="AF50" s="7"/>
      <c r="AG50" s="8"/>
      <c r="AH50" s="7"/>
      <c r="AI50" s="8"/>
      <c r="AJ50" s="7"/>
      <c r="AK50" s="8"/>
      <c r="AL50" s="21"/>
      <c r="AM50" s="35"/>
      <c r="AN50" s="57"/>
      <c r="AO50" s="20"/>
      <c r="AP50" s="22"/>
      <c r="AQ50" s="22"/>
      <c r="AR50" s="22"/>
      <c r="AS50" s="159"/>
      <c r="AT50" s="6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122"/>
      <c r="BG50" s="122"/>
      <c r="BX50" s="121"/>
      <c r="CD50" s="147" t="str">
        <f t="shared" si="3"/>
        <v/>
      </c>
      <c r="CG50" s="123">
        <v>0</v>
      </c>
      <c r="CH50" s="123">
        <v>0</v>
      </c>
      <c r="CI50" s="123">
        <v>0</v>
      </c>
      <c r="CJ50" s="123">
        <f t="shared" si="4"/>
        <v>0</v>
      </c>
      <c r="CK50" s="123"/>
      <c r="CL50" s="123"/>
      <c r="CM50" s="123"/>
      <c r="CN50" s="123"/>
      <c r="CO50" s="123"/>
    </row>
    <row r="51" spans="1:93" ht="16.149999999999999" customHeight="1" x14ac:dyDescent="0.2">
      <c r="A51" s="335"/>
      <c r="B51" s="39" t="s">
        <v>41</v>
      </c>
      <c r="C51" s="52">
        <f t="shared" si="0"/>
        <v>0</v>
      </c>
      <c r="D51" s="53">
        <f t="shared" si="5"/>
        <v>0</v>
      </c>
      <c r="E51" s="158">
        <f t="shared" si="5"/>
        <v>0</v>
      </c>
      <c r="F51" s="41"/>
      <c r="G51" s="42"/>
      <c r="H51" s="7"/>
      <c r="I51" s="20"/>
      <c r="J51" s="7"/>
      <c r="K51" s="8"/>
      <c r="L51" s="7"/>
      <c r="M51" s="8"/>
      <c r="N51" s="7"/>
      <c r="O51" s="8"/>
      <c r="P51" s="7"/>
      <c r="Q51" s="8"/>
      <c r="R51" s="7"/>
      <c r="S51" s="8"/>
      <c r="T51" s="7"/>
      <c r="U51" s="8"/>
      <c r="V51" s="7"/>
      <c r="W51" s="8"/>
      <c r="X51" s="7"/>
      <c r="Y51" s="8"/>
      <c r="Z51" s="7"/>
      <c r="AA51" s="8"/>
      <c r="AB51" s="7"/>
      <c r="AC51" s="8"/>
      <c r="AD51" s="7"/>
      <c r="AE51" s="8"/>
      <c r="AF51" s="7"/>
      <c r="AG51" s="8"/>
      <c r="AH51" s="7"/>
      <c r="AI51" s="8"/>
      <c r="AJ51" s="7"/>
      <c r="AK51" s="8"/>
      <c r="AL51" s="21"/>
      <c r="AM51" s="35"/>
      <c r="AN51" s="57"/>
      <c r="AO51" s="20"/>
      <c r="AP51" s="22"/>
      <c r="AQ51" s="22"/>
      <c r="AR51" s="22"/>
      <c r="AS51" s="159"/>
      <c r="AT51" s="6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122"/>
      <c r="BG51" s="122"/>
      <c r="BX51" s="121"/>
      <c r="CD51" s="147" t="str">
        <f t="shared" si="3"/>
        <v/>
      </c>
      <c r="CG51" s="123">
        <v>0</v>
      </c>
      <c r="CH51" s="123">
        <v>0</v>
      </c>
      <c r="CI51" s="123">
        <v>0</v>
      </c>
      <c r="CJ51" s="123">
        <f t="shared" si="4"/>
        <v>0</v>
      </c>
      <c r="CK51" s="123"/>
      <c r="CL51" s="123"/>
      <c r="CM51" s="123"/>
      <c r="CN51" s="123"/>
      <c r="CO51" s="123"/>
    </row>
    <row r="52" spans="1:93" ht="16.149999999999999" customHeight="1" x14ac:dyDescent="0.2">
      <c r="A52" s="335"/>
      <c r="B52" s="39" t="s">
        <v>42</v>
      </c>
      <c r="C52" s="52">
        <f t="shared" si="0"/>
        <v>0</v>
      </c>
      <c r="D52" s="53">
        <f t="shared" si="5"/>
        <v>0</v>
      </c>
      <c r="E52" s="158">
        <f t="shared" si="5"/>
        <v>0</v>
      </c>
      <c r="F52" s="41"/>
      <c r="G52" s="42"/>
      <c r="H52" s="7"/>
      <c r="I52" s="20"/>
      <c r="J52" s="7"/>
      <c r="K52" s="8"/>
      <c r="L52" s="7"/>
      <c r="M52" s="8"/>
      <c r="N52" s="7"/>
      <c r="O52" s="8"/>
      <c r="P52" s="7"/>
      <c r="Q52" s="8"/>
      <c r="R52" s="7"/>
      <c r="S52" s="8"/>
      <c r="T52" s="7"/>
      <c r="U52" s="8"/>
      <c r="V52" s="7"/>
      <c r="W52" s="8"/>
      <c r="X52" s="7"/>
      <c r="Y52" s="8"/>
      <c r="Z52" s="7"/>
      <c r="AA52" s="8"/>
      <c r="AB52" s="7"/>
      <c r="AC52" s="8"/>
      <c r="AD52" s="7"/>
      <c r="AE52" s="8"/>
      <c r="AF52" s="7"/>
      <c r="AG52" s="8"/>
      <c r="AH52" s="7"/>
      <c r="AI52" s="8"/>
      <c r="AJ52" s="7"/>
      <c r="AK52" s="8"/>
      <c r="AL52" s="21"/>
      <c r="AM52" s="35"/>
      <c r="AN52" s="57"/>
      <c r="AO52" s="20"/>
      <c r="AP52" s="22"/>
      <c r="AQ52" s="22"/>
      <c r="AR52" s="22"/>
      <c r="AS52" s="159"/>
      <c r="AT52" s="6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122"/>
      <c r="BG52" s="122"/>
      <c r="BX52" s="121"/>
      <c r="CD52" s="147" t="str">
        <f t="shared" si="3"/>
        <v/>
      </c>
      <c r="CG52" s="123">
        <v>0</v>
      </c>
      <c r="CH52" s="123">
        <v>0</v>
      </c>
      <c r="CI52" s="123">
        <v>0</v>
      </c>
      <c r="CJ52" s="123">
        <f t="shared" si="4"/>
        <v>0</v>
      </c>
      <c r="CK52" s="123"/>
      <c r="CL52" s="123"/>
      <c r="CM52" s="123"/>
      <c r="CN52" s="123"/>
      <c r="CO52" s="123"/>
    </row>
    <row r="53" spans="1:93" ht="16.149999999999999" customHeight="1" x14ac:dyDescent="0.2">
      <c r="A53" s="335"/>
      <c r="B53" s="39" t="s">
        <v>43</v>
      </c>
      <c r="C53" s="52">
        <f t="shared" si="0"/>
        <v>0</v>
      </c>
      <c r="D53" s="53">
        <f t="shared" si="5"/>
        <v>0</v>
      </c>
      <c r="E53" s="158">
        <f t="shared" si="5"/>
        <v>0</v>
      </c>
      <c r="F53" s="41"/>
      <c r="G53" s="42"/>
      <c r="H53" s="7"/>
      <c r="I53" s="20"/>
      <c r="J53" s="7"/>
      <c r="K53" s="8"/>
      <c r="L53" s="7"/>
      <c r="M53" s="8"/>
      <c r="N53" s="7"/>
      <c r="O53" s="8"/>
      <c r="P53" s="7"/>
      <c r="Q53" s="8"/>
      <c r="R53" s="7"/>
      <c r="S53" s="8"/>
      <c r="T53" s="7"/>
      <c r="U53" s="8"/>
      <c r="V53" s="7"/>
      <c r="W53" s="8"/>
      <c r="X53" s="7"/>
      <c r="Y53" s="8"/>
      <c r="Z53" s="7"/>
      <c r="AA53" s="8"/>
      <c r="AB53" s="7"/>
      <c r="AC53" s="8"/>
      <c r="AD53" s="7"/>
      <c r="AE53" s="8"/>
      <c r="AF53" s="7"/>
      <c r="AG53" s="8"/>
      <c r="AH53" s="7"/>
      <c r="AI53" s="8"/>
      <c r="AJ53" s="7"/>
      <c r="AK53" s="8"/>
      <c r="AL53" s="21"/>
      <c r="AM53" s="35"/>
      <c r="AN53" s="57"/>
      <c r="AO53" s="20"/>
      <c r="AP53" s="22"/>
      <c r="AQ53" s="22"/>
      <c r="AR53" s="22"/>
      <c r="AS53" s="159"/>
      <c r="AT53" s="6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122"/>
      <c r="BG53" s="122"/>
      <c r="BX53" s="121"/>
      <c r="CD53" s="147" t="str">
        <f t="shared" si="3"/>
        <v/>
      </c>
      <c r="CG53" s="123">
        <v>0</v>
      </c>
      <c r="CH53" s="123">
        <v>0</v>
      </c>
      <c r="CI53" s="123">
        <v>0</v>
      </c>
      <c r="CJ53" s="123">
        <f t="shared" si="4"/>
        <v>0</v>
      </c>
      <c r="CK53" s="123"/>
      <c r="CL53" s="123"/>
      <c r="CM53" s="123"/>
      <c r="CN53" s="123"/>
      <c r="CO53" s="123"/>
    </row>
    <row r="54" spans="1:93" ht="16.149999999999999" customHeight="1" x14ac:dyDescent="0.2">
      <c r="A54" s="335"/>
      <c r="B54" s="127" t="s">
        <v>44</v>
      </c>
      <c r="C54" s="160">
        <f t="shared" si="0"/>
        <v>0</v>
      </c>
      <c r="D54" s="161">
        <f t="shared" si="5"/>
        <v>0</v>
      </c>
      <c r="E54" s="162">
        <f t="shared" si="5"/>
        <v>0</v>
      </c>
      <c r="F54" s="41"/>
      <c r="G54" s="42"/>
      <c r="H54" s="27"/>
      <c r="I54" s="28"/>
      <c r="J54" s="27"/>
      <c r="K54" s="137"/>
      <c r="L54" s="27"/>
      <c r="M54" s="137"/>
      <c r="N54" s="27"/>
      <c r="O54" s="137"/>
      <c r="P54" s="27"/>
      <c r="Q54" s="137"/>
      <c r="R54" s="27"/>
      <c r="S54" s="137"/>
      <c r="T54" s="27"/>
      <c r="U54" s="137"/>
      <c r="V54" s="27"/>
      <c r="W54" s="137"/>
      <c r="X54" s="27"/>
      <c r="Y54" s="137"/>
      <c r="Z54" s="27"/>
      <c r="AA54" s="137"/>
      <c r="AB54" s="27"/>
      <c r="AC54" s="137"/>
      <c r="AD54" s="27"/>
      <c r="AE54" s="137"/>
      <c r="AF54" s="27"/>
      <c r="AG54" s="137"/>
      <c r="AH54" s="27"/>
      <c r="AI54" s="137"/>
      <c r="AJ54" s="27"/>
      <c r="AK54" s="137"/>
      <c r="AL54" s="163"/>
      <c r="AM54" s="164"/>
      <c r="AN54" s="57"/>
      <c r="AO54" s="28"/>
      <c r="AP54" s="22"/>
      <c r="AQ54" s="22"/>
      <c r="AR54" s="22"/>
      <c r="AS54" s="159"/>
      <c r="AT54" s="6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122"/>
      <c r="BG54" s="122"/>
      <c r="BX54" s="121"/>
      <c r="CD54" s="147" t="str">
        <f t="shared" si="3"/>
        <v/>
      </c>
      <c r="CG54" s="123">
        <v>0</v>
      </c>
      <c r="CH54" s="123">
        <v>0</v>
      </c>
      <c r="CI54" s="123">
        <v>0</v>
      </c>
      <c r="CJ54" s="123">
        <f t="shared" si="4"/>
        <v>0</v>
      </c>
      <c r="CK54" s="123"/>
      <c r="CL54" s="123"/>
      <c r="CM54" s="123"/>
      <c r="CN54" s="123"/>
      <c r="CO54" s="123"/>
    </row>
    <row r="55" spans="1:93" ht="16.149999999999999" customHeight="1" x14ac:dyDescent="0.2">
      <c r="A55" s="335"/>
      <c r="B55" s="39" t="s">
        <v>45</v>
      </c>
      <c r="C55" s="52">
        <f t="shared" si="0"/>
        <v>0</v>
      </c>
      <c r="D55" s="53">
        <f t="shared" si="5"/>
        <v>0</v>
      </c>
      <c r="E55" s="158">
        <f t="shared" si="5"/>
        <v>0</v>
      </c>
      <c r="F55" s="41"/>
      <c r="G55" s="42"/>
      <c r="H55" s="7"/>
      <c r="I55" s="20"/>
      <c r="J55" s="7"/>
      <c r="K55" s="8"/>
      <c r="L55" s="7"/>
      <c r="M55" s="8"/>
      <c r="N55" s="7"/>
      <c r="O55" s="8"/>
      <c r="P55" s="7"/>
      <c r="Q55" s="8"/>
      <c r="R55" s="7"/>
      <c r="S55" s="8"/>
      <c r="T55" s="7"/>
      <c r="U55" s="8"/>
      <c r="V55" s="7"/>
      <c r="W55" s="8"/>
      <c r="X55" s="7"/>
      <c r="Y55" s="8"/>
      <c r="Z55" s="7"/>
      <c r="AA55" s="8"/>
      <c r="AB55" s="7"/>
      <c r="AC55" s="8"/>
      <c r="AD55" s="7"/>
      <c r="AE55" s="8"/>
      <c r="AF55" s="7"/>
      <c r="AG55" s="8"/>
      <c r="AH55" s="7"/>
      <c r="AI55" s="8"/>
      <c r="AJ55" s="7"/>
      <c r="AK55" s="8"/>
      <c r="AL55" s="21"/>
      <c r="AM55" s="35"/>
      <c r="AN55" s="57"/>
      <c r="AO55" s="20"/>
      <c r="AP55" s="22"/>
      <c r="AQ55" s="22"/>
      <c r="AR55" s="22"/>
      <c r="AS55" s="159"/>
      <c r="AT55" s="6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122"/>
      <c r="BG55" s="122"/>
      <c r="BX55" s="121"/>
      <c r="CD55" s="147" t="str">
        <f t="shared" si="3"/>
        <v/>
      </c>
      <c r="CG55" s="123">
        <v>0</v>
      </c>
      <c r="CH55" s="123">
        <v>0</v>
      </c>
      <c r="CI55" s="123">
        <v>0</v>
      </c>
      <c r="CJ55" s="123">
        <f t="shared" si="4"/>
        <v>0</v>
      </c>
      <c r="CK55" s="123"/>
      <c r="CL55" s="123"/>
      <c r="CM55" s="123"/>
      <c r="CN55" s="123"/>
      <c r="CO55" s="123"/>
    </row>
    <row r="56" spans="1:93" ht="16.149999999999999" customHeight="1" x14ac:dyDescent="0.2">
      <c r="A56" s="335"/>
      <c r="B56" s="112" t="s">
        <v>46</v>
      </c>
      <c r="C56" s="165">
        <f t="shared" si="0"/>
        <v>0</v>
      </c>
      <c r="D56" s="171">
        <f t="shared" ref="D56:E74" si="6">SUM(F56+H56+J56+L56+N56+P56+R56+T56+V56+X56+Z56+AB56+AD56+AF56+AH56+AJ56+AL56)</f>
        <v>0</v>
      </c>
      <c r="E56" s="166">
        <f t="shared" si="6"/>
        <v>0</v>
      </c>
      <c r="F56" s="41"/>
      <c r="G56" s="95"/>
      <c r="H56" s="7"/>
      <c r="I56" s="20"/>
      <c r="J56" s="7"/>
      <c r="K56" s="8"/>
      <c r="L56" s="7"/>
      <c r="M56" s="8"/>
      <c r="N56" s="7"/>
      <c r="O56" s="8"/>
      <c r="P56" s="7"/>
      <c r="Q56" s="8"/>
      <c r="R56" s="7"/>
      <c r="S56" s="8"/>
      <c r="T56" s="7"/>
      <c r="U56" s="8"/>
      <c r="V56" s="7"/>
      <c r="W56" s="8"/>
      <c r="X56" s="7"/>
      <c r="Y56" s="8"/>
      <c r="Z56" s="7"/>
      <c r="AA56" s="8"/>
      <c r="AB56" s="7"/>
      <c r="AC56" s="8"/>
      <c r="AD56" s="7"/>
      <c r="AE56" s="8"/>
      <c r="AF56" s="7"/>
      <c r="AG56" s="173"/>
      <c r="AH56" s="7"/>
      <c r="AI56" s="8"/>
      <c r="AJ56" s="7"/>
      <c r="AK56" s="8"/>
      <c r="AL56" s="21"/>
      <c r="AM56" s="35"/>
      <c r="AN56" s="57"/>
      <c r="AO56" s="20"/>
      <c r="AP56" s="22"/>
      <c r="AQ56" s="22"/>
      <c r="AR56" s="22"/>
      <c r="AS56" s="159"/>
      <c r="AT56" s="6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122"/>
      <c r="BG56" s="122"/>
      <c r="BX56" s="121"/>
      <c r="CD56" s="147" t="str">
        <f t="shared" si="3"/>
        <v/>
      </c>
      <c r="CG56" s="123">
        <v>0</v>
      </c>
      <c r="CH56" s="123">
        <v>0</v>
      </c>
      <c r="CI56" s="123">
        <v>0</v>
      </c>
      <c r="CJ56" s="123">
        <f t="shared" si="4"/>
        <v>0</v>
      </c>
      <c r="CK56" s="123"/>
      <c r="CL56" s="123"/>
      <c r="CM56" s="123"/>
      <c r="CN56" s="123"/>
      <c r="CO56" s="123"/>
    </row>
    <row r="57" spans="1:93" ht="16.149999999999999" customHeight="1" x14ac:dyDescent="0.2">
      <c r="A57" s="336"/>
      <c r="B57" s="167" t="s">
        <v>47</v>
      </c>
      <c r="C57" s="132">
        <f t="shared" si="0"/>
        <v>0</v>
      </c>
      <c r="D57" s="168">
        <f t="shared" si="6"/>
        <v>0</v>
      </c>
      <c r="E57" s="128">
        <f t="shared" si="6"/>
        <v>0</v>
      </c>
      <c r="F57" s="64"/>
      <c r="G57" s="68"/>
      <c r="H57" s="32"/>
      <c r="I57" s="33"/>
      <c r="J57" s="32"/>
      <c r="K57" s="45"/>
      <c r="L57" s="32"/>
      <c r="M57" s="45"/>
      <c r="N57" s="32"/>
      <c r="O57" s="45"/>
      <c r="P57" s="32"/>
      <c r="Q57" s="45"/>
      <c r="R57" s="32"/>
      <c r="S57" s="45"/>
      <c r="T57" s="32"/>
      <c r="U57" s="45"/>
      <c r="V57" s="32"/>
      <c r="W57" s="45"/>
      <c r="X57" s="32"/>
      <c r="Y57" s="45"/>
      <c r="Z57" s="32"/>
      <c r="AA57" s="45"/>
      <c r="AB57" s="32"/>
      <c r="AC57" s="45"/>
      <c r="AD57" s="32"/>
      <c r="AE57" s="45"/>
      <c r="AF57" s="32"/>
      <c r="AG57" s="45"/>
      <c r="AH57" s="32"/>
      <c r="AI57" s="45"/>
      <c r="AJ57" s="32"/>
      <c r="AK57" s="45"/>
      <c r="AL57" s="71"/>
      <c r="AM57" s="97"/>
      <c r="AN57" s="57"/>
      <c r="AO57" s="33"/>
      <c r="AP57" s="24"/>
      <c r="AQ57" s="24"/>
      <c r="AR57" s="24"/>
      <c r="AS57" s="159"/>
      <c r="AT57" s="6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122"/>
      <c r="BG57" s="122"/>
      <c r="BX57" s="121"/>
      <c r="CD57" s="147" t="str">
        <f t="shared" si="3"/>
        <v/>
      </c>
      <c r="CG57" s="123">
        <v>0</v>
      </c>
      <c r="CH57" s="123">
        <v>0</v>
      </c>
      <c r="CI57" s="123">
        <v>0</v>
      </c>
      <c r="CJ57" s="123">
        <f t="shared" si="4"/>
        <v>0</v>
      </c>
      <c r="CK57" s="123"/>
      <c r="CL57" s="123"/>
      <c r="CM57" s="123"/>
      <c r="CN57" s="123"/>
      <c r="CO57" s="123"/>
    </row>
    <row r="58" spans="1:93" ht="16.149999999999999" customHeight="1" x14ac:dyDescent="0.2">
      <c r="A58" s="334" t="s">
        <v>51</v>
      </c>
      <c r="B58" s="152" t="s">
        <v>37</v>
      </c>
      <c r="C58" s="49">
        <f t="shared" si="0"/>
        <v>26</v>
      </c>
      <c r="D58" s="50">
        <f t="shared" si="6"/>
        <v>14</v>
      </c>
      <c r="E58" s="153">
        <f t="shared" si="6"/>
        <v>12</v>
      </c>
      <c r="F58" s="84"/>
      <c r="G58" s="170"/>
      <c r="H58" s="84"/>
      <c r="I58" s="170"/>
      <c r="J58" s="78"/>
      <c r="K58" s="79"/>
      <c r="L58" s="78"/>
      <c r="M58" s="79"/>
      <c r="N58" s="78"/>
      <c r="O58" s="79"/>
      <c r="P58" s="78">
        <v>2</v>
      </c>
      <c r="Q58" s="79">
        <v>2</v>
      </c>
      <c r="R58" s="78">
        <v>3</v>
      </c>
      <c r="S58" s="79">
        <v>3</v>
      </c>
      <c r="T58" s="78">
        <v>1</v>
      </c>
      <c r="U58" s="79">
        <v>2</v>
      </c>
      <c r="V58" s="78">
        <v>2</v>
      </c>
      <c r="W58" s="79">
        <v>2</v>
      </c>
      <c r="X58" s="78">
        <v>2</v>
      </c>
      <c r="Y58" s="79">
        <v>2</v>
      </c>
      <c r="Z58" s="78">
        <v>3</v>
      </c>
      <c r="AA58" s="79">
        <v>1</v>
      </c>
      <c r="AB58" s="78"/>
      <c r="AC58" s="79"/>
      <c r="AD58" s="78"/>
      <c r="AE58" s="79"/>
      <c r="AF58" s="78"/>
      <c r="AG58" s="79"/>
      <c r="AH58" s="78">
        <v>1</v>
      </c>
      <c r="AI58" s="79"/>
      <c r="AJ58" s="78"/>
      <c r="AK58" s="79"/>
      <c r="AL58" s="155"/>
      <c r="AM58" s="156"/>
      <c r="AN58" s="57"/>
      <c r="AO58" s="154">
        <v>0</v>
      </c>
      <c r="AP58" s="174">
        <v>0</v>
      </c>
      <c r="AQ58" s="174">
        <v>0</v>
      </c>
      <c r="AR58" s="174">
        <v>0</v>
      </c>
      <c r="AS58" s="174"/>
      <c r="AT58" s="6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122"/>
      <c r="BG58" s="122"/>
      <c r="BX58" s="121"/>
      <c r="CD58" s="147" t="str">
        <f t="shared" si="3"/>
        <v/>
      </c>
      <c r="CG58" s="123">
        <v>0</v>
      </c>
      <c r="CH58" s="123">
        <v>0</v>
      </c>
      <c r="CI58" s="123">
        <v>0</v>
      </c>
      <c r="CJ58" s="123">
        <f t="shared" si="4"/>
        <v>0</v>
      </c>
      <c r="CK58" s="123"/>
      <c r="CL58" s="123"/>
      <c r="CM58" s="123"/>
      <c r="CN58" s="123"/>
      <c r="CO58" s="123"/>
    </row>
    <row r="59" spans="1:93" ht="16.149999999999999" customHeight="1" x14ac:dyDescent="0.2">
      <c r="A59" s="335"/>
      <c r="B59" s="39" t="s">
        <v>38</v>
      </c>
      <c r="C59" s="52">
        <f t="shared" si="0"/>
        <v>0</v>
      </c>
      <c r="D59" s="53">
        <f t="shared" si="6"/>
        <v>0</v>
      </c>
      <c r="E59" s="158">
        <f t="shared" si="6"/>
        <v>0</v>
      </c>
      <c r="F59" s="41"/>
      <c r="G59" s="42"/>
      <c r="H59" s="41"/>
      <c r="I59" s="42"/>
      <c r="J59" s="7"/>
      <c r="K59" s="8"/>
      <c r="L59" s="7"/>
      <c r="M59" s="8"/>
      <c r="N59" s="7"/>
      <c r="O59" s="8"/>
      <c r="P59" s="7"/>
      <c r="Q59" s="8"/>
      <c r="R59" s="7"/>
      <c r="S59" s="8"/>
      <c r="T59" s="7"/>
      <c r="U59" s="8"/>
      <c r="V59" s="7"/>
      <c r="W59" s="8"/>
      <c r="X59" s="7"/>
      <c r="Y59" s="8"/>
      <c r="Z59" s="7"/>
      <c r="AA59" s="8"/>
      <c r="AB59" s="7"/>
      <c r="AC59" s="8"/>
      <c r="AD59" s="7"/>
      <c r="AE59" s="8"/>
      <c r="AF59" s="7"/>
      <c r="AG59" s="8"/>
      <c r="AH59" s="7"/>
      <c r="AI59" s="8"/>
      <c r="AJ59" s="7"/>
      <c r="AK59" s="8"/>
      <c r="AL59" s="21"/>
      <c r="AM59" s="35"/>
      <c r="AN59" s="57"/>
      <c r="AO59" s="20"/>
      <c r="AP59" s="22"/>
      <c r="AQ59" s="22"/>
      <c r="AR59" s="22"/>
      <c r="AS59" s="22"/>
      <c r="AT59" s="6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122"/>
      <c r="BG59" s="122"/>
      <c r="BX59" s="121"/>
      <c r="CD59" s="147" t="str">
        <f t="shared" si="3"/>
        <v/>
      </c>
      <c r="CG59" s="123">
        <v>0</v>
      </c>
      <c r="CH59" s="123">
        <v>0</v>
      </c>
      <c r="CI59" s="123">
        <v>0</v>
      </c>
      <c r="CJ59" s="123">
        <f t="shared" si="4"/>
        <v>0</v>
      </c>
      <c r="CK59" s="123"/>
      <c r="CL59" s="123"/>
      <c r="CM59" s="123"/>
      <c r="CN59" s="123"/>
      <c r="CO59" s="123"/>
    </row>
    <row r="60" spans="1:93" ht="16.149999999999999" customHeight="1" x14ac:dyDescent="0.2">
      <c r="A60" s="335"/>
      <c r="B60" s="39" t="s">
        <v>39</v>
      </c>
      <c r="C60" s="52">
        <f t="shared" si="0"/>
        <v>55</v>
      </c>
      <c r="D60" s="53">
        <f t="shared" si="6"/>
        <v>24</v>
      </c>
      <c r="E60" s="158">
        <f t="shared" si="6"/>
        <v>31</v>
      </c>
      <c r="F60" s="41"/>
      <c r="G60" s="42"/>
      <c r="H60" s="41"/>
      <c r="I60" s="42"/>
      <c r="J60" s="7"/>
      <c r="K60" s="8"/>
      <c r="L60" s="7"/>
      <c r="M60" s="8">
        <v>1</v>
      </c>
      <c r="N60" s="7"/>
      <c r="O60" s="8">
        <v>5</v>
      </c>
      <c r="P60" s="7"/>
      <c r="Q60" s="8">
        <v>5</v>
      </c>
      <c r="R60" s="7">
        <v>4</v>
      </c>
      <c r="S60" s="8">
        <v>11</v>
      </c>
      <c r="T60" s="7">
        <v>3</v>
      </c>
      <c r="U60" s="8">
        <v>5</v>
      </c>
      <c r="V60" s="7">
        <v>6</v>
      </c>
      <c r="W60" s="8">
        <v>4</v>
      </c>
      <c r="X60" s="7">
        <v>4</v>
      </c>
      <c r="Y60" s="8"/>
      <c r="Z60" s="7">
        <v>4</v>
      </c>
      <c r="AA60" s="8"/>
      <c r="AB60" s="7">
        <v>1</v>
      </c>
      <c r="AC60" s="8"/>
      <c r="AD60" s="7"/>
      <c r="AE60" s="8"/>
      <c r="AF60" s="7"/>
      <c r="AG60" s="8"/>
      <c r="AH60" s="7">
        <v>2</v>
      </c>
      <c r="AI60" s="8"/>
      <c r="AJ60" s="7"/>
      <c r="AK60" s="8"/>
      <c r="AL60" s="21"/>
      <c r="AM60" s="35"/>
      <c r="AN60" s="57"/>
      <c r="AO60" s="20">
        <v>0</v>
      </c>
      <c r="AP60" s="22">
        <v>0</v>
      </c>
      <c r="AQ60" s="22">
        <v>0</v>
      </c>
      <c r="AR60" s="22">
        <v>3</v>
      </c>
      <c r="AS60" s="22"/>
      <c r="AT60" s="6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122"/>
      <c r="BG60" s="122"/>
      <c r="BX60" s="121"/>
      <c r="CD60" s="147" t="str">
        <f t="shared" si="3"/>
        <v/>
      </c>
      <c r="CG60" s="123">
        <v>0</v>
      </c>
      <c r="CH60" s="123">
        <v>0</v>
      </c>
      <c r="CI60" s="123">
        <v>0</v>
      </c>
      <c r="CJ60" s="123">
        <f t="shared" si="4"/>
        <v>0</v>
      </c>
      <c r="CK60" s="123"/>
      <c r="CL60" s="123"/>
      <c r="CM60" s="123"/>
      <c r="CN60" s="123"/>
      <c r="CO60" s="123"/>
    </row>
    <row r="61" spans="1:93" ht="16.149999999999999" customHeight="1" x14ac:dyDescent="0.2">
      <c r="A61" s="335"/>
      <c r="B61" s="39" t="s">
        <v>41</v>
      </c>
      <c r="C61" s="52">
        <f t="shared" si="0"/>
        <v>0</v>
      </c>
      <c r="D61" s="53">
        <f t="shared" si="6"/>
        <v>0</v>
      </c>
      <c r="E61" s="158">
        <f t="shared" si="6"/>
        <v>0</v>
      </c>
      <c r="F61" s="41"/>
      <c r="G61" s="42"/>
      <c r="H61" s="41"/>
      <c r="I61" s="42"/>
      <c r="J61" s="7"/>
      <c r="K61" s="8"/>
      <c r="L61" s="7"/>
      <c r="M61" s="8"/>
      <c r="N61" s="7"/>
      <c r="O61" s="8"/>
      <c r="P61" s="7"/>
      <c r="Q61" s="8"/>
      <c r="R61" s="7"/>
      <c r="S61" s="8"/>
      <c r="T61" s="7"/>
      <c r="U61" s="8"/>
      <c r="V61" s="7"/>
      <c r="W61" s="8"/>
      <c r="X61" s="7"/>
      <c r="Y61" s="8"/>
      <c r="Z61" s="7"/>
      <c r="AA61" s="8"/>
      <c r="AB61" s="7"/>
      <c r="AC61" s="8"/>
      <c r="AD61" s="7"/>
      <c r="AE61" s="8"/>
      <c r="AF61" s="7"/>
      <c r="AG61" s="8"/>
      <c r="AH61" s="7"/>
      <c r="AI61" s="8"/>
      <c r="AJ61" s="7"/>
      <c r="AK61" s="8"/>
      <c r="AL61" s="21"/>
      <c r="AM61" s="35"/>
      <c r="AN61" s="57"/>
      <c r="AO61" s="20"/>
      <c r="AP61" s="22"/>
      <c r="AQ61" s="22"/>
      <c r="AR61" s="22"/>
      <c r="AS61" s="22"/>
      <c r="AT61" s="6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122"/>
      <c r="BG61" s="122"/>
      <c r="BX61" s="121"/>
      <c r="CD61" s="147" t="str">
        <f t="shared" si="3"/>
        <v/>
      </c>
      <c r="CG61" s="123">
        <v>0</v>
      </c>
      <c r="CH61" s="123">
        <v>0</v>
      </c>
      <c r="CI61" s="123">
        <v>0</v>
      </c>
      <c r="CJ61" s="123">
        <f t="shared" si="4"/>
        <v>0</v>
      </c>
      <c r="CK61" s="123"/>
      <c r="CL61" s="123"/>
      <c r="CM61" s="123"/>
      <c r="CN61" s="123"/>
      <c r="CO61" s="123"/>
    </row>
    <row r="62" spans="1:93" ht="16.149999999999999" customHeight="1" x14ac:dyDescent="0.2">
      <c r="A62" s="335"/>
      <c r="B62" s="39" t="s">
        <v>42</v>
      </c>
      <c r="C62" s="52">
        <f t="shared" si="0"/>
        <v>0</v>
      </c>
      <c r="D62" s="53">
        <f t="shared" si="6"/>
        <v>0</v>
      </c>
      <c r="E62" s="158">
        <f t="shared" si="6"/>
        <v>0</v>
      </c>
      <c r="F62" s="41"/>
      <c r="G62" s="42"/>
      <c r="H62" s="41"/>
      <c r="I62" s="42"/>
      <c r="J62" s="7"/>
      <c r="K62" s="8"/>
      <c r="L62" s="7"/>
      <c r="M62" s="8"/>
      <c r="N62" s="7"/>
      <c r="O62" s="8"/>
      <c r="P62" s="7"/>
      <c r="Q62" s="8"/>
      <c r="R62" s="7"/>
      <c r="S62" s="8"/>
      <c r="T62" s="7"/>
      <c r="U62" s="8"/>
      <c r="V62" s="7"/>
      <c r="W62" s="8"/>
      <c r="X62" s="7"/>
      <c r="Y62" s="8"/>
      <c r="Z62" s="7"/>
      <c r="AA62" s="8"/>
      <c r="AB62" s="7"/>
      <c r="AC62" s="8"/>
      <c r="AD62" s="7"/>
      <c r="AE62" s="8"/>
      <c r="AF62" s="7"/>
      <c r="AG62" s="8"/>
      <c r="AH62" s="7"/>
      <c r="AI62" s="8"/>
      <c r="AJ62" s="7"/>
      <c r="AK62" s="8"/>
      <c r="AL62" s="21"/>
      <c r="AM62" s="35"/>
      <c r="AN62" s="57"/>
      <c r="AO62" s="20"/>
      <c r="AP62" s="22"/>
      <c r="AQ62" s="22"/>
      <c r="AR62" s="22"/>
      <c r="AS62" s="22"/>
      <c r="AT62" s="6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122"/>
      <c r="BG62" s="122"/>
      <c r="BX62" s="121"/>
      <c r="CD62" s="147" t="str">
        <f t="shared" si="3"/>
        <v/>
      </c>
      <c r="CG62" s="123">
        <v>0</v>
      </c>
      <c r="CH62" s="123">
        <v>0</v>
      </c>
      <c r="CI62" s="123">
        <v>0</v>
      </c>
      <c r="CJ62" s="123">
        <f t="shared" si="4"/>
        <v>0</v>
      </c>
      <c r="CK62" s="123"/>
      <c r="CL62" s="123"/>
      <c r="CM62" s="123"/>
      <c r="CN62" s="123"/>
      <c r="CO62" s="123"/>
    </row>
    <row r="63" spans="1:93" ht="16.149999999999999" customHeight="1" x14ac:dyDescent="0.2">
      <c r="A63" s="335"/>
      <c r="B63" s="175" t="s">
        <v>46</v>
      </c>
      <c r="C63" s="87">
        <f t="shared" si="0"/>
        <v>0</v>
      </c>
      <c r="D63" s="171">
        <f t="shared" si="6"/>
        <v>0</v>
      </c>
      <c r="E63" s="166">
        <f t="shared" si="6"/>
        <v>0</v>
      </c>
      <c r="F63" s="41"/>
      <c r="G63" s="42"/>
      <c r="H63" s="41"/>
      <c r="I63" s="42"/>
      <c r="J63" s="27"/>
      <c r="K63" s="137"/>
      <c r="L63" s="27"/>
      <c r="M63" s="137"/>
      <c r="N63" s="27"/>
      <c r="O63" s="137"/>
      <c r="P63" s="27"/>
      <c r="Q63" s="137"/>
      <c r="R63" s="27"/>
      <c r="S63" s="137"/>
      <c r="T63" s="27"/>
      <c r="U63" s="137"/>
      <c r="V63" s="27"/>
      <c r="W63" s="137"/>
      <c r="X63" s="27"/>
      <c r="Y63" s="137"/>
      <c r="Z63" s="27"/>
      <c r="AA63" s="137"/>
      <c r="AB63" s="27"/>
      <c r="AC63" s="137"/>
      <c r="AD63" s="27"/>
      <c r="AE63" s="137"/>
      <c r="AF63" s="27"/>
      <c r="AG63" s="137"/>
      <c r="AH63" s="27"/>
      <c r="AI63" s="137"/>
      <c r="AJ63" s="27"/>
      <c r="AK63" s="137"/>
      <c r="AL63" s="163"/>
      <c r="AM63" s="164"/>
      <c r="AN63" s="57"/>
      <c r="AO63" s="28"/>
      <c r="AP63" s="62"/>
      <c r="AQ63" s="62"/>
      <c r="AR63" s="62"/>
      <c r="AS63" s="62"/>
      <c r="AT63" s="6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122"/>
      <c r="BG63" s="122"/>
      <c r="BX63" s="121"/>
      <c r="CD63" s="147" t="str">
        <f t="shared" si="3"/>
        <v/>
      </c>
      <c r="CG63" s="123">
        <v>0</v>
      </c>
      <c r="CH63" s="123">
        <v>0</v>
      </c>
      <c r="CI63" s="123">
        <v>0</v>
      </c>
      <c r="CJ63" s="123">
        <f t="shared" si="4"/>
        <v>0</v>
      </c>
      <c r="CK63" s="123"/>
      <c r="CL63" s="123"/>
      <c r="CM63" s="123"/>
      <c r="CN63" s="123"/>
      <c r="CO63" s="123"/>
    </row>
    <row r="64" spans="1:93" ht="16.149999999999999" customHeight="1" x14ac:dyDescent="0.2">
      <c r="A64" s="335"/>
      <c r="B64" s="167" t="s">
        <v>45</v>
      </c>
      <c r="C64" s="132">
        <f t="shared" si="0"/>
        <v>0</v>
      </c>
      <c r="D64" s="168">
        <f t="shared" si="6"/>
        <v>0</v>
      </c>
      <c r="E64" s="128">
        <f t="shared" si="6"/>
        <v>0</v>
      </c>
      <c r="F64" s="64"/>
      <c r="G64" s="65"/>
      <c r="H64" s="64"/>
      <c r="I64" s="65"/>
      <c r="J64" s="12"/>
      <c r="K64" s="14"/>
      <c r="L64" s="12"/>
      <c r="M64" s="14"/>
      <c r="N64" s="12"/>
      <c r="O64" s="14"/>
      <c r="P64" s="12"/>
      <c r="Q64" s="14"/>
      <c r="R64" s="12"/>
      <c r="S64" s="14"/>
      <c r="T64" s="12"/>
      <c r="U64" s="14"/>
      <c r="V64" s="12"/>
      <c r="W64" s="14"/>
      <c r="X64" s="12"/>
      <c r="Y64" s="14"/>
      <c r="Z64" s="12"/>
      <c r="AA64" s="14"/>
      <c r="AB64" s="12"/>
      <c r="AC64" s="14"/>
      <c r="AD64" s="12"/>
      <c r="AE64" s="14"/>
      <c r="AF64" s="12"/>
      <c r="AG64" s="14"/>
      <c r="AH64" s="12"/>
      <c r="AI64" s="14"/>
      <c r="AJ64" s="12"/>
      <c r="AK64" s="14"/>
      <c r="AL64" s="23"/>
      <c r="AM64" s="36"/>
      <c r="AN64" s="57"/>
      <c r="AO64" s="13"/>
      <c r="AP64" s="24"/>
      <c r="AQ64" s="24"/>
      <c r="AR64" s="24"/>
      <c r="AS64" s="24"/>
      <c r="AT64" s="6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122"/>
      <c r="BG64" s="122"/>
      <c r="BX64" s="121"/>
      <c r="CD64" s="147" t="str">
        <f t="shared" si="3"/>
        <v/>
      </c>
      <c r="CG64" s="123">
        <v>0</v>
      </c>
      <c r="CH64" s="123">
        <v>0</v>
      </c>
      <c r="CI64" s="123">
        <v>0</v>
      </c>
      <c r="CJ64" s="123">
        <f t="shared" si="4"/>
        <v>0</v>
      </c>
      <c r="CK64" s="123"/>
      <c r="CL64" s="123"/>
      <c r="CM64" s="123"/>
      <c r="CN64" s="123"/>
      <c r="CO64" s="123"/>
    </row>
    <row r="65" spans="1:93" ht="16.149999999999999" customHeight="1" x14ac:dyDescent="0.2">
      <c r="A65" s="334" t="s">
        <v>52</v>
      </c>
      <c r="B65" s="152" t="s">
        <v>37</v>
      </c>
      <c r="C65" s="49">
        <f t="shared" ref="C65:C95" si="7">SUM(D65+E65)</f>
        <v>0</v>
      </c>
      <c r="D65" s="50">
        <f t="shared" ref="D65:D95" si="8">SUM(F65+H65+J65+L65+N65+P65+R65+T65+V65+X65+Z65+AB65+AD65+AF65+AH65+AJ65+AL65)</f>
        <v>0</v>
      </c>
      <c r="E65" s="153">
        <f t="shared" si="6"/>
        <v>0</v>
      </c>
      <c r="F65" s="84"/>
      <c r="G65" s="170"/>
      <c r="H65" s="84"/>
      <c r="I65" s="170"/>
      <c r="J65" s="78"/>
      <c r="K65" s="79"/>
      <c r="L65" s="78"/>
      <c r="M65" s="79"/>
      <c r="N65" s="78"/>
      <c r="O65" s="79"/>
      <c r="P65" s="78"/>
      <c r="Q65" s="79"/>
      <c r="R65" s="78"/>
      <c r="S65" s="79"/>
      <c r="T65" s="78"/>
      <c r="U65" s="79"/>
      <c r="V65" s="78"/>
      <c r="W65" s="79"/>
      <c r="X65" s="78"/>
      <c r="Y65" s="79"/>
      <c r="Z65" s="78"/>
      <c r="AA65" s="79"/>
      <c r="AB65" s="7"/>
      <c r="AC65" s="8"/>
      <c r="AD65" s="176"/>
      <c r="AE65" s="177"/>
      <c r="AF65" s="67"/>
      <c r="AG65" s="72"/>
      <c r="AH65" s="67"/>
      <c r="AI65" s="72"/>
      <c r="AJ65" s="67"/>
      <c r="AK65" s="72"/>
      <c r="AL65" s="178"/>
      <c r="AM65" s="179"/>
      <c r="AN65" s="57"/>
      <c r="AO65" s="2"/>
      <c r="AP65" s="26"/>
      <c r="AQ65" s="26"/>
      <c r="AR65" s="26"/>
      <c r="AS65" s="26"/>
      <c r="AT65" s="6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122"/>
      <c r="BG65" s="122"/>
      <c r="BX65" s="121"/>
      <c r="CD65" s="147" t="str">
        <f t="shared" si="3"/>
        <v/>
      </c>
      <c r="CG65" s="123">
        <v>0</v>
      </c>
      <c r="CH65" s="123">
        <v>0</v>
      </c>
      <c r="CI65" s="123">
        <v>0</v>
      </c>
      <c r="CJ65" s="123">
        <f t="shared" si="4"/>
        <v>0</v>
      </c>
      <c r="CK65" s="123"/>
      <c r="CL65" s="123"/>
      <c r="CM65" s="123"/>
      <c r="CN65" s="123"/>
      <c r="CO65" s="123"/>
    </row>
    <row r="66" spans="1:93" ht="16.149999999999999" customHeight="1" x14ac:dyDescent="0.2">
      <c r="A66" s="335"/>
      <c r="B66" s="39" t="s">
        <v>39</v>
      </c>
      <c r="C66" s="52">
        <f t="shared" si="7"/>
        <v>0</v>
      </c>
      <c r="D66" s="53">
        <f t="shared" si="8"/>
        <v>0</v>
      </c>
      <c r="E66" s="158">
        <f t="shared" si="6"/>
        <v>0</v>
      </c>
      <c r="F66" s="41"/>
      <c r="G66" s="42"/>
      <c r="H66" s="41"/>
      <c r="I66" s="42"/>
      <c r="J66" s="7"/>
      <c r="K66" s="8"/>
      <c r="L66" s="7"/>
      <c r="M66" s="8"/>
      <c r="N66" s="7"/>
      <c r="O66" s="8"/>
      <c r="P66" s="7"/>
      <c r="Q66" s="8"/>
      <c r="R66" s="7"/>
      <c r="S66" s="8"/>
      <c r="T66" s="7"/>
      <c r="U66" s="8"/>
      <c r="V66" s="7"/>
      <c r="W66" s="8"/>
      <c r="X66" s="7"/>
      <c r="Y66" s="8"/>
      <c r="Z66" s="7"/>
      <c r="AA66" s="8"/>
      <c r="AB66" s="7"/>
      <c r="AC66" s="8"/>
      <c r="AD66" s="176"/>
      <c r="AE66" s="177"/>
      <c r="AF66" s="40"/>
      <c r="AG66" s="75"/>
      <c r="AH66" s="40"/>
      <c r="AI66" s="75"/>
      <c r="AJ66" s="40"/>
      <c r="AK66" s="75"/>
      <c r="AL66" s="74"/>
      <c r="AM66" s="96"/>
      <c r="AN66" s="57"/>
      <c r="AO66" s="20"/>
      <c r="AP66" s="22"/>
      <c r="AQ66" s="22"/>
      <c r="AR66" s="22"/>
      <c r="AS66" s="22"/>
      <c r="AT66" s="6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122"/>
      <c r="BG66" s="122"/>
      <c r="BX66" s="121"/>
      <c r="CD66" s="147" t="str">
        <f t="shared" si="3"/>
        <v/>
      </c>
      <c r="CG66" s="123">
        <v>0</v>
      </c>
      <c r="CH66" s="123">
        <v>0</v>
      </c>
      <c r="CI66" s="123">
        <v>0</v>
      </c>
      <c r="CJ66" s="123">
        <f t="shared" si="4"/>
        <v>0</v>
      </c>
      <c r="CK66" s="123"/>
      <c r="CL66" s="123"/>
      <c r="CM66" s="123"/>
      <c r="CN66" s="123"/>
      <c r="CO66" s="123"/>
    </row>
    <row r="67" spans="1:93" ht="16.149999999999999" customHeight="1" x14ac:dyDescent="0.2">
      <c r="A67" s="335"/>
      <c r="B67" s="112" t="s">
        <v>46</v>
      </c>
      <c r="C67" s="165">
        <f t="shared" si="7"/>
        <v>0</v>
      </c>
      <c r="D67" s="171">
        <f t="shared" si="8"/>
        <v>0</v>
      </c>
      <c r="E67" s="166">
        <f t="shared" si="6"/>
        <v>0</v>
      </c>
      <c r="F67" s="41"/>
      <c r="G67" s="42"/>
      <c r="H67" s="41"/>
      <c r="I67" s="42"/>
      <c r="J67" s="27"/>
      <c r="K67" s="137"/>
      <c r="L67" s="27"/>
      <c r="M67" s="137"/>
      <c r="N67" s="27"/>
      <c r="O67" s="137"/>
      <c r="P67" s="27"/>
      <c r="Q67" s="137"/>
      <c r="R67" s="27"/>
      <c r="S67" s="137"/>
      <c r="T67" s="27"/>
      <c r="U67" s="137"/>
      <c r="V67" s="27"/>
      <c r="W67" s="137"/>
      <c r="X67" s="27"/>
      <c r="Y67" s="137"/>
      <c r="Z67" s="27"/>
      <c r="AA67" s="137"/>
      <c r="AB67" s="7"/>
      <c r="AC67" s="8"/>
      <c r="AD67" s="176"/>
      <c r="AE67" s="177"/>
      <c r="AF67" s="41"/>
      <c r="AG67" s="99"/>
      <c r="AH67" s="41"/>
      <c r="AI67" s="99"/>
      <c r="AJ67" s="41"/>
      <c r="AK67" s="99"/>
      <c r="AL67" s="180"/>
      <c r="AM67" s="181"/>
      <c r="AN67" s="57"/>
      <c r="AO67" s="28"/>
      <c r="AP67" s="62"/>
      <c r="AQ67" s="62"/>
      <c r="AR67" s="62"/>
      <c r="AS67" s="62"/>
      <c r="AT67" s="6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122"/>
      <c r="BG67" s="122"/>
      <c r="BX67" s="121"/>
      <c r="CD67" s="147" t="str">
        <f t="shared" si="3"/>
        <v/>
      </c>
      <c r="CG67" s="123">
        <v>0</v>
      </c>
      <c r="CH67" s="123">
        <v>0</v>
      </c>
      <c r="CI67" s="123">
        <v>0</v>
      </c>
      <c r="CJ67" s="123">
        <f t="shared" si="4"/>
        <v>0</v>
      </c>
      <c r="CK67" s="123"/>
      <c r="CL67" s="123"/>
      <c r="CM67" s="123"/>
      <c r="CN67" s="123"/>
      <c r="CO67" s="123"/>
    </row>
    <row r="68" spans="1:93" ht="16.149999999999999" customHeight="1" x14ac:dyDescent="0.2">
      <c r="A68" s="336"/>
      <c r="B68" s="167" t="s">
        <v>45</v>
      </c>
      <c r="C68" s="132">
        <f t="shared" si="7"/>
        <v>0</v>
      </c>
      <c r="D68" s="168">
        <f t="shared" si="8"/>
        <v>0</v>
      </c>
      <c r="E68" s="128">
        <f t="shared" si="6"/>
        <v>0</v>
      </c>
      <c r="F68" s="64"/>
      <c r="G68" s="65"/>
      <c r="H68" s="64"/>
      <c r="I68" s="65"/>
      <c r="J68" s="12"/>
      <c r="K68" s="14"/>
      <c r="L68" s="12"/>
      <c r="M68" s="14"/>
      <c r="N68" s="12"/>
      <c r="O68" s="14"/>
      <c r="P68" s="12"/>
      <c r="Q68" s="14"/>
      <c r="R68" s="12"/>
      <c r="S68" s="14"/>
      <c r="T68" s="12"/>
      <c r="U68" s="14"/>
      <c r="V68" s="12"/>
      <c r="W68" s="14"/>
      <c r="X68" s="12"/>
      <c r="Y68" s="14"/>
      <c r="Z68" s="12"/>
      <c r="AA68" s="14"/>
      <c r="AB68" s="7"/>
      <c r="AC68" s="8"/>
      <c r="AD68" s="176"/>
      <c r="AE68" s="177"/>
      <c r="AF68" s="64"/>
      <c r="AG68" s="73"/>
      <c r="AH68" s="64"/>
      <c r="AI68" s="73"/>
      <c r="AJ68" s="64"/>
      <c r="AK68" s="73"/>
      <c r="AL68" s="182"/>
      <c r="AM68" s="76"/>
      <c r="AN68" s="57"/>
      <c r="AO68" s="13"/>
      <c r="AP68" s="24"/>
      <c r="AQ68" s="24"/>
      <c r="AR68" s="24"/>
      <c r="AS68" s="24"/>
      <c r="AT68" s="6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122"/>
      <c r="BG68" s="122"/>
      <c r="BX68" s="121"/>
      <c r="CD68" s="147" t="str">
        <f t="shared" si="3"/>
        <v/>
      </c>
      <c r="CG68" s="123">
        <v>0</v>
      </c>
      <c r="CH68" s="123">
        <v>0</v>
      </c>
      <c r="CI68" s="123">
        <v>0</v>
      </c>
      <c r="CJ68" s="123">
        <f t="shared" si="4"/>
        <v>0</v>
      </c>
      <c r="CK68" s="123"/>
      <c r="CL68" s="123"/>
      <c r="CM68" s="123"/>
      <c r="CN68" s="123"/>
      <c r="CO68" s="123"/>
    </row>
    <row r="69" spans="1:93" ht="16.149999999999999" customHeight="1" x14ac:dyDescent="0.2">
      <c r="A69" s="334" t="s">
        <v>53</v>
      </c>
      <c r="B69" s="152" t="s">
        <v>37</v>
      </c>
      <c r="C69" s="49">
        <f t="shared" si="7"/>
        <v>26</v>
      </c>
      <c r="D69" s="50">
        <f t="shared" si="8"/>
        <v>14</v>
      </c>
      <c r="E69" s="153">
        <f t="shared" si="6"/>
        <v>12</v>
      </c>
      <c r="F69" s="84"/>
      <c r="G69" s="170"/>
      <c r="H69" s="84"/>
      <c r="I69" s="170"/>
      <c r="J69" s="78"/>
      <c r="K69" s="79"/>
      <c r="L69" s="78"/>
      <c r="M69" s="79"/>
      <c r="N69" s="78"/>
      <c r="O69" s="79"/>
      <c r="P69" s="78">
        <v>2</v>
      </c>
      <c r="Q69" s="79">
        <v>2</v>
      </c>
      <c r="R69" s="78">
        <v>3</v>
      </c>
      <c r="S69" s="79">
        <v>3</v>
      </c>
      <c r="T69" s="78">
        <v>1</v>
      </c>
      <c r="U69" s="79">
        <v>2</v>
      </c>
      <c r="V69" s="78">
        <v>2</v>
      </c>
      <c r="W69" s="79">
        <v>2</v>
      </c>
      <c r="X69" s="78">
        <v>2</v>
      </c>
      <c r="Y69" s="79">
        <v>2</v>
      </c>
      <c r="Z69" s="78">
        <v>3</v>
      </c>
      <c r="AA69" s="79">
        <v>1</v>
      </c>
      <c r="AB69" s="78"/>
      <c r="AC69" s="79"/>
      <c r="AD69" s="78"/>
      <c r="AE69" s="79"/>
      <c r="AF69" s="78"/>
      <c r="AG69" s="79"/>
      <c r="AH69" s="78">
        <v>1</v>
      </c>
      <c r="AI69" s="79"/>
      <c r="AJ69" s="78"/>
      <c r="AK69" s="79"/>
      <c r="AL69" s="155"/>
      <c r="AM69" s="156"/>
      <c r="AN69" s="57"/>
      <c r="AO69" s="2">
        <v>0</v>
      </c>
      <c r="AP69" s="26">
        <v>0</v>
      </c>
      <c r="AQ69" s="26">
        <v>0</v>
      </c>
      <c r="AR69" s="26">
        <v>0</v>
      </c>
      <c r="AS69" s="26"/>
      <c r="AT69" s="6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122"/>
      <c r="BG69" s="122"/>
      <c r="BX69" s="121"/>
      <c r="CD69" s="147" t="str">
        <f t="shared" si="3"/>
        <v/>
      </c>
      <c r="CG69" s="123">
        <v>0</v>
      </c>
      <c r="CH69" s="123">
        <v>0</v>
      </c>
      <c r="CI69" s="123">
        <v>0</v>
      </c>
      <c r="CJ69" s="123">
        <f t="shared" si="4"/>
        <v>0</v>
      </c>
      <c r="CK69" s="123"/>
      <c r="CL69" s="123"/>
      <c r="CM69" s="123"/>
      <c r="CN69" s="123"/>
      <c r="CO69" s="123"/>
    </row>
    <row r="70" spans="1:93" ht="16.149999999999999" customHeight="1" x14ac:dyDescent="0.2">
      <c r="A70" s="335"/>
      <c r="B70" s="39" t="s">
        <v>38</v>
      </c>
      <c r="C70" s="52">
        <f t="shared" si="7"/>
        <v>0</v>
      </c>
      <c r="D70" s="53">
        <f t="shared" si="8"/>
        <v>0</v>
      </c>
      <c r="E70" s="158">
        <f t="shared" si="6"/>
        <v>0</v>
      </c>
      <c r="F70" s="41"/>
      <c r="G70" s="42"/>
      <c r="H70" s="41"/>
      <c r="I70" s="42"/>
      <c r="J70" s="7"/>
      <c r="K70" s="8"/>
      <c r="L70" s="7"/>
      <c r="M70" s="8"/>
      <c r="N70" s="7"/>
      <c r="O70" s="8"/>
      <c r="P70" s="7"/>
      <c r="Q70" s="8"/>
      <c r="R70" s="7"/>
      <c r="S70" s="8"/>
      <c r="T70" s="7"/>
      <c r="U70" s="8"/>
      <c r="V70" s="7"/>
      <c r="W70" s="8"/>
      <c r="X70" s="7"/>
      <c r="Y70" s="8"/>
      <c r="Z70" s="7"/>
      <c r="AA70" s="8"/>
      <c r="AB70" s="7"/>
      <c r="AC70" s="8"/>
      <c r="AD70" s="7"/>
      <c r="AE70" s="8"/>
      <c r="AF70" s="7"/>
      <c r="AG70" s="8"/>
      <c r="AH70" s="7"/>
      <c r="AI70" s="8"/>
      <c r="AJ70" s="7"/>
      <c r="AK70" s="8"/>
      <c r="AL70" s="21"/>
      <c r="AM70" s="35"/>
      <c r="AN70" s="57"/>
      <c r="AO70" s="66"/>
      <c r="AP70" s="183"/>
      <c r="AQ70" s="183"/>
      <c r="AR70" s="183"/>
      <c r="AS70" s="183"/>
      <c r="AT70" s="6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122"/>
      <c r="BG70" s="122"/>
      <c r="BX70" s="121"/>
      <c r="CD70" s="147" t="str">
        <f t="shared" si="3"/>
        <v/>
      </c>
      <c r="CG70" s="123">
        <v>0</v>
      </c>
      <c r="CH70" s="123">
        <v>0</v>
      </c>
      <c r="CI70" s="123">
        <v>0</v>
      </c>
      <c r="CJ70" s="123">
        <f t="shared" si="4"/>
        <v>0</v>
      </c>
      <c r="CK70" s="123"/>
      <c r="CL70" s="123"/>
      <c r="CM70" s="123"/>
      <c r="CN70" s="123"/>
      <c r="CO70" s="123"/>
    </row>
    <row r="71" spans="1:93" ht="16.149999999999999" customHeight="1" x14ac:dyDescent="0.2">
      <c r="A71" s="335"/>
      <c r="B71" s="39" t="s">
        <v>39</v>
      </c>
      <c r="C71" s="52">
        <f t="shared" si="7"/>
        <v>55</v>
      </c>
      <c r="D71" s="53">
        <f t="shared" si="8"/>
        <v>24</v>
      </c>
      <c r="E71" s="158">
        <f t="shared" si="6"/>
        <v>31</v>
      </c>
      <c r="F71" s="41"/>
      <c r="G71" s="42"/>
      <c r="H71" s="41"/>
      <c r="I71" s="42"/>
      <c r="J71" s="7"/>
      <c r="K71" s="8"/>
      <c r="L71" s="7"/>
      <c r="M71" s="8">
        <v>1</v>
      </c>
      <c r="N71" s="7"/>
      <c r="O71" s="8">
        <v>5</v>
      </c>
      <c r="P71" s="7"/>
      <c r="Q71" s="8">
        <v>5</v>
      </c>
      <c r="R71" s="7">
        <v>4</v>
      </c>
      <c r="S71" s="8">
        <v>11</v>
      </c>
      <c r="T71" s="7">
        <v>3</v>
      </c>
      <c r="U71" s="8">
        <v>5</v>
      </c>
      <c r="V71" s="7">
        <v>6</v>
      </c>
      <c r="W71" s="8">
        <v>4</v>
      </c>
      <c r="X71" s="7">
        <v>4</v>
      </c>
      <c r="Y71" s="8"/>
      <c r="Z71" s="7">
        <v>4</v>
      </c>
      <c r="AA71" s="8"/>
      <c r="AB71" s="7">
        <v>1</v>
      </c>
      <c r="AC71" s="8"/>
      <c r="AD71" s="7"/>
      <c r="AE71" s="8"/>
      <c r="AF71" s="7"/>
      <c r="AG71" s="8"/>
      <c r="AH71" s="7">
        <v>2</v>
      </c>
      <c r="AI71" s="8"/>
      <c r="AJ71" s="7"/>
      <c r="AK71" s="8"/>
      <c r="AL71" s="21"/>
      <c r="AM71" s="35"/>
      <c r="AN71" s="57"/>
      <c r="AO71" s="20">
        <v>0</v>
      </c>
      <c r="AP71" s="22">
        <v>0</v>
      </c>
      <c r="AQ71" s="22">
        <v>0</v>
      </c>
      <c r="AR71" s="22">
        <v>3</v>
      </c>
      <c r="AS71" s="22"/>
      <c r="AT71" s="6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122"/>
      <c r="BG71" s="122"/>
      <c r="BX71" s="121"/>
      <c r="CD71" s="147" t="str">
        <f t="shared" si="3"/>
        <v/>
      </c>
      <c r="CG71" s="123">
        <v>0</v>
      </c>
      <c r="CH71" s="123">
        <v>0</v>
      </c>
      <c r="CI71" s="123">
        <v>0</v>
      </c>
      <c r="CJ71" s="123">
        <f t="shared" si="4"/>
        <v>0</v>
      </c>
      <c r="CK71" s="123"/>
      <c r="CL71" s="123"/>
      <c r="CM71" s="123"/>
      <c r="CN71" s="123"/>
      <c r="CO71" s="123"/>
    </row>
    <row r="72" spans="1:93" ht="16.149999999999999" customHeight="1" x14ac:dyDescent="0.2">
      <c r="A72" s="335"/>
      <c r="B72" s="39" t="s">
        <v>41</v>
      </c>
      <c r="C72" s="52">
        <f t="shared" si="7"/>
        <v>0</v>
      </c>
      <c r="D72" s="53">
        <f t="shared" si="8"/>
        <v>0</v>
      </c>
      <c r="E72" s="158">
        <f t="shared" si="6"/>
        <v>0</v>
      </c>
      <c r="F72" s="41"/>
      <c r="G72" s="42"/>
      <c r="H72" s="41"/>
      <c r="I72" s="42"/>
      <c r="J72" s="7"/>
      <c r="K72" s="8"/>
      <c r="L72" s="7"/>
      <c r="M72" s="8"/>
      <c r="N72" s="7"/>
      <c r="O72" s="8"/>
      <c r="P72" s="7"/>
      <c r="Q72" s="8"/>
      <c r="R72" s="7"/>
      <c r="S72" s="8"/>
      <c r="T72" s="7"/>
      <c r="U72" s="8"/>
      <c r="V72" s="7"/>
      <c r="W72" s="8"/>
      <c r="X72" s="7"/>
      <c r="Y72" s="8"/>
      <c r="Z72" s="7"/>
      <c r="AA72" s="8"/>
      <c r="AB72" s="7"/>
      <c r="AC72" s="8"/>
      <c r="AD72" s="7"/>
      <c r="AE72" s="8"/>
      <c r="AF72" s="7"/>
      <c r="AG72" s="8"/>
      <c r="AH72" s="7"/>
      <c r="AI72" s="8"/>
      <c r="AJ72" s="7"/>
      <c r="AK72" s="8"/>
      <c r="AL72" s="21"/>
      <c r="AM72" s="35"/>
      <c r="AN72" s="57"/>
      <c r="AO72" s="20"/>
      <c r="AP72" s="22"/>
      <c r="AQ72" s="22"/>
      <c r="AR72" s="22"/>
      <c r="AS72" s="22"/>
      <c r="AT72" s="6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122"/>
      <c r="BG72" s="122"/>
      <c r="BX72" s="121"/>
      <c r="CD72" s="147" t="str">
        <f t="shared" si="3"/>
        <v/>
      </c>
      <c r="CG72" s="123">
        <v>0</v>
      </c>
      <c r="CH72" s="123">
        <v>0</v>
      </c>
      <c r="CI72" s="123">
        <v>0</v>
      </c>
      <c r="CJ72" s="123">
        <f t="shared" si="4"/>
        <v>0</v>
      </c>
      <c r="CK72" s="123"/>
      <c r="CL72" s="123"/>
      <c r="CM72" s="123"/>
      <c r="CN72" s="123"/>
      <c r="CO72" s="123"/>
    </row>
    <row r="73" spans="1:93" ht="16.149999999999999" customHeight="1" x14ac:dyDescent="0.2">
      <c r="A73" s="335"/>
      <c r="B73" s="39" t="s">
        <v>42</v>
      </c>
      <c r="C73" s="52">
        <f t="shared" si="7"/>
        <v>0</v>
      </c>
      <c r="D73" s="53">
        <f t="shared" si="8"/>
        <v>0</v>
      </c>
      <c r="E73" s="158">
        <f t="shared" si="6"/>
        <v>0</v>
      </c>
      <c r="F73" s="41"/>
      <c r="G73" s="42"/>
      <c r="H73" s="41"/>
      <c r="I73" s="42"/>
      <c r="J73" s="7"/>
      <c r="K73" s="8"/>
      <c r="L73" s="7"/>
      <c r="M73" s="8"/>
      <c r="N73" s="7"/>
      <c r="O73" s="8"/>
      <c r="P73" s="7"/>
      <c r="Q73" s="8"/>
      <c r="R73" s="7"/>
      <c r="S73" s="8"/>
      <c r="T73" s="7"/>
      <c r="U73" s="8"/>
      <c r="V73" s="7"/>
      <c r="W73" s="8"/>
      <c r="X73" s="7"/>
      <c r="Y73" s="8"/>
      <c r="Z73" s="7"/>
      <c r="AA73" s="8"/>
      <c r="AB73" s="7"/>
      <c r="AC73" s="8"/>
      <c r="AD73" s="7"/>
      <c r="AE73" s="8"/>
      <c r="AF73" s="7"/>
      <c r="AG73" s="8"/>
      <c r="AH73" s="7"/>
      <c r="AI73" s="8"/>
      <c r="AJ73" s="7"/>
      <c r="AK73" s="8"/>
      <c r="AL73" s="21"/>
      <c r="AM73" s="35"/>
      <c r="AN73" s="57"/>
      <c r="AO73" s="20"/>
      <c r="AP73" s="22"/>
      <c r="AQ73" s="22"/>
      <c r="AR73" s="22"/>
      <c r="AS73" s="22"/>
      <c r="AT73" s="6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122"/>
      <c r="BG73" s="122"/>
      <c r="BX73" s="121"/>
      <c r="CD73" s="147" t="str">
        <f t="shared" si="3"/>
        <v/>
      </c>
      <c r="CG73" s="123">
        <v>0</v>
      </c>
      <c r="CH73" s="123">
        <v>0</v>
      </c>
      <c r="CI73" s="123">
        <v>0</v>
      </c>
      <c r="CJ73" s="123">
        <f t="shared" si="4"/>
        <v>0</v>
      </c>
      <c r="CK73" s="123"/>
      <c r="CL73" s="123"/>
      <c r="CM73" s="123"/>
      <c r="CN73" s="123"/>
      <c r="CO73" s="123"/>
    </row>
    <row r="74" spans="1:93" ht="16.149999999999999" customHeight="1" x14ac:dyDescent="0.2">
      <c r="A74" s="335"/>
      <c r="B74" s="175" t="s">
        <v>46</v>
      </c>
      <c r="C74" s="87">
        <f t="shared" si="7"/>
        <v>0</v>
      </c>
      <c r="D74" s="171">
        <f t="shared" si="8"/>
        <v>0</v>
      </c>
      <c r="E74" s="166">
        <f t="shared" si="6"/>
        <v>0</v>
      </c>
      <c r="F74" s="41"/>
      <c r="G74" s="42"/>
      <c r="H74" s="41"/>
      <c r="I74" s="42"/>
      <c r="J74" s="27"/>
      <c r="K74" s="137"/>
      <c r="L74" s="27"/>
      <c r="M74" s="137"/>
      <c r="N74" s="27"/>
      <c r="O74" s="137"/>
      <c r="P74" s="27"/>
      <c r="Q74" s="137"/>
      <c r="R74" s="27"/>
      <c r="S74" s="137"/>
      <c r="T74" s="27"/>
      <c r="U74" s="137"/>
      <c r="V74" s="27"/>
      <c r="W74" s="137"/>
      <c r="X74" s="27"/>
      <c r="Y74" s="137"/>
      <c r="Z74" s="27"/>
      <c r="AA74" s="137"/>
      <c r="AB74" s="27"/>
      <c r="AC74" s="137"/>
      <c r="AD74" s="27"/>
      <c r="AE74" s="137"/>
      <c r="AF74" s="27"/>
      <c r="AG74" s="137"/>
      <c r="AH74" s="27"/>
      <c r="AI74" s="137"/>
      <c r="AJ74" s="27"/>
      <c r="AK74" s="137"/>
      <c r="AL74" s="163"/>
      <c r="AM74" s="164"/>
      <c r="AN74" s="57"/>
      <c r="AO74" s="28"/>
      <c r="AP74" s="62"/>
      <c r="AQ74" s="62"/>
      <c r="AR74" s="62"/>
      <c r="AS74" s="62"/>
      <c r="AT74" s="6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122"/>
      <c r="BG74" s="122"/>
      <c r="BX74" s="121"/>
      <c r="CD74" s="147" t="str">
        <f t="shared" si="3"/>
        <v/>
      </c>
      <c r="CG74" s="123">
        <v>0</v>
      </c>
      <c r="CH74" s="123">
        <v>0</v>
      </c>
      <c r="CI74" s="123">
        <v>0</v>
      </c>
      <c r="CJ74" s="123">
        <f t="shared" si="4"/>
        <v>0</v>
      </c>
      <c r="CK74" s="123"/>
      <c r="CL74" s="123"/>
      <c r="CM74" s="123"/>
      <c r="CN74" s="123"/>
      <c r="CO74" s="123"/>
    </row>
    <row r="75" spans="1:93" ht="16.149999999999999" customHeight="1" x14ac:dyDescent="0.2">
      <c r="A75" s="336"/>
      <c r="B75" s="167" t="s">
        <v>45</v>
      </c>
      <c r="C75" s="132">
        <f t="shared" si="7"/>
        <v>0</v>
      </c>
      <c r="D75" s="168">
        <f t="shared" si="8"/>
        <v>0</v>
      </c>
      <c r="E75" s="128">
        <f t="shared" ref="E75:E95" si="9">SUM(G75+I75+K75+M75+O75+Q75+S75+U75+W75+Y75+AA75+AC75+AE75+AG75+AI75+AK75+AM75)</f>
        <v>0</v>
      </c>
      <c r="F75" s="64"/>
      <c r="G75" s="65"/>
      <c r="H75" s="64"/>
      <c r="I75" s="65"/>
      <c r="J75" s="12"/>
      <c r="K75" s="14"/>
      <c r="L75" s="12"/>
      <c r="M75" s="14"/>
      <c r="N75" s="12"/>
      <c r="O75" s="14"/>
      <c r="P75" s="12"/>
      <c r="Q75" s="14"/>
      <c r="R75" s="12"/>
      <c r="S75" s="14"/>
      <c r="T75" s="12"/>
      <c r="U75" s="14"/>
      <c r="V75" s="12"/>
      <c r="W75" s="14"/>
      <c r="X75" s="12"/>
      <c r="Y75" s="14"/>
      <c r="Z75" s="12"/>
      <c r="AA75" s="14"/>
      <c r="AB75" s="12"/>
      <c r="AC75" s="14"/>
      <c r="AD75" s="12"/>
      <c r="AE75" s="14"/>
      <c r="AF75" s="12"/>
      <c r="AG75" s="14"/>
      <c r="AH75" s="12"/>
      <c r="AI75" s="14"/>
      <c r="AJ75" s="12"/>
      <c r="AK75" s="14"/>
      <c r="AL75" s="23"/>
      <c r="AM75" s="36"/>
      <c r="AN75" s="57"/>
      <c r="AO75" s="13"/>
      <c r="AP75" s="24"/>
      <c r="AQ75" s="24"/>
      <c r="AR75" s="24"/>
      <c r="AS75" s="24"/>
      <c r="AT75" s="6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122"/>
      <c r="BG75" s="122"/>
      <c r="BX75" s="121"/>
      <c r="CD75" s="147" t="str">
        <f t="shared" si="3"/>
        <v/>
      </c>
      <c r="CG75" s="123">
        <v>0</v>
      </c>
      <c r="CH75" s="123">
        <v>0</v>
      </c>
      <c r="CI75" s="123">
        <v>0</v>
      </c>
      <c r="CJ75" s="123">
        <f t="shared" si="4"/>
        <v>0</v>
      </c>
      <c r="CK75" s="123"/>
      <c r="CL75" s="123"/>
      <c r="CM75" s="123"/>
      <c r="CN75" s="123"/>
      <c r="CO75" s="123"/>
    </row>
    <row r="76" spans="1:93" ht="16.149999999999999" customHeight="1" x14ac:dyDescent="0.2">
      <c r="A76" s="334" t="s">
        <v>54</v>
      </c>
      <c r="B76" s="152" t="s">
        <v>55</v>
      </c>
      <c r="C76" s="49">
        <f t="shared" si="7"/>
        <v>0</v>
      </c>
      <c r="D76" s="50">
        <f t="shared" si="8"/>
        <v>0</v>
      </c>
      <c r="E76" s="153">
        <f t="shared" si="9"/>
        <v>0</v>
      </c>
      <c r="F76" s="84"/>
      <c r="G76" s="170"/>
      <c r="H76" s="84"/>
      <c r="I76" s="170"/>
      <c r="J76" s="78"/>
      <c r="K76" s="79"/>
      <c r="L76" s="78"/>
      <c r="M76" s="79"/>
      <c r="N76" s="78"/>
      <c r="O76" s="79"/>
      <c r="P76" s="78"/>
      <c r="Q76" s="79"/>
      <c r="R76" s="78"/>
      <c r="S76" s="79"/>
      <c r="T76" s="78"/>
      <c r="U76" s="79"/>
      <c r="V76" s="78"/>
      <c r="W76" s="79"/>
      <c r="X76" s="78"/>
      <c r="Y76" s="79"/>
      <c r="Z76" s="78"/>
      <c r="AA76" s="79"/>
      <c r="AB76" s="27"/>
      <c r="AC76" s="137"/>
      <c r="AD76" s="184"/>
      <c r="AE76" s="185"/>
      <c r="AF76" s="67"/>
      <c r="AG76" s="72"/>
      <c r="AH76" s="67"/>
      <c r="AI76" s="72"/>
      <c r="AJ76" s="67"/>
      <c r="AK76" s="72"/>
      <c r="AL76" s="178"/>
      <c r="AM76" s="179"/>
      <c r="AN76" s="57"/>
      <c r="AO76" s="2"/>
      <c r="AP76" s="26"/>
      <c r="AQ76" s="26"/>
      <c r="AR76" s="26"/>
      <c r="AS76" s="26"/>
      <c r="AT76" s="6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122"/>
      <c r="BG76" s="122"/>
      <c r="BX76" s="121"/>
      <c r="CD76" s="147" t="str">
        <f t="shared" si="3"/>
        <v/>
      </c>
      <c r="CG76" s="123">
        <v>0</v>
      </c>
      <c r="CH76" s="123">
        <v>0</v>
      </c>
      <c r="CI76" s="123">
        <v>0</v>
      </c>
      <c r="CJ76" s="123">
        <f t="shared" si="4"/>
        <v>0</v>
      </c>
      <c r="CK76" s="123"/>
      <c r="CL76" s="123"/>
      <c r="CM76" s="123"/>
      <c r="CN76" s="123"/>
      <c r="CO76" s="123"/>
    </row>
    <row r="77" spans="1:93" ht="16.149999999999999" customHeight="1" x14ac:dyDescent="0.2">
      <c r="A77" s="335"/>
      <c r="B77" s="186" t="s">
        <v>56</v>
      </c>
      <c r="C77" s="59">
        <f t="shared" si="7"/>
        <v>8</v>
      </c>
      <c r="D77" s="60">
        <f t="shared" si="8"/>
        <v>0</v>
      </c>
      <c r="E77" s="166">
        <f t="shared" si="9"/>
        <v>8</v>
      </c>
      <c r="F77" s="41"/>
      <c r="G77" s="42"/>
      <c r="H77" s="41"/>
      <c r="I77" s="42"/>
      <c r="J77" s="7"/>
      <c r="K77" s="8"/>
      <c r="L77" s="7"/>
      <c r="M77" s="8">
        <v>2</v>
      </c>
      <c r="N77" s="7"/>
      <c r="O77" s="8">
        <v>3</v>
      </c>
      <c r="P77" s="7"/>
      <c r="Q77" s="8">
        <v>2</v>
      </c>
      <c r="R77" s="7"/>
      <c r="S77" s="8">
        <v>1</v>
      </c>
      <c r="T77" s="7"/>
      <c r="U77" s="8"/>
      <c r="V77" s="7"/>
      <c r="W77" s="8"/>
      <c r="X77" s="7"/>
      <c r="Y77" s="8"/>
      <c r="Z77" s="7"/>
      <c r="AA77" s="8"/>
      <c r="AB77" s="27"/>
      <c r="AC77" s="137"/>
      <c r="AD77" s="184"/>
      <c r="AE77" s="185"/>
      <c r="AF77" s="40"/>
      <c r="AG77" s="75"/>
      <c r="AH77" s="40"/>
      <c r="AI77" s="75"/>
      <c r="AJ77" s="40"/>
      <c r="AK77" s="75"/>
      <c r="AL77" s="74"/>
      <c r="AM77" s="96"/>
      <c r="AN77" s="57"/>
      <c r="AO77" s="20">
        <v>0</v>
      </c>
      <c r="AP77" s="22">
        <v>0</v>
      </c>
      <c r="AQ77" s="22">
        <v>0</v>
      </c>
      <c r="AR77" s="22">
        <v>1</v>
      </c>
      <c r="AS77" s="22"/>
      <c r="AT77" s="6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122"/>
      <c r="BG77" s="122"/>
      <c r="BX77" s="121"/>
      <c r="CD77" s="147" t="str">
        <f t="shared" si="3"/>
        <v/>
      </c>
      <c r="CG77" s="123">
        <v>0</v>
      </c>
      <c r="CH77" s="123">
        <v>0</v>
      </c>
      <c r="CI77" s="123">
        <v>0</v>
      </c>
      <c r="CJ77" s="123">
        <f t="shared" si="4"/>
        <v>0</v>
      </c>
      <c r="CK77" s="123"/>
      <c r="CL77" s="123"/>
      <c r="CM77" s="123"/>
      <c r="CN77" s="123"/>
      <c r="CO77" s="123"/>
    </row>
    <row r="78" spans="1:93" ht="16.149999999999999" customHeight="1" x14ac:dyDescent="0.2">
      <c r="A78" s="335"/>
      <c r="B78" s="186" t="s">
        <v>57</v>
      </c>
      <c r="C78" s="59">
        <f t="shared" si="7"/>
        <v>0</v>
      </c>
      <c r="D78" s="60">
        <f t="shared" si="8"/>
        <v>0</v>
      </c>
      <c r="E78" s="166">
        <f t="shared" si="9"/>
        <v>0</v>
      </c>
      <c r="F78" s="40"/>
      <c r="G78" s="43"/>
      <c r="H78" s="40"/>
      <c r="I78" s="43"/>
      <c r="J78" s="7"/>
      <c r="K78" s="8"/>
      <c r="L78" s="7"/>
      <c r="M78" s="8"/>
      <c r="N78" s="7"/>
      <c r="O78" s="8"/>
      <c r="P78" s="7"/>
      <c r="Q78" s="8"/>
      <c r="R78" s="7"/>
      <c r="S78" s="8"/>
      <c r="T78" s="7"/>
      <c r="U78" s="8"/>
      <c r="V78" s="7"/>
      <c r="W78" s="8"/>
      <c r="X78" s="7"/>
      <c r="Y78" s="8"/>
      <c r="Z78" s="7"/>
      <c r="AA78" s="8"/>
      <c r="AB78" s="27"/>
      <c r="AC78" s="137"/>
      <c r="AD78" s="184"/>
      <c r="AE78" s="185"/>
      <c r="AF78" s="40"/>
      <c r="AG78" s="75"/>
      <c r="AH78" s="40"/>
      <c r="AI78" s="75"/>
      <c r="AJ78" s="40"/>
      <c r="AK78" s="75"/>
      <c r="AL78" s="74"/>
      <c r="AM78" s="96"/>
      <c r="AN78" s="57"/>
      <c r="AO78" s="28"/>
      <c r="AP78" s="62"/>
      <c r="AQ78" s="62"/>
      <c r="AR78" s="62"/>
      <c r="AS78" s="62"/>
      <c r="AT78" s="6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122"/>
      <c r="BG78" s="122"/>
      <c r="BX78" s="121"/>
      <c r="CD78" s="147" t="str">
        <f t="shared" ref="CD78:CD95" si="10">IF((J78 + K78 + L78 + M78) &lt;  AS78,"* La columna 14-18 AÑOS no puede ser mayor al total por grupo edad de 10 a 19 años. ","")</f>
        <v/>
      </c>
      <c r="CG78" s="123">
        <v>0</v>
      </c>
      <c r="CH78" s="123">
        <v>0</v>
      </c>
      <c r="CI78" s="123">
        <v>0</v>
      </c>
      <c r="CJ78" s="123">
        <f t="shared" ref="CJ78:CJ95" si="11">IF((J78 + K78 + L78 + M78) &lt;  AS78,1,0)</f>
        <v>0</v>
      </c>
      <c r="CK78" s="123"/>
      <c r="CL78" s="123"/>
      <c r="CM78" s="123"/>
      <c r="CN78" s="123"/>
      <c r="CO78" s="123"/>
    </row>
    <row r="79" spans="1:93" ht="16.149999999999999" customHeight="1" x14ac:dyDescent="0.2">
      <c r="A79" s="335"/>
      <c r="B79" s="186" t="s">
        <v>58</v>
      </c>
      <c r="C79" s="52">
        <f t="shared" si="7"/>
        <v>8</v>
      </c>
      <c r="D79" s="53">
        <f t="shared" si="8"/>
        <v>0</v>
      </c>
      <c r="E79" s="166">
        <f t="shared" si="9"/>
        <v>8</v>
      </c>
      <c r="F79" s="41"/>
      <c r="G79" s="42"/>
      <c r="H79" s="41"/>
      <c r="I79" s="42"/>
      <c r="J79" s="27"/>
      <c r="K79" s="137"/>
      <c r="L79" s="27"/>
      <c r="M79" s="137">
        <v>2</v>
      </c>
      <c r="N79" s="27"/>
      <c r="O79" s="137">
        <v>3</v>
      </c>
      <c r="P79" s="27"/>
      <c r="Q79" s="137">
        <v>2</v>
      </c>
      <c r="R79" s="27"/>
      <c r="S79" s="137">
        <v>1</v>
      </c>
      <c r="T79" s="27"/>
      <c r="U79" s="137"/>
      <c r="V79" s="27"/>
      <c r="W79" s="137"/>
      <c r="X79" s="27"/>
      <c r="Y79" s="137"/>
      <c r="Z79" s="27"/>
      <c r="AA79" s="137"/>
      <c r="AB79" s="27"/>
      <c r="AC79" s="137"/>
      <c r="AD79" s="184"/>
      <c r="AE79" s="185"/>
      <c r="AF79" s="40"/>
      <c r="AG79" s="75"/>
      <c r="AH79" s="40"/>
      <c r="AI79" s="75"/>
      <c r="AJ79" s="40"/>
      <c r="AK79" s="75"/>
      <c r="AL79" s="74"/>
      <c r="AM79" s="96"/>
      <c r="AN79" s="57"/>
      <c r="AO79" s="28">
        <v>0</v>
      </c>
      <c r="AP79" s="62">
        <v>0</v>
      </c>
      <c r="AQ79" s="62">
        <v>0</v>
      </c>
      <c r="AR79" s="62">
        <v>1</v>
      </c>
      <c r="AS79" s="62"/>
      <c r="AT79" s="6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122"/>
      <c r="BG79" s="122"/>
      <c r="BX79" s="121"/>
      <c r="CD79" s="147" t="str">
        <f t="shared" si="10"/>
        <v/>
      </c>
      <c r="CG79" s="123">
        <v>0</v>
      </c>
      <c r="CH79" s="123">
        <v>0</v>
      </c>
      <c r="CI79" s="123">
        <v>0</v>
      </c>
      <c r="CJ79" s="123">
        <f t="shared" si="11"/>
        <v>0</v>
      </c>
      <c r="CK79" s="123"/>
      <c r="CL79" s="123"/>
      <c r="CM79" s="123"/>
      <c r="CN79" s="123"/>
      <c r="CO79" s="123"/>
    </row>
    <row r="80" spans="1:93" ht="16.149999999999999" customHeight="1" x14ac:dyDescent="0.2">
      <c r="A80" s="335"/>
      <c r="B80" s="112" t="s">
        <v>46</v>
      </c>
      <c r="C80" s="90">
        <f t="shared" si="7"/>
        <v>0</v>
      </c>
      <c r="D80" s="91">
        <f t="shared" si="8"/>
        <v>0</v>
      </c>
      <c r="E80" s="128">
        <f t="shared" si="9"/>
        <v>0</v>
      </c>
      <c r="F80" s="64"/>
      <c r="G80" s="65"/>
      <c r="H80" s="64"/>
      <c r="I80" s="65"/>
      <c r="J80" s="12"/>
      <c r="K80" s="14"/>
      <c r="L80" s="12"/>
      <c r="M80" s="14"/>
      <c r="N80" s="12"/>
      <c r="O80" s="14"/>
      <c r="P80" s="12"/>
      <c r="Q80" s="14"/>
      <c r="R80" s="12"/>
      <c r="S80" s="14"/>
      <c r="T80" s="12"/>
      <c r="U80" s="14"/>
      <c r="V80" s="12"/>
      <c r="W80" s="14"/>
      <c r="X80" s="12"/>
      <c r="Y80" s="14"/>
      <c r="Z80" s="12"/>
      <c r="AA80" s="14"/>
      <c r="AB80" s="27"/>
      <c r="AC80" s="137"/>
      <c r="AD80" s="184"/>
      <c r="AE80" s="185"/>
      <c r="AF80" s="64"/>
      <c r="AG80" s="73"/>
      <c r="AH80" s="64"/>
      <c r="AI80" s="73"/>
      <c r="AJ80" s="64"/>
      <c r="AK80" s="73"/>
      <c r="AL80" s="182"/>
      <c r="AM80" s="76"/>
      <c r="AN80" s="57"/>
      <c r="AO80" s="13"/>
      <c r="AP80" s="24"/>
      <c r="AQ80" s="24"/>
      <c r="AR80" s="24"/>
      <c r="AS80" s="24"/>
      <c r="AT80" s="6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122"/>
      <c r="BG80" s="122"/>
      <c r="BX80" s="121"/>
      <c r="CD80" s="147" t="str">
        <f t="shared" si="10"/>
        <v/>
      </c>
      <c r="CG80" s="123">
        <v>0</v>
      </c>
      <c r="CH80" s="123">
        <v>0</v>
      </c>
      <c r="CI80" s="123">
        <v>0</v>
      </c>
      <c r="CJ80" s="123">
        <f t="shared" si="11"/>
        <v>0</v>
      </c>
      <c r="CK80" s="123"/>
      <c r="CL80" s="123"/>
      <c r="CM80" s="123"/>
      <c r="CN80" s="123"/>
      <c r="CO80" s="123"/>
    </row>
    <row r="81" spans="1:93" ht="16.149999999999999" customHeight="1" x14ac:dyDescent="0.2">
      <c r="A81" s="337" t="s">
        <v>59</v>
      </c>
      <c r="B81" s="152" t="s">
        <v>37</v>
      </c>
      <c r="C81" s="49">
        <f t="shared" si="7"/>
        <v>0</v>
      </c>
      <c r="D81" s="50">
        <f t="shared" si="8"/>
        <v>0</v>
      </c>
      <c r="E81" s="153">
        <f t="shared" si="9"/>
        <v>0</v>
      </c>
      <c r="F81" s="84"/>
      <c r="G81" s="170"/>
      <c r="H81" s="84"/>
      <c r="I81" s="170"/>
      <c r="J81" s="78"/>
      <c r="K81" s="79"/>
      <c r="L81" s="78"/>
      <c r="M81" s="79"/>
      <c r="N81" s="78"/>
      <c r="O81" s="79"/>
      <c r="P81" s="187"/>
      <c r="Q81" s="188"/>
      <c r="R81" s="187"/>
      <c r="S81" s="188"/>
      <c r="T81" s="187"/>
      <c r="U81" s="188"/>
      <c r="V81" s="187"/>
      <c r="W81" s="188"/>
      <c r="X81" s="187"/>
      <c r="Y81" s="188"/>
      <c r="Z81" s="187"/>
      <c r="AA81" s="188"/>
      <c r="AB81" s="187"/>
      <c r="AC81" s="188"/>
      <c r="AD81" s="187"/>
      <c r="AE81" s="188"/>
      <c r="AF81" s="187"/>
      <c r="AG81" s="188"/>
      <c r="AH81" s="187"/>
      <c r="AI81" s="188"/>
      <c r="AJ81" s="187"/>
      <c r="AK81" s="188"/>
      <c r="AL81" s="187"/>
      <c r="AM81" s="189"/>
      <c r="AN81" s="94"/>
      <c r="AO81" s="18"/>
      <c r="AP81" s="48"/>
      <c r="AQ81" s="48"/>
      <c r="AR81" s="48"/>
      <c r="AS81" s="48"/>
      <c r="AT81" s="6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122"/>
      <c r="BG81" s="122"/>
      <c r="BX81" s="121"/>
      <c r="CD81" s="147" t="str">
        <f t="shared" si="10"/>
        <v/>
      </c>
      <c r="CG81" s="123">
        <v>0</v>
      </c>
      <c r="CH81" s="123">
        <v>0</v>
      </c>
      <c r="CI81" s="123">
        <v>0</v>
      </c>
      <c r="CJ81" s="123">
        <f t="shared" si="11"/>
        <v>0</v>
      </c>
      <c r="CK81" s="123"/>
      <c r="CL81" s="123"/>
      <c r="CM81" s="123"/>
      <c r="CN81" s="123"/>
      <c r="CO81" s="123"/>
    </row>
    <row r="82" spans="1:93" ht="16.149999999999999" customHeight="1" x14ac:dyDescent="0.2">
      <c r="A82" s="338"/>
      <c r="B82" s="39" t="s">
        <v>38</v>
      </c>
      <c r="C82" s="52">
        <f t="shared" si="7"/>
        <v>0</v>
      </c>
      <c r="D82" s="53">
        <f t="shared" si="8"/>
        <v>0</v>
      </c>
      <c r="E82" s="158">
        <f t="shared" si="9"/>
        <v>0</v>
      </c>
      <c r="F82" s="41"/>
      <c r="G82" s="42"/>
      <c r="H82" s="41"/>
      <c r="I82" s="42"/>
      <c r="J82" s="7"/>
      <c r="K82" s="8"/>
      <c r="L82" s="7"/>
      <c r="M82" s="8"/>
      <c r="N82" s="7"/>
      <c r="O82" s="8"/>
      <c r="P82" s="176"/>
      <c r="Q82" s="177"/>
      <c r="R82" s="176"/>
      <c r="S82" s="177"/>
      <c r="T82" s="176"/>
      <c r="U82" s="177"/>
      <c r="V82" s="176"/>
      <c r="W82" s="177"/>
      <c r="X82" s="176"/>
      <c r="Y82" s="177"/>
      <c r="Z82" s="176"/>
      <c r="AA82" s="177"/>
      <c r="AB82" s="176"/>
      <c r="AC82" s="177"/>
      <c r="AD82" s="176"/>
      <c r="AE82" s="177"/>
      <c r="AF82" s="176"/>
      <c r="AG82" s="177"/>
      <c r="AH82" s="176"/>
      <c r="AI82" s="177"/>
      <c r="AJ82" s="176"/>
      <c r="AK82" s="177"/>
      <c r="AL82" s="176"/>
      <c r="AM82" s="190"/>
      <c r="AN82" s="57"/>
      <c r="AO82" s="20"/>
      <c r="AP82" s="22"/>
      <c r="AQ82" s="22"/>
      <c r="AR82" s="22"/>
      <c r="AS82" s="22"/>
      <c r="AT82" s="6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122"/>
      <c r="BG82" s="122"/>
      <c r="BX82" s="121"/>
      <c r="CD82" s="147" t="str">
        <f t="shared" si="10"/>
        <v/>
      </c>
      <c r="CG82" s="123">
        <v>0</v>
      </c>
      <c r="CH82" s="123">
        <v>0</v>
      </c>
      <c r="CI82" s="123">
        <v>0</v>
      </c>
      <c r="CJ82" s="123">
        <f t="shared" si="11"/>
        <v>0</v>
      </c>
      <c r="CK82" s="123"/>
      <c r="CL82" s="123"/>
      <c r="CM82" s="123"/>
      <c r="CN82" s="123"/>
      <c r="CO82" s="123"/>
    </row>
    <row r="83" spans="1:93" ht="16.149999999999999" customHeight="1" x14ac:dyDescent="0.2">
      <c r="A83" s="338"/>
      <c r="B83" s="39" t="s">
        <v>39</v>
      </c>
      <c r="C83" s="52">
        <f t="shared" si="7"/>
        <v>0</v>
      </c>
      <c r="D83" s="53">
        <f t="shared" si="8"/>
        <v>0</v>
      </c>
      <c r="E83" s="158">
        <f t="shared" si="9"/>
        <v>0</v>
      </c>
      <c r="F83" s="41"/>
      <c r="G83" s="42"/>
      <c r="H83" s="41"/>
      <c r="I83" s="42"/>
      <c r="J83" s="7"/>
      <c r="K83" s="8"/>
      <c r="L83" s="7"/>
      <c r="M83" s="8"/>
      <c r="N83" s="7"/>
      <c r="O83" s="8"/>
      <c r="P83" s="176"/>
      <c r="Q83" s="177"/>
      <c r="R83" s="176"/>
      <c r="S83" s="177"/>
      <c r="T83" s="176"/>
      <c r="U83" s="177"/>
      <c r="V83" s="176"/>
      <c r="W83" s="177"/>
      <c r="X83" s="176"/>
      <c r="Y83" s="177"/>
      <c r="Z83" s="176"/>
      <c r="AA83" s="177"/>
      <c r="AB83" s="176"/>
      <c r="AC83" s="177"/>
      <c r="AD83" s="176"/>
      <c r="AE83" s="177"/>
      <c r="AF83" s="176"/>
      <c r="AG83" s="177"/>
      <c r="AH83" s="176"/>
      <c r="AI83" s="177"/>
      <c r="AJ83" s="176"/>
      <c r="AK83" s="177"/>
      <c r="AL83" s="176"/>
      <c r="AM83" s="190"/>
      <c r="AN83" s="57"/>
      <c r="AO83" s="20"/>
      <c r="AP83" s="22"/>
      <c r="AQ83" s="22"/>
      <c r="AR83" s="22"/>
      <c r="AS83" s="22"/>
      <c r="AT83" s="6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122"/>
      <c r="BG83" s="122"/>
      <c r="BX83" s="121"/>
      <c r="CD83" s="147" t="str">
        <f t="shared" si="10"/>
        <v/>
      </c>
      <c r="CG83" s="123">
        <v>0</v>
      </c>
      <c r="CH83" s="123">
        <v>0</v>
      </c>
      <c r="CI83" s="123">
        <v>0</v>
      </c>
      <c r="CJ83" s="123">
        <f t="shared" si="11"/>
        <v>0</v>
      </c>
      <c r="CK83" s="123"/>
      <c r="CL83" s="123"/>
      <c r="CM83" s="123"/>
      <c r="CN83" s="123"/>
      <c r="CO83" s="123"/>
    </row>
    <row r="84" spans="1:93" ht="16.149999999999999" customHeight="1" x14ac:dyDescent="0.2">
      <c r="A84" s="338"/>
      <c r="B84" s="39" t="s">
        <v>41</v>
      </c>
      <c r="C84" s="52">
        <f t="shared" si="7"/>
        <v>0</v>
      </c>
      <c r="D84" s="53">
        <f t="shared" si="8"/>
        <v>0</v>
      </c>
      <c r="E84" s="158">
        <f t="shared" si="9"/>
        <v>0</v>
      </c>
      <c r="F84" s="41"/>
      <c r="G84" s="42"/>
      <c r="H84" s="41"/>
      <c r="I84" s="42"/>
      <c r="J84" s="7"/>
      <c r="K84" s="8"/>
      <c r="L84" s="7"/>
      <c r="M84" s="8"/>
      <c r="N84" s="7"/>
      <c r="O84" s="8"/>
      <c r="P84" s="176"/>
      <c r="Q84" s="177"/>
      <c r="R84" s="176"/>
      <c r="S84" s="177"/>
      <c r="T84" s="176"/>
      <c r="U84" s="177"/>
      <c r="V84" s="176"/>
      <c r="W84" s="177"/>
      <c r="X84" s="176"/>
      <c r="Y84" s="177"/>
      <c r="Z84" s="176"/>
      <c r="AA84" s="177"/>
      <c r="AB84" s="176"/>
      <c r="AC84" s="177"/>
      <c r="AD84" s="176"/>
      <c r="AE84" s="177"/>
      <c r="AF84" s="176"/>
      <c r="AG84" s="177"/>
      <c r="AH84" s="176"/>
      <c r="AI84" s="177"/>
      <c r="AJ84" s="176"/>
      <c r="AK84" s="177"/>
      <c r="AL84" s="176"/>
      <c r="AM84" s="190"/>
      <c r="AN84" s="57"/>
      <c r="AO84" s="20"/>
      <c r="AP84" s="22"/>
      <c r="AQ84" s="22"/>
      <c r="AR84" s="22"/>
      <c r="AS84" s="22"/>
      <c r="AT84" s="6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122"/>
      <c r="BG84" s="122"/>
      <c r="BX84" s="121"/>
      <c r="CD84" s="147" t="str">
        <f t="shared" si="10"/>
        <v/>
      </c>
      <c r="CG84" s="123">
        <v>0</v>
      </c>
      <c r="CH84" s="123">
        <v>0</v>
      </c>
      <c r="CI84" s="123">
        <v>0</v>
      </c>
      <c r="CJ84" s="123">
        <f t="shared" si="11"/>
        <v>0</v>
      </c>
      <c r="CK84" s="123"/>
      <c r="CL84" s="123"/>
      <c r="CM84" s="123"/>
      <c r="CN84" s="123"/>
      <c r="CO84" s="123"/>
    </row>
    <row r="85" spans="1:93" ht="16.149999999999999" customHeight="1" x14ac:dyDescent="0.2">
      <c r="A85" s="338"/>
      <c r="B85" s="39" t="s">
        <v>42</v>
      </c>
      <c r="C85" s="52">
        <f t="shared" si="7"/>
        <v>0</v>
      </c>
      <c r="D85" s="53">
        <f t="shared" si="8"/>
        <v>0</v>
      </c>
      <c r="E85" s="158">
        <f t="shared" si="9"/>
        <v>0</v>
      </c>
      <c r="F85" s="41"/>
      <c r="G85" s="42"/>
      <c r="H85" s="41"/>
      <c r="I85" s="42"/>
      <c r="J85" s="7"/>
      <c r="K85" s="8"/>
      <c r="L85" s="7"/>
      <c r="M85" s="8"/>
      <c r="N85" s="7"/>
      <c r="O85" s="8"/>
      <c r="P85" s="176"/>
      <c r="Q85" s="177"/>
      <c r="R85" s="176"/>
      <c r="S85" s="177"/>
      <c r="T85" s="176"/>
      <c r="U85" s="177"/>
      <c r="V85" s="176"/>
      <c r="W85" s="177"/>
      <c r="X85" s="176"/>
      <c r="Y85" s="177"/>
      <c r="Z85" s="176"/>
      <c r="AA85" s="177"/>
      <c r="AB85" s="176"/>
      <c r="AC85" s="177"/>
      <c r="AD85" s="176"/>
      <c r="AE85" s="177"/>
      <c r="AF85" s="176"/>
      <c r="AG85" s="177"/>
      <c r="AH85" s="176"/>
      <c r="AI85" s="177"/>
      <c r="AJ85" s="176"/>
      <c r="AK85" s="177"/>
      <c r="AL85" s="176"/>
      <c r="AM85" s="190"/>
      <c r="AN85" s="57"/>
      <c r="AO85" s="20"/>
      <c r="AP85" s="22"/>
      <c r="AQ85" s="22"/>
      <c r="AR85" s="22"/>
      <c r="AS85" s="22"/>
      <c r="AT85" s="6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122"/>
      <c r="BG85" s="122"/>
      <c r="BX85" s="121"/>
      <c r="CD85" s="147" t="str">
        <f t="shared" si="10"/>
        <v/>
      </c>
      <c r="CG85" s="123">
        <v>0</v>
      </c>
      <c r="CH85" s="123">
        <v>0</v>
      </c>
      <c r="CI85" s="123">
        <v>0</v>
      </c>
      <c r="CJ85" s="123">
        <f t="shared" si="11"/>
        <v>0</v>
      </c>
      <c r="CK85" s="123"/>
      <c r="CL85" s="123"/>
      <c r="CM85" s="123"/>
      <c r="CN85" s="123"/>
      <c r="CO85" s="123"/>
    </row>
    <row r="86" spans="1:93" ht="16.149999999999999" customHeight="1" x14ac:dyDescent="0.2">
      <c r="A86" s="338"/>
      <c r="B86" s="175" t="s">
        <v>46</v>
      </c>
      <c r="C86" s="165">
        <f t="shared" si="7"/>
        <v>0</v>
      </c>
      <c r="D86" s="88">
        <f t="shared" si="8"/>
        <v>0</v>
      </c>
      <c r="E86" s="166">
        <f t="shared" si="9"/>
        <v>0</v>
      </c>
      <c r="F86" s="41"/>
      <c r="G86" s="42"/>
      <c r="H86" s="41"/>
      <c r="I86" s="42"/>
      <c r="J86" s="27"/>
      <c r="K86" s="137"/>
      <c r="L86" s="27"/>
      <c r="M86" s="137"/>
      <c r="N86" s="27"/>
      <c r="O86" s="137"/>
      <c r="P86" s="184"/>
      <c r="Q86" s="185"/>
      <c r="R86" s="184"/>
      <c r="S86" s="185"/>
      <c r="T86" s="184"/>
      <c r="U86" s="185"/>
      <c r="V86" s="184"/>
      <c r="W86" s="185"/>
      <c r="X86" s="184"/>
      <c r="Y86" s="185"/>
      <c r="Z86" s="184"/>
      <c r="AA86" s="185"/>
      <c r="AB86" s="184"/>
      <c r="AC86" s="185"/>
      <c r="AD86" s="184"/>
      <c r="AE86" s="185"/>
      <c r="AF86" s="184"/>
      <c r="AG86" s="185"/>
      <c r="AH86" s="184"/>
      <c r="AI86" s="185"/>
      <c r="AJ86" s="184"/>
      <c r="AK86" s="185"/>
      <c r="AL86" s="184"/>
      <c r="AM86" s="191"/>
      <c r="AN86" s="57"/>
      <c r="AO86" s="20"/>
      <c r="AP86" s="22"/>
      <c r="AQ86" s="22"/>
      <c r="AR86" s="22"/>
      <c r="AS86" s="22"/>
      <c r="AT86" s="6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122"/>
      <c r="BG86" s="122"/>
      <c r="BX86" s="121"/>
      <c r="CD86" s="147" t="str">
        <f t="shared" si="10"/>
        <v/>
      </c>
      <c r="CG86" s="123">
        <v>0</v>
      </c>
      <c r="CH86" s="123">
        <v>0</v>
      </c>
      <c r="CI86" s="123">
        <v>0</v>
      </c>
      <c r="CJ86" s="123">
        <f t="shared" si="11"/>
        <v>0</v>
      </c>
      <c r="CK86" s="123"/>
      <c r="CL86" s="123"/>
      <c r="CM86" s="123"/>
      <c r="CN86" s="123"/>
      <c r="CO86" s="123"/>
    </row>
    <row r="87" spans="1:93" ht="16.149999999999999" customHeight="1" x14ac:dyDescent="0.2">
      <c r="A87" s="339"/>
      <c r="B87" s="167" t="s">
        <v>45</v>
      </c>
      <c r="C87" s="132">
        <f t="shared" si="7"/>
        <v>0</v>
      </c>
      <c r="D87" s="168">
        <f t="shared" si="8"/>
        <v>0</v>
      </c>
      <c r="E87" s="128">
        <f t="shared" si="9"/>
        <v>0</v>
      </c>
      <c r="F87" s="64"/>
      <c r="G87" s="65"/>
      <c r="H87" s="64"/>
      <c r="I87" s="65"/>
      <c r="J87" s="12"/>
      <c r="K87" s="14"/>
      <c r="L87" s="12"/>
      <c r="M87" s="14"/>
      <c r="N87" s="12"/>
      <c r="O87" s="14"/>
      <c r="P87" s="192"/>
      <c r="Q87" s="193"/>
      <c r="R87" s="192"/>
      <c r="S87" s="193"/>
      <c r="T87" s="192"/>
      <c r="U87" s="193"/>
      <c r="V87" s="192"/>
      <c r="W87" s="193"/>
      <c r="X87" s="192"/>
      <c r="Y87" s="193"/>
      <c r="Z87" s="192"/>
      <c r="AA87" s="193"/>
      <c r="AB87" s="192"/>
      <c r="AC87" s="193"/>
      <c r="AD87" s="192"/>
      <c r="AE87" s="193"/>
      <c r="AF87" s="192"/>
      <c r="AG87" s="193"/>
      <c r="AH87" s="192"/>
      <c r="AI87" s="193"/>
      <c r="AJ87" s="192"/>
      <c r="AK87" s="193"/>
      <c r="AL87" s="192"/>
      <c r="AM87" s="194"/>
      <c r="AN87" s="58"/>
      <c r="AO87" s="13"/>
      <c r="AP87" s="24"/>
      <c r="AQ87" s="24"/>
      <c r="AR87" s="24"/>
      <c r="AS87" s="24"/>
      <c r="AT87" s="6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122"/>
      <c r="BG87" s="122"/>
      <c r="BX87" s="121"/>
      <c r="CD87" s="147" t="str">
        <f t="shared" si="10"/>
        <v/>
      </c>
      <c r="CG87" s="123">
        <v>0</v>
      </c>
      <c r="CH87" s="123">
        <v>0</v>
      </c>
      <c r="CI87" s="123">
        <v>0</v>
      </c>
      <c r="CJ87" s="123">
        <f t="shared" si="11"/>
        <v>0</v>
      </c>
      <c r="CK87" s="123"/>
      <c r="CL87" s="123"/>
      <c r="CM87" s="123"/>
      <c r="CN87" s="123"/>
      <c r="CO87" s="123"/>
    </row>
    <row r="88" spans="1:93" ht="16.149999999999999" customHeight="1" x14ac:dyDescent="0.2">
      <c r="A88" s="334" t="s">
        <v>60</v>
      </c>
      <c r="B88" s="152" t="s">
        <v>37</v>
      </c>
      <c r="C88" s="49">
        <f t="shared" si="7"/>
        <v>0</v>
      </c>
      <c r="D88" s="50">
        <f t="shared" si="8"/>
        <v>0</v>
      </c>
      <c r="E88" s="153">
        <f t="shared" si="9"/>
        <v>0</v>
      </c>
      <c r="F88" s="7"/>
      <c r="G88" s="20"/>
      <c r="H88" s="7"/>
      <c r="I88" s="20"/>
      <c r="J88" s="7"/>
      <c r="K88" s="8"/>
      <c r="L88" s="7"/>
      <c r="M88" s="8"/>
      <c r="N88" s="7"/>
      <c r="O88" s="8"/>
      <c r="P88" s="7"/>
      <c r="Q88" s="8"/>
      <c r="R88" s="7"/>
      <c r="S88" s="8"/>
      <c r="T88" s="7"/>
      <c r="U88" s="8"/>
      <c r="V88" s="7"/>
      <c r="W88" s="8"/>
      <c r="X88" s="7"/>
      <c r="Y88" s="8"/>
      <c r="Z88" s="7"/>
      <c r="AA88" s="8"/>
      <c r="AB88" s="7"/>
      <c r="AC88" s="8"/>
      <c r="AD88" s="7"/>
      <c r="AE88" s="8"/>
      <c r="AF88" s="7"/>
      <c r="AG88" s="8"/>
      <c r="AH88" s="7"/>
      <c r="AI88" s="8"/>
      <c r="AJ88" s="7"/>
      <c r="AK88" s="8"/>
      <c r="AL88" s="21"/>
      <c r="AM88" s="35"/>
      <c r="AN88" s="269"/>
      <c r="AO88" s="18"/>
      <c r="AP88" s="48"/>
      <c r="AQ88" s="48"/>
      <c r="AR88" s="48"/>
      <c r="AS88" s="196"/>
      <c r="AT88" s="6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122"/>
      <c r="BG88" s="122"/>
      <c r="BX88" s="121"/>
      <c r="CD88" s="147" t="str">
        <f t="shared" si="10"/>
        <v/>
      </c>
      <c r="CG88" s="123">
        <v>0</v>
      </c>
      <c r="CH88" s="123">
        <v>0</v>
      </c>
      <c r="CI88" s="123">
        <v>0</v>
      </c>
      <c r="CJ88" s="123">
        <f t="shared" si="11"/>
        <v>0</v>
      </c>
      <c r="CK88" s="123"/>
      <c r="CL88" s="123"/>
      <c r="CM88" s="123"/>
      <c r="CN88" s="123"/>
      <c r="CO88" s="123"/>
    </row>
    <row r="89" spans="1:93" ht="16.149999999999999" customHeight="1" x14ac:dyDescent="0.2">
      <c r="A89" s="335"/>
      <c r="B89" s="39" t="s">
        <v>38</v>
      </c>
      <c r="C89" s="52">
        <f t="shared" si="7"/>
        <v>0</v>
      </c>
      <c r="D89" s="53">
        <f t="shared" si="8"/>
        <v>0</v>
      </c>
      <c r="E89" s="158">
        <f t="shared" si="9"/>
        <v>0</v>
      </c>
      <c r="F89" s="7"/>
      <c r="G89" s="20"/>
      <c r="H89" s="7"/>
      <c r="I89" s="20"/>
      <c r="J89" s="7"/>
      <c r="K89" s="8"/>
      <c r="L89" s="7"/>
      <c r="M89" s="8"/>
      <c r="N89" s="7"/>
      <c r="O89" s="8"/>
      <c r="P89" s="7"/>
      <c r="Q89" s="8"/>
      <c r="R89" s="7"/>
      <c r="S89" s="8"/>
      <c r="T89" s="7"/>
      <c r="U89" s="8"/>
      <c r="V89" s="7"/>
      <c r="W89" s="8"/>
      <c r="X89" s="7"/>
      <c r="Y89" s="8"/>
      <c r="Z89" s="7"/>
      <c r="AA89" s="8"/>
      <c r="AB89" s="7"/>
      <c r="AC89" s="8"/>
      <c r="AD89" s="7"/>
      <c r="AE89" s="8"/>
      <c r="AF89" s="7"/>
      <c r="AG89" s="8"/>
      <c r="AH89" s="7"/>
      <c r="AI89" s="8"/>
      <c r="AJ89" s="7"/>
      <c r="AK89" s="8"/>
      <c r="AL89" s="21"/>
      <c r="AM89" s="35"/>
      <c r="AN89" s="270"/>
      <c r="AO89" s="20"/>
      <c r="AP89" s="22"/>
      <c r="AQ89" s="22"/>
      <c r="AR89" s="22"/>
      <c r="AS89" s="198"/>
      <c r="AT89" s="6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122"/>
      <c r="BG89" s="122"/>
      <c r="BX89" s="121"/>
      <c r="CD89" s="147" t="str">
        <f t="shared" si="10"/>
        <v/>
      </c>
      <c r="CG89" s="123">
        <v>0</v>
      </c>
      <c r="CH89" s="123">
        <v>0</v>
      </c>
      <c r="CI89" s="123">
        <v>0</v>
      </c>
      <c r="CJ89" s="123">
        <f t="shared" si="11"/>
        <v>0</v>
      </c>
      <c r="CK89" s="123"/>
      <c r="CL89" s="123"/>
      <c r="CM89" s="123"/>
      <c r="CN89" s="123"/>
      <c r="CO89" s="123"/>
    </row>
    <row r="90" spans="1:93" ht="16.149999999999999" customHeight="1" x14ac:dyDescent="0.2">
      <c r="A90" s="335"/>
      <c r="B90" s="39" t="s">
        <v>39</v>
      </c>
      <c r="C90" s="52">
        <f t="shared" si="7"/>
        <v>0</v>
      </c>
      <c r="D90" s="53">
        <f t="shared" si="8"/>
        <v>0</v>
      </c>
      <c r="E90" s="158">
        <f t="shared" si="9"/>
        <v>0</v>
      </c>
      <c r="F90" s="7"/>
      <c r="G90" s="20"/>
      <c r="H90" s="7"/>
      <c r="I90" s="20"/>
      <c r="J90" s="7"/>
      <c r="K90" s="8"/>
      <c r="L90" s="7"/>
      <c r="M90" s="8"/>
      <c r="N90" s="7"/>
      <c r="O90" s="8"/>
      <c r="P90" s="7"/>
      <c r="Q90" s="8"/>
      <c r="R90" s="7"/>
      <c r="S90" s="8"/>
      <c r="T90" s="7"/>
      <c r="U90" s="8"/>
      <c r="V90" s="7"/>
      <c r="W90" s="8"/>
      <c r="X90" s="7"/>
      <c r="Y90" s="8"/>
      <c r="Z90" s="7"/>
      <c r="AA90" s="8"/>
      <c r="AB90" s="7"/>
      <c r="AC90" s="8"/>
      <c r="AD90" s="7"/>
      <c r="AE90" s="8"/>
      <c r="AF90" s="7"/>
      <c r="AG90" s="8"/>
      <c r="AH90" s="7"/>
      <c r="AI90" s="8"/>
      <c r="AJ90" s="7"/>
      <c r="AK90" s="8"/>
      <c r="AL90" s="21"/>
      <c r="AM90" s="35"/>
      <c r="AN90" s="270"/>
      <c r="AO90" s="20"/>
      <c r="AP90" s="22"/>
      <c r="AQ90" s="22"/>
      <c r="AR90" s="22"/>
      <c r="AS90" s="198"/>
      <c r="AT90" s="6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122"/>
      <c r="BG90" s="122"/>
      <c r="BX90" s="121"/>
      <c r="CD90" s="147" t="str">
        <f t="shared" si="10"/>
        <v/>
      </c>
      <c r="CG90" s="123">
        <v>0</v>
      </c>
      <c r="CH90" s="123">
        <v>0</v>
      </c>
      <c r="CI90" s="123">
        <v>0</v>
      </c>
      <c r="CJ90" s="123">
        <f t="shared" si="11"/>
        <v>0</v>
      </c>
      <c r="CK90" s="123"/>
      <c r="CL90" s="123"/>
      <c r="CM90" s="123"/>
      <c r="CN90" s="123"/>
      <c r="CO90" s="123"/>
    </row>
    <row r="91" spans="1:93" ht="16.149999999999999" customHeight="1" x14ac:dyDescent="0.2">
      <c r="A91" s="335"/>
      <c r="B91" s="39" t="s">
        <v>41</v>
      </c>
      <c r="C91" s="52">
        <f t="shared" si="7"/>
        <v>0</v>
      </c>
      <c r="D91" s="53">
        <f t="shared" si="8"/>
        <v>0</v>
      </c>
      <c r="E91" s="158">
        <f t="shared" si="9"/>
        <v>0</v>
      </c>
      <c r="F91" s="7"/>
      <c r="G91" s="20"/>
      <c r="H91" s="7"/>
      <c r="I91" s="20"/>
      <c r="J91" s="7"/>
      <c r="K91" s="8"/>
      <c r="L91" s="7"/>
      <c r="M91" s="8"/>
      <c r="N91" s="7"/>
      <c r="O91" s="8"/>
      <c r="P91" s="7"/>
      <c r="Q91" s="8"/>
      <c r="R91" s="7"/>
      <c r="S91" s="8"/>
      <c r="T91" s="7"/>
      <c r="U91" s="8"/>
      <c r="V91" s="7"/>
      <c r="W91" s="8"/>
      <c r="X91" s="7"/>
      <c r="Y91" s="8"/>
      <c r="Z91" s="7"/>
      <c r="AA91" s="8"/>
      <c r="AB91" s="7"/>
      <c r="AC91" s="8"/>
      <c r="AD91" s="7"/>
      <c r="AE91" s="8"/>
      <c r="AF91" s="7"/>
      <c r="AG91" s="8"/>
      <c r="AH91" s="7"/>
      <c r="AI91" s="8"/>
      <c r="AJ91" s="7"/>
      <c r="AK91" s="8"/>
      <c r="AL91" s="21"/>
      <c r="AM91" s="35"/>
      <c r="AN91" s="270"/>
      <c r="AO91" s="20"/>
      <c r="AP91" s="22"/>
      <c r="AQ91" s="22"/>
      <c r="AR91" s="22"/>
      <c r="AS91" s="198"/>
      <c r="AT91" s="6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122"/>
      <c r="BG91" s="122"/>
      <c r="BX91" s="121"/>
      <c r="CD91" s="147" t="str">
        <f t="shared" si="10"/>
        <v/>
      </c>
      <c r="CG91" s="123">
        <v>0</v>
      </c>
      <c r="CH91" s="123">
        <v>0</v>
      </c>
      <c r="CI91" s="123">
        <v>0</v>
      </c>
      <c r="CJ91" s="123">
        <f t="shared" si="11"/>
        <v>0</v>
      </c>
      <c r="CK91" s="123"/>
      <c r="CL91" s="123"/>
      <c r="CM91" s="123"/>
      <c r="CN91" s="123"/>
      <c r="CO91" s="123"/>
    </row>
    <row r="92" spans="1:93" ht="16.149999999999999" customHeight="1" x14ac:dyDescent="0.2">
      <c r="A92" s="335"/>
      <c r="B92" s="39" t="s">
        <v>42</v>
      </c>
      <c r="C92" s="52">
        <f t="shared" si="7"/>
        <v>0</v>
      </c>
      <c r="D92" s="53">
        <f t="shared" si="8"/>
        <v>0</v>
      </c>
      <c r="E92" s="158">
        <f t="shared" si="9"/>
        <v>0</v>
      </c>
      <c r="F92" s="7"/>
      <c r="G92" s="20"/>
      <c r="H92" s="7"/>
      <c r="I92" s="20"/>
      <c r="J92" s="7"/>
      <c r="K92" s="8"/>
      <c r="L92" s="7"/>
      <c r="M92" s="8"/>
      <c r="N92" s="7"/>
      <c r="O92" s="8"/>
      <c r="P92" s="7"/>
      <c r="Q92" s="8"/>
      <c r="R92" s="7"/>
      <c r="S92" s="8"/>
      <c r="T92" s="7"/>
      <c r="U92" s="8"/>
      <c r="V92" s="7"/>
      <c r="W92" s="8"/>
      <c r="X92" s="7"/>
      <c r="Y92" s="8"/>
      <c r="Z92" s="7"/>
      <c r="AA92" s="8"/>
      <c r="AB92" s="7"/>
      <c r="AC92" s="8"/>
      <c r="AD92" s="7"/>
      <c r="AE92" s="8"/>
      <c r="AF92" s="7"/>
      <c r="AG92" s="8"/>
      <c r="AH92" s="7"/>
      <c r="AI92" s="8"/>
      <c r="AJ92" s="7"/>
      <c r="AK92" s="8"/>
      <c r="AL92" s="21"/>
      <c r="AM92" s="35"/>
      <c r="AN92" s="270"/>
      <c r="AO92" s="20"/>
      <c r="AP92" s="22"/>
      <c r="AQ92" s="22"/>
      <c r="AR92" s="22"/>
      <c r="AS92" s="198"/>
      <c r="AT92" s="6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122"/>
      <c r="BG92" s="122"/>
      <c r="BX92" s="121"/>
      <c r="CD92" s="147" t="str">
        <f t="shared" si="10"/>
        <v/>
      </c>
      <c r="CG92" s="123">
        <v>0</v>
      </c>
      <c r="CH92" s="123">
        <v>0</v>
      </c>
      <c r="CI92" s="123">
        <v>0</v>
      </c>
      <c r="CJ92" s="123">
        <f t="shared" si="11"/>
        <v>0</v>
      </c>
      <c r="CK92" s="123"/>
      <c r="CL92" s="123"/>
      <c r="CM92" s="123"/>
      <c r="CN92" s="123"/>
      <c r="CO92" s="123"/>
    </row>
    <row r="93" spans="1:93" ht="16.149999999999999" customHeight="1" x14ac:dyDescent="0.2">
      <c r="A93" s="335"/>
      <c r="B93" s="39" t="s">
        <v>44</v>
      </c>
      <c r="C93" s="52">
        <f t="shared" si="7"/>
        <v>0</v>
      </c>
      <c r="D93" s="53">
        <f t="shared" si="8"/>
        <v>0</v>
      </c>
      <c r="E93" s="158">
        <f t="shared" si="9"/>
        <v>0</v>
      </c>
      <c r="F93" s="7"/>
      <c r="G93" s="20"/>
      <c r="H93" s="7"/>
      <c r="I93" s="20"/>
      <c r="J93" s="7"/>
      <c r="K93" s="8"/>
      <c r="L93" s="7"/>
      <c r="M93" s="8"/>
      <c r="N93" s="7"/>
      <c r="O93" s="8"/>
      <c r="P93" s="7"/>
      <c r="Q93" s="8"/>
      <c r="R93" s="7"/>
      <c r="S93" s="8"/>
      <c r="T93" s="7"/>
      <c r="U93" s="8"/>
      <c r="V93" s="7"/>
      <c r="W93" s="8"/>
      <c r="X93" s="7"/>
      <c r="Y93" s="8"/>
      <c r="Z93" s="7"/>
      <c r="AA93" s="8"/>
      <c r="AB93" s="7"/>
      <c r="AC93" s="8"/>
      <c r="AD93" s="7"/>
      <c r="AE93" s="8"/>
      <c r="AF93" s="7"/>
      <c r="AG93" s="8"/>
      <c r="AH93" s="7"/>
      <c r="AI93" s="8"/>
      <c r="AJ93" s="7"/>
      <c r="AK93" s="8"/>
      <c r="AL93" s="21"/>
      <c r="AM93" s="35"/>
      <c r="AN93" s="270"/>
      <c r="AO93" s="20"/>
      <c r="AP93" s="22"/>
      <c r="AQ93" s="22"/>
      <c r="AR93" s="22"/>
      <c r="AS93" s="198"/>
      <c r="AT93" s="6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122"/>
      <c r="BG93" s="122"/>
      <c r="BX93" s="121"/>
      <c r="CD93" s="147" t="str">
        <f t="shared" si="10"/>
        <v/>
      </c>
      <c r="CG93" s="123">
        <v>0</v>
      </c>
      <c r="CH93" s="123">
        <v>0</v>
      </c>
      <c r="CI93" s="123">
        <v>0</v>
      </c>
      <c r="CJ93" s="123">
        <f t="shared" si="11"/>
        <v>0</v>
      </c>
      <c r="CK93" s="123"/>
      <c r="CL93" s="123"/>
      <c r="CM93" s="123"/>
      <c r="CN93" s="123"/>
      <c r="CO93" s="123"/>
    </row>
    <row r="94" spans="1:93" ht="16.149999999999999" customHeight="1" x14ac:dyDescent="0.2">
      <c r="A94" s="335"/>
      <c r="B94" s="112" t="s">
        <v>46</v>
      </c>
      <c r="C94" s="165">
        <f t="shared" si="7"/>
        <v>0</v>
      </c>
      <c r="D94" s="171">
        <f t="shared" si="8"/>
        <v>0</v>
      </c>
      <c r="E94" s="166">
        <f t="shared" si="9"/>
        <v>0</v>
      </c>
      <c r="F94" s="7"/>
      <c r="G94" s="20"/>
      <c r="H94" s="7"/>
      <c r="I94" s="20"/>
      <c r="J94" s="7"/>
      <c r="K94" s="8"/>
      <c r="L94" s="7"/>
      <c r="M94" s="8"/>
      <c r="N94" s="7"/>
      <c r="O94" s="8"/>
      <c r="P94" s="7"/>
      <c r="Q94" s="8"/>
      <c r="R94" s="7"/>
      <c r="S94" s="8"/>
      <c r="T94" s="7"/>
      <c r="U94" s="8"/>
      <c r="V94" s="7"/>
      <c r="W94" s="8"/>
      <c r="X94" s="7"/>
      <c r="Y94" s="8"/>
      <c r="Z94" s="7"/>
      <c r="AA94" s="8"/>
      <c r="AB94" s="7"/>
      <c r="AC94" s="8"/>
      <c r="AD94" s="7"/>
      <c r="AE94" s="8"/>
      <c r="AF94" s="7"/>
      <c r="AG94" s="8"/>
      <c r="AH94" s="7"/>
      <c r="AI94" s="8"/>
      <c r="AJ94" s="7"/>
      <c r="AK94" s="8"/>
      <c r="AL94" s="21"/>
      <c r="AM94" s="35"/>
      <c r="AN94" s="270"/>
      <c r="AO94" s="20"/>
      <c r="AP94" s="22"/>
      <c r="AQ94" s="22"/>
      <c r="AR94" s="22"/>
      <c r="AS94" s="198"/>
      <c r="AT94" s="6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122"/>
      <c r="BG94" s="122"/>
      <c r="BX94" s="121"/>
      <c r="CD94" s="147" t="str">
        <f t="shared" si="10"/>
        <v/>
      </c>
      <c r="CG94" s="123">
        <v>0</v>
      </c>
      <c r="CH94" s="123">
        <v>0</v>
      </c>
      <c r="CI94" s="123">
        <v>0</v>
      </c>
      <c r="CJ94" s="123">
        <f t="shared" si="11"/>
        <v>0</v>
      </c>
      <c r="CK94" s="123"/>
      <c r="CL94" s="123"/>
      <c r="CM94" s="123"/>
      <c r="CN94" s="123"/>
      <c r="CO94" s="123"/>
    </row>
    <row r="95" spans="1:93" ht="16.149999999999999" customHeight="1" x14ac:dyDescent="0.2">
      <c r="A95" s="336"/>
      <c r="B95" s="167" t="s">
        <v>45</v>
      </c>
      <c r="C95" s="132">
        <f t="shared" si="7"/>
        <v>0</v>
      </c>
      <c r="D95" s="168">
        <f t="shared" si="8"/>
        <v>0</v>
      </c>
      <c r="E95" s="128">
        <f t="shared" si="9"/>
        <v>0</v>
      </c>
      <c r="F95" s="12"/>
      <c r="G95" s="13"/>
      <c r="H95" s="12"/>
      <c r="I95" s="13"/>
      <c r="J95" s="12"/>
      <c r="K95" s="14"/>
      <c r="L95" s="12"/>
      <c r="M95" s="14"/>
      <c r="N95" s="12"/>
      <c r="O95" s="14"/>
      <c r="P95" s="12"/>
      <c r="Q95" s="14"/>
      <c r="R95" s="12"/>
      <c r="S95" s="14"/>
      <c r="T95" s="12"/>
      <c r="U95" s="14"/>
      <c r="V95" s="12"/>
      <c r="W95" s="14"/>
      <c r="X95" s="12"/>
      <c r="Y95" s="14"/>
      <c r="Z95" s="12"/>
      <c r="AA95" s="14"/>
      <c r="AB95" s="12"/>
      <c r="AC95" s="14"/>
      <c r="AD95" s="12"/>
      <c r="AE95" s="14"/>
      <c r="AF95" s="12"/>
      <c r="AG95" s="14"/>
      <c r="AH95" s="12"/>
      <c r="AI95" s="14"/>
      <c r="AJ95" s="12"/>
      <c r="AK95" s="14"/>
      <c r="AL95" s="23"/>
      <c r="AM95" s="36"/>
      <c r="AN95" s="271"/>
      <c r="AO95" s="13"/>
      <c r="AP95" s="24"/>
      <c r="AQ95" s="24"/>
      <c r="AR95" s="24"/>
      <c r="AS95" s="200"/>
      <c r="AT95" s="6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122"/>
      <c r="BG95" s="122"/>
      <c r="BX95" s="121"/>
      <c r="CD95" s="147" t="str">
        <f t="shared" si="10"/>
        <v/>
      </c>
      <c r="CG95" s="123">
        <v>0</v>
      </c>
      <c r="CH95" s="123">
        <v>0</v>
      </c>
      <c r="CI95" s="123">
        <v>0</v>
      </c>
      <c r="CJ95" s="123">
        <f t="shared" si="11"/>
        <v>0</v>
      </c>
      <c r="CK95" s="123"/>
      <c r="CL95" s="123"/>
      <c r="CM95" s="123"/>
      <c r="CN95" s="123"/>
      <c r="CO95" s="123"/>
    </row>
    <row r="96" spans="1:93" ht="31.9" customHeight="1" x14ac:dyDescent="0.2">
      <c r="A96" s="201" t="s">
        <v>61</v>
      </c>
      <c r="B96" s="201"/>
      <c r="C96" s="272"/>
      <c r="D96" s="272"/>
      <c r="E96" s="272"/>
      <c r="F96" s="272"/>
      <c r="G96" s="272"/>
      <c r="H96" s="272"/>
      <c r="I96" s="272"/>
      <c r="J96" s="272"/>
      <c r="K96" s="220"/>
      <c r="L96" s="220"/>
      <c r="M96" s="273"/>
      <c r="N96" s="274"/>
      <c r="O96" s="273"/>
      <c r="P96" s="273"/>
      <c r="Q96" s="275"/>
      <c r="R96" s="275"/>
      <c r="S96" s="275"/>
      <c r="T96" s="275"/>
      <c r="U96" s="276"/>
      <c r="V96" s="276"/>
      <c r="W96" s="277"/>
      <c r="X96" s="277"/>
      <c r="Y96" s="277"/>
      <c r="Z96" s="278"/>
      <c r="AA96" s="276"/>
      <c r="AB96" s="276"/>
      <c r="AC96" s="276"/>
      <c r="AD96" s="275"/>
      <c r="AE96" s="275"/>
      <c r="AF96" s="275"/>
      <c r="AG96" s="275"/>
      <c r="AH96" s="275"/>
      <c r="AI96" s="275"/>
      <c r="AJ96" s="275"/>
      <c r="AK96" s="275"/>
      <c r="AL96" s="275"/>
      <c r="AM96" s="275"/>
      <c r="AN96" s="275"/>
      <c r="AO96" s="275"/>
      <c r="AP96" s="275"/>
      <c r="AQ96" s="122"/>
      <c r="AR96" s="122"/>
      <c r="CG96" s="123"/>
      <c r="CH96" s="123"/>
      <c r="CI96" s="123"/>
      <c r="CJ96" s="123"/>
      <c r="CK96" s="123"/>
      <c r="CL96" s="123"/>
      <c r="CM96" s="123"/>
      <c r="CN96" s="123"/>
      <c r="CO96" s="123"/>
    </row>
    <row r="97" spans="1:93" ht="16.149999999999999" customHeight="1" x14ac:dyDescent="0.2">
      <c r="A97" s="334" t="s">
        <v>62</v>
      </c>
      <c r="B97" s="340" t="s">
        <v>63</v>
      </c>
      <c r="C97" s="343" t="s">
        <v>14</v>
      </c>
      <c r="D97" s="344"/>
      <c r="E97" s="337"/>
      <c r="F97" s="348" t="s">
        <v>15</v>
      </c>
      <c r="G97" s="357"/>
      <c r="H97" s="357"/>
      <c r="I97" s="357"/>
      <c r="J97" s="357"/>
      <c r="K97" s="357"/>
      <c r="L97" s="357"/>
      <c r="M97" s="357"/>
      <c r="N97" s="357"/>
      <c r="O97" s="357"/>
      <c r="P97" s="357"/>
      <c r="Q97" s="357"/>
      <c r="R97" s="357"/>
      <c r="S97" s="357"/>
      <c r="T97" s="357"/>
      <c r="U97" s="357"/>
      <c r="V97" s="357"/>
      <c r="W97" s="357"/>
      <c r="X97" s="357"/>
      <c r="Y97" s="357"/>
      <c r="Z97" s="357"/>
      <c r="AA97" s="357"/>
      <c r="AB97" s="357"/>
      <c r="AC97" s="357"/>
      <c r="AD97" s="357"/>
      <c r="AE97" s="357"/>
      <c r="AF97" s="357"/>
      <c r="AG97" s="357"/>
      <c r="AH97" s="357"/>
      <c r="AI97" s="357"/>
      <c r="AJ97" s="357"/>
      <c r="AK97" s="357"/>
      <c r="AL97" s="357"/>
      <c r="AM97" s="349"/>
      <c r="AN97" s="344" t="s">
        <v>1</v>
      </c>
      <c r="AO97" s="337"/>
      <c r="AP97" s="334" t="s">
        <v>2</v>
      </c>
      <c r="AQ97" s="334" t="s">
        <v>3</v>
      </c>
      <c r="BX97" s="121"/>
      <c r="CG97" s="123"/>
      <c r="CH97" s="123"/>
      <c r="CI97" s="123"/>
      <c r="CJ97" s="123"/>
      <c r="CK97" s="123"/>
      <c r="CL97" s="123"/>
      <c r="CM97" s="123"/>
      <c r="CN97" s="123"/>
      <c r="CO97" s="123"/>
    </row>
    <row r="98" spans="1:93" ht="16.149999999999999" customHeight="1" x14ac:dyDescent="0.2">
      <c r="A98" s="335"/>
      <c r="B98" s="341"/>
      <c r="C98" s="345"/>
      <c r="D98" s="346"/>
      <c r="E98" s="339"/>
      <c r="F98" s="328" t="s">
        <v>17</v>
      </c>
      <c r="G98" s="347"/>
      <c r="H98" s="328" t="s">
        <v>18</v>
      </c>
      <c r="I98" s="347"/>
      <c r="J98" s="348" t="s">
        <v>64</v>
      </c>
      <c r="K98" s="356"/>
      <c r="L98" s="348" t="s">
        <v>65</v>
      </c>
      <c r="M98" s="356"/>
      <c r="N98" s="348" t="s">
        <v>66</v>
      </c>
      <c r="O98" s="356"/>
      <c r="P98" s="348" t="s">
        <v>67</v>
      </c>
      <c r="Q98" s="356"/>
      <c r="R98" s="348" t="s">
        <v>68</v>
      </c>
      <c r="S98" s="356"/>
      <c r="T98" s="348" t="s">
        <v>69</v>
      </c>
      <c r="U98" s="356"/>
      <c r="V98" s="348" t="s">
        <v>70</v>
      </c>
      <c r="W98" s="356"/>
      <c r="X98" s="348" t="s">
        <v>71</v>
      </c>
      <c r="Y98" s="356"/>
      <c r="Z98" s="348" t="s">
        <v>72</v>
      </c>
      <c r="AA98" s="356"/>
      <c r="AB98" s="348" t="s">
        <v>73</v>
      </c>
      <c r="AC98" s="356"/>
      <c r="AD98" s="348" t="s">
        <v>74</v>
      </c>
      <c r="AE98" s="357"/>
      <c r="AF98" s="348" t="s">
        <v>75</v>
      </c>
      <c r="AG98" s="356"/>
      <c r="AH98" s="357" t="s">
        <v>76</v>
      </c>
      <c r="AI98" s="357"/>
      <c r="AJ98" s="348" t="s">
        <v>77</v>
      </c>
      <c r="AK98" s="356"/>
      <c r="AL98" s="357" t="s">
        <v>32</v>
      </c>
      <c r="AM98" s="349"/>
      <c r="AN98" s="346"/>
      <c r="AO98" s="339"/>
      <c r="AP98" s="335"/>
      <c r="AQ98" s="335"/>
      <c r="AR98" s="122"/>
      <c r="AS98" s="122"/>
      <c r="AT98" s="122"/>
      <c r="AU98" s="122"/>
      <c r="AV98" s="122"/>
      <c r="AW98" s="122"/>
      <c r="AX98" s="122"/>
      <c r="AY98" s="122"/>
      <c r="AZ98" s="122"/>
      <c r="BA98" s="122"/>
      <c r="BB98" s="122"/>
      <c r="BC98" s="122"/>
      <c r="BD98" s="122"/>
      <c r="BE98" s="122"/>
      <c r="BX98" s="121"/>
      <c r="CG98" s="123"/>
      <c r="CH98" s="123"/>
      <c r="CI98" s="123"/>
      <c r="CJ98" s="123"/>
      <c r="CK98" s="123"/>
      <c r="CL98" s="123"/>
      <c r="CM98" s="123"/>
      <c r="CN98" s="123"/>
      <c r="CO98" s="123"/>
    </row>
    <row r="99" spans="1:93" ht="16.149999999999999" customHeight="1" x14ac:dyDescent="0.2">
      <c r="A99" s="336"/>
      <c r="B99" s="342"/>
      <c r="C99" s="37" t="s">
        <v>33</v>
      </c>
      <c r="D99" s="38" t="s">
        <v>34</v>
      </c>
      <c r="E99" s="267" t="s">
        <v>35</v>
      </c>
      <c r="F99" s="77" t="s">
        <v>34</v>
      </c>
      <c r="G99" s="264" t="s">
        <v>35</v>
      </c>
      <c r="H99" s="77" t="s">
        <v>34</v>
      </c>
      <c r="I99" s="264" t="s">
        <v>35</v>
      </c>
      <c r="J99" s="77" t="s">
        <v>34</v>
      </c>
      <c r="K99" s="264" t="s">
        <v>35</v>
      </c>
      <c r="L99" s="77" t="s">
        <v>34</v>
      </c>
      <c r="M99" s="264" t="s">
        <v>35</v>
      </c>
      <c r="N99" s="77" t="s">
        <v>34</v>
      </c>
      <c r="O99" s="263" t="s">
        <v>35</v>
      </c>
      <c r="P99" s="77" t="s">
        <v>34</v>
      </c>
      <c r="Q99" s="264" t="s">
        <v>35</v>
      </c>
      <c r="R99" s="125" t="s">
        <v>34</v>
      </c>
      <c r="S99" s="263" t="s">
        <v>35</v>
      </c>
      <c r="T99" s="77" t="s">
        <v>34</v>
      </c>
      <c r="U99" s="264" t="s">
        <v>35</v>
      </c>
      <c r="V99" s="125" t="s">
        <v>34</v>
      </c>
      <c r="W99" s="263" t="s">
        <v>35</v>
      </c>
      <c r="X99" s="77" t="s">
        <v>34</v>
      </c>
      <c r="Y99" s="264" t="s">
        <v>35</v>
      </c>
      <c r="Z99" s="125" t="s">
        <v>34</v>
      </c>
      <c r="AA99" s="263" t="s">
        <v>35</v>
      </c>
      <c r="AB99" s="77" t="s">
        <v>34</v>
      </c>
      <c r="AC99" s="264" t="s">
        <v>35</v>
      </c>
      <c r="AD99" s="77" t="s">
        <v>34</v>
      </c>
      <c r="AE99" s="263" t="s">
        <v>35</v>
      </c>
      <c r="AF99" s="77" t="s">
        <v>34</v>
      </c>
      <c r="AG99" s="264" t="s">
        <v>35</v>
      </c>
      <c r="AH99" s="125" t="s">
        <v>34</v>
      </c>
      <c r="AI99" s="263" t="s">
        <v>35</v>
      </c>
      <c r="AJ99" s="77" t="s">
        <v>34</v>
      </c>
      <c r="AK99" s="264" t="s">
        <v>35</v>
      </c>
      <c r="AL99" s="125" t="s">
        <v>34</v>
      </c>
      <c r="AM99" s="92" t="s">
        <v>35</v>
      </c>
      <c r="AN99" s="266" t="s">
        <v>5</v>
      </c>
      <c r="AO99" s="267" t="s">
        <v>6</v>
      </c>
      <c r="AP99" s="336"/>
      <c r="AQ99" s="336"/>
      <c r="AR99" s="122"/>
      <c r="AS99" s="122"/>
      <c r="AT99" s="122"/>
      <c r="AU99" s="122"/>
      <c r="AV99" s="122"/>
      <c r="AW99" s="122"/>
      <c r="AX99" s="122"/>
      <c r="AY99" s="122"/>
      <c r="AZ99" s="122"/>
      <c r="BA99" s="122"/>
      <c r="BB99" s="122"/>
      <c r="BC99" s="122"/>
      <c r="BD99" s="122"/>
      <c r="BE99" s="122"/>
      <c r="BX99" s="121"/>
      <c r="CG99" s="123"/>
      <c r="CH99" s="123"/>
      <c r="CI99" s="123"/>
      <c r="CJ99" s="123"/>
      <c r="CK99" s="123"/>
      <c r="CL99" s="123"/>
      <c r="CM99" s="123"/>
      <c r="CN99" s="123"/>
      <c r="CO99" s="123"/>
    </row>
    <row r="100" spans="1:93" ht="16.149999999999999" customHeight="1" x14ac:dyDescent="0.2">
      <c r="A100" s="334" t="s">
        <v>78</v>
      </c>
      <c r="B100" s="152" t="s">
        <v>79</v>
      </c>
      <c r="C100" s="49">
        <f t="shared" ref="C100:C111" si="12">SUM(D100+E100)</f>
        <v>168</v>
      </c>
      <c r="D100" s="50">
        <f t="shared" ref="D100:D111" si="13">SUM(F100+H100+J100+L100+N100+P100+R100+T100+V100+X100+Z100+AB100+AD100+AF100+AH100+AJ100+AL100)</f>
        <v>104</v>
      </c>
      <c r="E100" s="51">
        <f t="shared" ref="E100:E111" si="14">SUM(G100+I100+K100+M100+O100+Q100+S100+U100+W100+Y100+AA100+AC100+AE100+AG100+AI100+AK100+AM100)</f>
        <v>64</v>
      </c>
      <c r="F100" s="184"/>
      <c r="G100" s="207"/>
      <c r="H100" s="184"/>
      <c r="I100" s="208"/>
      <c r="J100" s="184"/>
      <c r="K100" s="207"/>
      <c r="L100" s="1">
        <v>6</v>
      </c>
      <c r="M100" s="3">
        <v>2</v>
      </c>
      <c r="N100" s="4">
        <v>12</v>
      </c>
      <c r="O100" s="209">
        <v>7</v>
      </c>
      <c r="P100" s="25">
        <v>19</v>
      </c>
      <c r="Q100" s="3">
        <v>8</v>
      </c>
      <c r="R100" s="63">
        <v>12</v>
      </c>
      <c r="S100" s="209">
        <v>11</v>
      </c>
      <c r="T100" s="1">
        <v>13</v>
      </c>
      <c r="U100" s="2">
        <v>13</v>
      </c>
      <c r="V100" s="4">
        <v>7</v>
      </c>
      <c r="W100" s="63">
        <v>6</v>
      </c>
      <c r="X100" s="1">
        <v>18</v>
      </c>
      <c r="Y100" s="2">
        <v>5</v>
      </c>
      <c r="Z100" s="4">
        <v>13</v>
      </c>
      <c r="AA100" s="63">
        <v>8</v>
      </c>
      <c r="AB100" s="1">
        <v>2</v>
      </c>
      <c r="AC100" s="2">
        <v>2</v>
      </c>
      <c r="AD100" s="1">
        <v>2</v>
      </c>
      <c r="AE100" s="3">
        <v>2</v>
      </c>
      <c r="AF100" s="210"/>
      <c r="AG100" s="211"/>
      <c r="AH100" s="210"/>
      <c r="AI100" s="211"/>
      <c r="AJ100" s="210"/>
      <c r="AK100" s="211"/>
      <c r="AL100" s="212"/>
      <c r="AM100" s="213"/>
      <c r="AN100" s="9">
        <v>0</v>
      </c>
      <c r="AO100" s="9">
        <v>0</v>
      </c>
      <c r="AP100" s="9">
        <v>0</v>
      </c>
      <c r="AQ100" s="3">
        <v>0</v>
      </c>
      <c r="AR100" s="6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122"/>
      <c r="BE100" s="122"/>
      <c r="BX100" s="121"/>
      <c r="CG100" s="123">
        <v>0</v>
      </c>
      <c r="CH100" s="123">
        <v>0</v>
      </c>
      <c r="CI100" s="123"/>
      <c r="CJ100" s="123"/>
      <c r="CK100" s="123"/>
      <c r="CL100" s="123"/>
      <c r="CM100" s="123"/>
      <c r="CN100" s="123"/>
      <c r="CO100" s="123"/>
    </row>
    <row r="101" spans="1:93" ht="16.149999999999999" customHeight="1" x14ac:dyDescent="0.2">
      <c r="A101" s="335"/>
      <c r="B101" s="39" t="s">
        <v>80</v>
      </c>
      <c r="C101" s="52">
        <f t="shared" si="12"/>
        <v>24</v>
      </c>
      <c r="D101" s="53">
        <f t="shared" si="13"/>
        <v>17</v>
      </c>
      <c r="E101" s="54">
        <f t="shared" si="14"/>
        <v>7</v>
      </c>
      <c r="F101" s="7"/>
      <c r="G101" s="10"/>
      <c r="H101" s="7"/>
      <c r="I101" s="20"/>
      <c r="J101" s="9"/>
      <c r="K101" s="173"/>
      <c r="L101" s="7"/>
      <c r="M101" s="8">
        <v>1</v>
      </c>
      <c r="N101" s="9">
        <v>2</v>
      </c>
      <c r="O101" s="173"/>
      <c r="P101" s="21">
        <v>3</v>
      </c>
      <c r="Q101" s="8">
        <v>2</v>
      </c>
      <c r="R101" s="10"/>
      <c r="S101" s="173"/>
      <c r="T101" s="7"/>
      <c r="U101" s="20"/>
      <c r="V101" s="9">
        <v>1</v>
      </c>
      <c r="W101" s="10">
        <v>1</v>
      </c>
      <c r="X101" s="7">
        <v>1</v>
      </c>
      <c r="Y101" s="20"/>
      <c r="Z101" s="9">
        <v>4</v>
      </c>
      <c r="AA101" s="10"/>
      <c r="AB101" s="7">
        <v>3</v>
      </c>
      <c r="AC101" s="20"/>
      <c r="AD101" s="7">
        <v>1</v>
      </c>
      <c r="AE101" s="8">
        <v>3</v>
      </c>
      <c r="AF101" s="7"/>
      <c r="AG101" s="20"/>
      <c r="AH101" s="7">
        <v>1</v>
      </c>
      <c r="AI101" s="20"/>
      <c r="AJ101" s="7"/>
      <c r="AK101" s="20"/>
      <c r="AL101" s="9">
        <v>1</v>
      </c>
      <c r="AM101" s="57"/>
      <c r="AN101" s="9">
        <v>0</v>
      </c>
      <c r="AO101" s="9">
        <v>0</v>
      </c>
      <c r="AP101" s="9">
        <v>0</v>
      </c>
      <c r="AQ101" s="8">
        <v>0</v>
      </c>
      <c r="AR101" s="6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122"/>
      <c r="BE101" s="122"/>
      <c r="BX101" s="121"/>
      <c r="CG101" s="123">
        <v>0</v>
      </c>
      <c r="CH101" s="123">
        <v>0</v>
      </c>
      <c r="CI101" s="123"/>
      <c r="CJ101" s="123"/>
      <c r="CK101" s="123"/>
      <c r="CL101" s="123"/>
      <c r="CM101" s="123"/>
      <c r="CN101" s="123"/>
      <c r="CO101" s="123"/>
    </row>
    <row r="102" spans="1:93" ht="16.149999999999999" customHeight="1" x14ac:dyDescent="0.2">
      <c r="A102" s="335"/>
      <c r="B102" s="39" t="s">
        <v>81</v>
      </c>
      <c r="C102" s="52">
        <f t="shared" si="12"/>
        <v>21</v>
      </c>
      <c r="D102" s="53">
        <f t="shared" si="13"/>
        <v>11</v>
      </c>
      <c r="E102" s="54">
        <f t="shared" si="14"/>
        <v>10</v>
      </c>
      <c r="F102" s="7">
        <v>2</v>
      </c>
      <c r="G102" s="10"/>
      <c r="H102" s="7"/>
      <c r="I102" s="20"/>
      <c r="J102" s="9"/>
      <c r="K102" s="173"/>
      <c r="L102" s="7">
        <v>2</v>
      </c>
      <c r="M102" s="8"/>
      <c r="N102" s="9"/>
      <c r="O102" s="173">
        <v>1</v>
      </c>
      <c r="P102" s="21">
        <v>1</v>
      </c>
      <c r="Q102" s="8">
        <v>1</v>
      </c>
      <c r="R102" s="10"/>
      <c r="S102" s="173">
        <v>2</v>
      </c>
      <c r="T102" s="7">
        <v>1</v>
      </c>
      <c r="U102" s="20">
        <v>2</v>
      </c>
      <c r="V102" s="9"/>
      <c r="W102" s="10"/>
      <c r="X102" s="7"/>
      <c r="Y102" s="20">
        <v>1</v>
      </c>
      <c r="Z102" s="9"/>
      <c r="AA102" s="10">
        <v>1</v>
      </c>
      <c r="AB102" s="7"/>
      <c r="AC102" s="20"/>
      <c r="AD102" s="7"/>
      <c r="AE102" s="8">
        <v>1</v>
      </c>
      <c r="AF102" s="7">
        <v>1</v>
      </c>
      <c r="AG102" s="20"/>
      <c r="AH102" s="7">
        <v>3</v>
      </c>
      <c r="AI102" s="20"/>
      <c r="AJ102" s="7">
        <v>1</v>
      </c>
      <c r="AK102" s="20">
        <v>1</v>
      </c>
      <c r="AL102" s="9"/>
      <c r="AM102" s="57"/>
      <c r="AN102" s="9">
        <v>0</v>
      </c>
      <c r="AO102" s="9">
        <v>0</v>
      </c>
      <c r="AP102" s="9">
        <v>0</v>
      </c>
      <c r="AQ102" s="8">
        <v>0</v>
      </c>
      <c r="AR102" s="6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122"/>
      <c r="BE102" s="122"/>
      <c r="BX102" s="121"/>
      <c r="CG102" s="123">
        <v>0</v>
      </c>
      <c r="CH102" s="123">
        <v>0</v>
      </c>
      <c r="CI102" s="123"/>
      <c r="CJ102" s="123"/>
      <c r="CK102" s="123"/>
      <c r="CL102" s="123"/>
      <c r="CM102" s="123"/>
      <c r="CN102" s="123"/>
      <c r="CO102" s="123"/>
    </row>
    <row r="103" spans="1:93" ht="16.149999999999999" customHeight="1" x14ac:dyDescent="0.2">
      <c r="A103" s="335"/>
      <c r="B103" s="39" t="s">
        <v>82</v>
      </c>
      <c r="C103" s="52">
        <f t="shared" si="12"/>
        <v>0</v>
      </c>
      <c r="D103" s="53">
        <f t="shared" si="13"/>
        <v>0</v>
      </c>
      <c r="E103" s="54">
        <f t="shared" si="14"/>
        <v>0</v>
      </c>
      <c r="F103" s="7"/>
      <c r="G103" s="10"/>
      <c r="H103" s="7"/>
      <c r="I103" s="20"/>
      <c r="J103" s="9"/>
      <c r="K103" s="173"/>
      <c r="L103" s="7"/>
      <c r="M103" s="8"/>
      <c r="N103" s="9"/>
      <c r="O103" s="173"/>
      <c r="P103" s="21"/>
      <c r="Q103" s="8"/>
      <c r="R103" s="10"/>
      <c r="S103" s="173"/>
      <c r="T103" s="7"/>
      <c r="U103" s="20"/>
      <c r="V103" s="9"/>
      <c r="W103" s="10"/>
      <c r="X103" s="7"/>
      <c r="Y103" s="20"/>
      <c r="Z103" s="9"/>
      <c r="AA103" s="10"/>
      <c r="AB103" s="7"/>
      <c r="AC103" s="20"/>
      <c r="AD103" s="7"/>
      <c r="AE103" s="8"/>
      <c r="AF103" s="7"/>
      <c r="AG103" s="20"/>
      <c r="AH103" s="7"/>
      <c r="AI103" s="20"/>
      <c r="AJ103" s="7"/>
      <c r="AK103" s="20"/>
      <c r="AL103" s="9"/>
      <c r="AM103" s="57"/>
      <c r="AN103" s="9"/>
      <c r="AO103" s="9"/>
      <c r="AP103" s="9"/>
      <c r="AQ103" s="8"/>
      <c r="AR103" s="6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122"/>
      <c r="BE103" s="122"/>
      <c r="BX103" s="121"/>
      <c r="CG103" s="123">
        <v>0</v>
      </c>
      <c r="CH103" s="123">
        <v>0</v>
      </c>
      <c r="CI103" s="123"/>
      <c r="CJ103" s="123"/>
      <c r="CK103" s="123"/>
      <c r="CL103" s="123"/>
      <c r="CM103" s="123"/>
      <c r="CN103" s="123"/>
      <c r="CO103" s="123"/>
    </row>
    <row r="104" spans="1:93" ht="16.149999999999999" customHeight="1" x14ac:dyDescent="0.2">
      <c r="A104" s="335"/>
      <c r="B104" s="186" t="s">
        <v>83</v>
      </c>
      <c r="C104" s="59">
        <f t="shared" si="12"/>
        <v>0</v>
      </c>
      <c r="D104" s="60">
        <f t="shared" si="13"/>
        <v>0</v>
      </c>
      <c r="E104" s="61">
        <f t="shared" si="14"/>
        <v>0</v>
      </c>
      <c r="F104" s="41"/>
      <c r="G104" s="214"/>
      <c r="H104" s="41"/>
      <c r="I104" s="42"/>
      <c r="J104" s="9"/>
      <c r="K104" s="173"/>
      <c r="L104" s="27"/>
      <c r="M104" s="137"/>
      <c r="N104" s="69"/>
      <c r="O104" s="140"/>
      <c r="P104" s="180"/>
      <c r="Q104" s="99"/>
      <c r="R104" s="214"/>
      <c r="S104" s="215"/>
      <c r="T104" s="41"/>
      <c r="U104" s="42"/>
      <c r="V104" s="93"/>
      <c r="W104" s="214"/>
      <c r="X104" s="41"/>
      <c r="Y104" s="42"/>
      <c r="Z104" s="93"/>
      <c r="AA104" s="214"/>
      <c r="AB104" s="41"/>
      <c r="AC104" s="42"/>
      <c r="AD104" s="41"/>
      <c r="AE104" s="99"/>
      <c r="AF104" s="41"/>
      <c r="AG104" s="42"/>
      <c r="AH104" s="41"/>
      <c r="AI104" s="42"/>
      <c r="AJ104" s="41"/>
      <c r="AK104" s="42"/>
      <c r="AL104" s="214"/>
      <c r="AM104" s="181"/>
      <c r="AN104" s="9"/>
      <c r="AO104" s="9"/>
      <c r="AP104" s="9"/>
      <c r="AQ104" s="137"/>
      <c r="AR104" s="6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122"/>
      <c r="BE104" s="122"/>
      <c r="BX104" s="121"/>
      <c r="CG104" s="123">
        <v>0</v>
      </c>
      <c r="CH104" s="123">
        <v>0</v>
      </c>
      <c r="CI104" s="123"/>
      <c r="CJ104" s="123"/>
      <c r="CK104" s="123"/>
      <c r="CL104" s="123"/>
      <c r="CM104" s="123"/>
      <c r="CN104" s="123"/>
      <c r="CO104" s="123"/>
    </row>
    <row r="105" spans="1:93" ht="16.149999999999999" customHeight="1" x14ac:dyDescent="0.2">
      <c r="A105" s="336"/>
      <c r="B105" s="167" t="s">
        <v>84</v>
      </c>
      <c r="C105" s="132">
        <f t="shared" si="12"/>
        <v>0</v>
      </c>
      <c r="D105" s="168">
        <f t="shared" si="13"/>
        <v>0</v>
      </c>
      <c r="E105" s="131">
        <f t="shared" si="14"/>
        <v>0</v>
      </c>
      <c r="F105" s="12"/>
      <c r="G105" s="16"/>
      <c r="H105" s="12"/>
      <c r="I105" s="13"/>
      <c r="J105" s="15"/>
      <c r="K105" s="141"/>
      <c r="L105" s="12"/>
      <c r="M105" s="14"/>
      <c r="N105" s="15"/>
      <c r="O105" s="141"/>
      <c r="P105" s="23"/>
      <c r="Q105" s="14"/>
      <c r="R105" s="16"/>
      <c r="S105" s="141"/>
      <c r="T105" s="12"/>
      <c r="U105" s="13"/>
      <c r="V105" s="15"/>
      <c r="W105" s="16"/>
      <c r="X105" s="12"/>
      <c r="Y105" s="13"/>
      <c r="Z105" s="15"/>
      <c r="AA105" s="16"/>
      <c r="AB105" s="12"/>
      <c r="AC105" s="13"/>
      <c r="AD105" s="12"/>
      <c r="AE105" s="14"/>
      <c r="AF105" s="12"/>
      <c r="AG105" s="13"/>
      <c r="AH105" s="12"/>
      <c r="AI105" s="13"/>
      <c r="AJ105" s="12"/>
      <c r="AK105" s="13"/>
      <c r="AL105" s="12"/>
      <c r="AM105" s="13"/>
      <c r="AN105" s="9"/>
      <c r="AO105" s="9"/>
      <c r="AP105" s="9"/>
      <c r="AQ105" s="8"/>
      <c r="AR105" s="6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122"/>
      <c r="BE105" s="122"/>
      <c r="BX105" s="121"/>
      <c r="CG105" s="123">
        <v>0</v>
      </c>
      <c r="CH105" s="123">
        <v>0</v>
      </c>
      <c r="CI105" s="123"/>
      <c r="CJ105" s="123"/>
      <c r="CK105" s="123"/>
      <c r="CL105" s="123"/>
      <c r="CM105" s="123"/>
      <c r="CN105" s="123"/>
      <c r="CO105" s="123"/>
    </row>
    <row r="106" spans="1:93" ht="16.149999999999999" customHeight="1" x14ac:dyDescent="0.2">
      <c r="A106" s="334" t="s">
        <v>85</v>
      </c>
      <c r="B106" s="152" t="s">
        <v>79</v>
      </c>
      <c r="C106" s="49">
        <f t="shared" si="12"/>
        <v>0</v>
      </c>
      <c r="D106" s="50">
        <f t="shared" si="13"/>
        <v>0</v>
      </c>
      <c r="E106" s="51">
        <f t="shared" si="14"/>
        <v>0</v>
      </c>
      <c r="F106" s="184"/>
      <c r="G106" s="207"/>
      <c r="H106" s="184"/>
      <c r="I106" s="208"/>
      <c r="J106" s="184"/>
      <c r="K106" s="207"/>
      <c r="L106" s="1"/>
      <c r="M106" s="3"/>
      <c r="N106" s="4"/>
      <c r="O106" s="209"/>
      <c r="P106" s="25"/>
      <c r="Q106" s="3"/>
      <c r="R106" s="63"/>
      <c r="S106" s="209"/>
      <c r="T106" s="1"/>
      <c r="U106" s="2"/>
      <c r="V106" s="4"/>
      <c r="W106" s="63"/>
      <c r="X106" s="1"/>
      <c r="Y106" s="2"/>
      <c r="Z106" s="4"/>
      <c r="AA106" s="63"/>
      <c r="AB106" s="1"/>
      <c r="AC106" s="2"/>
      <c r="AD106" s="1"/>
      <c r="AE106" s="3"/>
      <c r="AF106" s="176"/>
      <c r="AG106" s="216"/>
      <c r="AH106" s="176"/>
      <c r="AI106" s="216"/>
      <c r="AJ106" s="176"/>
      <c r="AK106" s="216"/>
      <c r="AL106" s="126"/>
      <c r="AM106" s="197"/>
      <c r="AN106" s="9"/>
      <c r="AO106" s="9"/>
      <c r="AP106" s="9"/>
      <c r="AQ106" s="19"/>
      <c r="AR106" s="6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122"/>
      <c r="BE106" s="122"/>
      <c r="BX106" s="121"/>
      <c r="CG106" s="123">
        <v>0</v>
      </c>
      <c r="CH106" s="123">
        <v>0</v>
      </c>
      <c r="CI106" s="123"/>
      <c r="CJ106" s="123"/>
      <c r="CK106" s="123"/>
      <c r="CL106" s="123"/>
      <c r="CM106" s="123"/>
      <c r="CN106" s="123"/>
      <c r="CO106" s="123"/>
    </row>
    <row r="107" spans="1:93" ht="16.149999999999999" customHeight="1" x14ac:dyDescent="0.2">
      <c r="A107" s="335"/>
      <c r="B107" s="39" t="s">
        <v>80</v>
      </c>
      <c r="C107" s="52">
        <f t="shared" si="12"/>
        <v>26</v>
      </c>
      <c r="D107" s="53">
        <f t="shared" si="13"/>
        <v>17</v>
      </c>
      <c r="E107" s="54">
        <f t="shared" si="14"/>
        <v>9</v>
      </c>
      <c r="F107" s="7"/>
      <c r="G107" s="46"/>
      <c r="H107" s="7"/>
      <c r="I107" s="18"/>
      <c r="J107" s="7"/>
      <c r="K107" s="46"/>
      <c r="L107" s="7"/>
      <c r="M107" s="18">
        <v>1</v>
      </c>
      <c r="N107" s="9">
        <v>2</v>
      </c>
      <c r="O107" s="46"/>
      <c r="P107" s="7">
        <v>2</v>
      </c>
      <c r="Q107" s="18">
        <v>2</v>
      </c>
      <c r="R107" s="9"/>
      <c r="S107" s="46">
        <v>1</v>
      </c>
      <c r="T107" s="7">
        <v>1</v>
      </c>
      <c r="U107" s="18">
        <v>1</v>
      </c>
      <c r="V107" s="9">
        <v>1</v>
      </c>
      <c r="W107" s="46">
        <v>1</v>
      </c>
      <c r="X107" s="7">
        <v>1</v>
      </c>
      <c r="Y107" s="18"/>
      <c r="Z107" s="9">
        <v>4</v>
      </c>
      <c r="AA107" s="46"/>
      <c r="AB107" s="7">
        <v>3</v>
      </c>
      <c r="AC107" s="18"/>
      <c r="AD107" s="7">
        <v>1</v>
      </c>
      <c r="AE107" s="19">
        <v>3</v>
      </c>
      <c r="AF107" s="7"/>
      <c r="AG107" s="20"/>
      <c r="AH107" s="7">
        <v>1</v>
      </c>
      <c r="AI107" s="20"/>
      <c r="AJ107" s="7"/>
      <c r="AK107" s="20"/>
      <c r="AL107" s="9">
        <v>1</v>
      </c>
      <c r="AM107" s="57"/>
      <c r="AN107" s="9">
        <v>0</v>
      </c>
      <c r="AO107" s="9">
        <v>0</v>
      </c>
      <c r="AP107" s="9">
        <v>0</v>
      </c>
      <c r="AQ107" s="19">
        <v>0</v>
      </c>
      <c r="AR107" s="6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122"/>
      <c r="BE107" s="122"/>
      <c r="BX107" s="121"/>
      <c r="CG107" s="123">
        <v>0</v>
      </c>
      <c r="CH107" s="123">
        <v>0</v>
      </c>
      <c r="CI107" s="123"/>
      <c r="CJ107" s="123"/>
      <c r="CK107" s="123"/>
      <c r="CL107" s="123"/>
      <c r="CM107" s="123"/>
      <c r="CN107" s="123"/>
      <c r="CO107" s="123"/>
    </row>
    <row r="108" spans="1:93" ht="16.149999999999999" customHeight="1" x14ac:dyDescent="0.2">
      <c r="A108" s="335"/>
      <c r="B108" s="39" t="s">
        <v>81</v>
      </c>
      <c r="C108" s="52">
        <f t="shared" si="12"/>
        <v>11</v>
      </c>
      <c r="D108" s="53">
        <f t="shared" si="13"/>
        <v>5</v>
      </c>
      <c r="E108" s="54">
        <f t="shared" si="14"/>
        <v>6</v>
      </c>
      <c r="F108" s="7">
        <v>2</v>
      </c>
      <c r="G108" s="10"/>
      <c r="H108" s="7"/>
      <c r="I108" s="20"/>
      <c r="J108" s="7"/>
      <c r="K108" s="10"/>
      <c r="L108" s="7">
        <v>2</v>
      </c>
      <c r="M108" s="20"/>
      <c r="N108" s="9"/>
      <c r="O108" s="10">
        <v>1</v>
      </c>
      <c r="P108" s="7">
        <v>1</v>
      </c>
      <c r="Q108" s="20">
        <v>1</v>
      </c>
      <c r="R108" s="9"/>
      <c r="S108" s="10">
        <v>2</v>
      </c>
      <c r="T108" s="7"/>
      <c r="U108" s="20">
        <v>2</v>
      </c>
      <c r="V108" s="9"/>
      <c r="W108" s="10"/>
      <c r="X108" s="7"/>
      <c r="Y108" s="20"/>
      <c r="Z108" s="9"/>
      <c r="AA108" s="10"/>
      <c r="AB108" s="7"/>
      <c r="AC108" s="20"/>
      <c r="AD108" s="7"/>
      <c r="AE108" s="8"/>
      <c r="AF108" s="7"/>
      <c r="AG108" s="20"/>
      <c r="AH108" s="7"/>
      <c r="AI108" s="20"/>
      <c r="AJ108" s="7"/>
      <c r="AK108" s="20"/>
      <c r="AL108" s="9"/>
      <c r="AM108" s="57"/>
      <c r="AN108" s="9">
        <v>0</v>
      </c>
      <c r="AO108" s="9">
        <v>0</v>
      </c>
      <c r="AP108" s="9">
        <v>0</v>
      </c>
      <c r="AQ108" s="8">
        <v>0</v>
      </c>
      <c r="AR108" s="6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122"/>
      <c r="BE108" s="122"/>
      <c r="BX108" s="121"/>
      <c r="CG108" s="123">
        <v>0</v>
      </c>
      <c r="CH108" s="123">
        <v>0</v>
      </c>
      <c r="CI108" s="123"/>
      <c r="CJ108" s="123"/>
      <c r="CK108" s="123"/>
      <c r="CL108" s="123"/>
      <c r="CM108" s="123"/>
      <c r="CN108" s="123"/>
      <c r="CO108" s="123"/>
    </row>
    <row r="109" spans="1:93" ht="16.149999999999999" customHeight="1" x14ac:dyDescent="0.2">
      <c r="A109" s="335"/>
      <c r="B109" s="39" t="s">
        <v>82</v>
      </c>
      <c r="C109" s="52">
        <f t="shared" si="12"/>
        <v>0</v>
      </c>
      <c r="D109" s="53">
        <f t="shared" si="13"/>
        <v>0</v>
      </c>
      <c r="E109" s="54">
        <f t="shared" si="14"/>
        <v>0</v>
      </c>
      <c r="F109" s="7"/>
      <c r="G109" s="10"/>
      <c r="H109" s="7"/>
      <c r="I109" s="20"/>
      <c r="J109" s="7"/>
      <c r="K109" s="10"/>
      <c r="L109" s="7"/>
      <c r="M109" s="20"/>
      <c r="N109" s="9"/>
      <c r="O109" s="10"/>
      <c r="P109" s="7"/>
      <c r="Q109" s="20"/>
      <c r="R109" s="9"/>
      <c r="S109" s="10"/>
      <c r="T109" s="7"/>
      <c r="U109" s="20"/>
      <c r="V109" s="9"/>
      <c r="W109" s="10"/>
      <c r="X109" s="7"/>
      <c r="Y109" s="20"/>
      <c r="Z109" s="9"/>
      <c r="AA109" s="10"/>
      <c r="AB109" s="7"/>
      <c r="AC109" s="20"/>
      <c r="AD109" s="7"/>
      <c r="AE109" s="8"/>
      <c r="AF109" s="7"/>
      <c r="AG109" s="20"/>
      <c r="AH109" s="7"/>
      <c r="AI109" s="20"/>
      <c r="AJ109" s="7"/>
      <c r="AK109" s="20"/>
      <c r="AL109" s="9"/>
      <c r="AM109" s="57"/>
      <c r="AN109" s="9"/>
      <c r="AO109" s="9"/>
      <c r="AP109" s="9"/>
      <c r="AQ109" s="8"/>
      <c r="AR109" s="6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122"/>
      <c r="BE109" s="122"/>
      <c r="BX109" s="121"/>
      <c r="CG109" s="123">
        <v>0</v>
      </c>
      <c r="CH109" s="123">
        <v>0</v>
      </c>
      <c r="CI109" s="123"/>
      <c r="CJ109" s="123"/>
      <c r="CK109" s="123"/>
      <c r="CL109" s="123"/>
      <c r="CM109" s="123"/>
      <c r="CN109" s="123"/>
      <c r="CO109" s="123"/>
    </row>
    <row r="110" spans="1:93" ht="16.149999999999999" customHeight="1" x14ac:dyDescent="0.2">
      <c r="A110" s="335"/>
      <c r="B110" s="186" t="s">
        <v>83</v>
      </c>
      <c r="C110" s="59">
        <f t="shared" si="12"/>
        <v>0</v>
      </c>
      <c r="D110" s="60">
        <f t="shared" si="13"/>
        <v>0</v>
      </c>
      <c r="E110" s="61">
        <f t="shared" si="14"/>
        <v>0</v>
      </c>
      <c r="F110" s="41"/>
      <c r="G110" s="214"/>
      <c r="H110" s="184"/>
      <c r="I110" s="208"/>
      <c r="J110" s="7"/>
      <c r="K110" s="10"/>
      <c r="L110" s="7"/>
      <c r="M110" s="20"/>
      <c r="N110" s="9"/>
      <c r="O110" s="10"/>
      <c r="P110" s="217"/>
      <c r="Q110" s="185"/>
      <c r="R110" s="207"/>
      <c r="S110" s="218"/>
      <c r="T110" s="184"/>
      <c r="U110" s="208"/>
      <c r="V110" s="219"/>
      <c r="W110" s="207"/>
      <c r="X110" s="184"/>
      <c r="Y110" s="208"/>
      <c r="Z110" s="219"/>
      <c r="AA110" s="207"/>
      <c r="AB110" s="184"/>
      <c r="AC110" s="208"/>
      <c r="AD110" s="184"/>
      <c r="AE110" s="185"/>
      <c r="AF110" s="184"/>
      <c r="AG110" s="208"/>
      <c r="AH110" s="184"/>
      <c r="AI110" s="208"/>
      <c r="AJ110" s="184"/>
      <c r="AK110" s="208"/>
      <c r="AL110" s="207"/>
      <c r="AM110" s="191"/>
      <c r="AN110" s="9"/>
      <c r="AO110" s="9"/>
      <c r="AP110" s="9"/>
      <c r="AQ110" s="8"/>
      <c r="AR110" s="6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122"/>
      <c r="BE110" s="122"/>
      <c r="BX110" s="121"/>
      <c r="CG110" s="123">
        <v>0</v>
      </c>
      <c r="CH110" s="123">
        <v>0</v>
      </c>
      <c r="CI110" s="123"/>
      <c r="CJ110" s="123"/>
      <c r="CK110" s="123"/>
      <c r="CL110" s="123"/>
      <c r="CM110" s="123"/>
      <c r="CN110" s="123"/>
      <c r="CO110" s="123"/>
    </row>
    <row r="111" spans="1:93" ht="16.149999999999999" customHeight="1" x14ac:dyDescent="0.2">
      <c r="A111" s="336"/>
      <c r="B111" s="167" t="s">
        <v>84</v>
      </c>
      <c r="C111" s="132">
        <f t="shared" si="12"/>
        <v>0</v>
      </c>
      <c r="D111" s="168">
        <f t="shared" si="13"/>
        <v>0</v>
      </c>
      <c r="E111" s="131">
        <f t="shared" si="14"/>
        <v>0</v>
      </c>
      <c r="F111" s="12"/>
      <c r="G111" s="16"/>
      <c r="H111" s="12"/>
      <c r="I111" s="13"/>
      <c r="J111" s="15"/>
      <c r="K111" s="141"/>
      <c r="L111" s="12"/>
      <c r="M111" s="14"/>
      <c r="N111" s="15"/>
      <c r="O111" s="141"/>
      <c r="P111" s="23"/>
      <c r="Q111" s="14"/>
      <c r="R111" s="16"/>
      <c r="S111" s="141"/>
      <c r="T111" s="12"/>
      <c r="U111" s="13"/>
      <c r="V111" s="15"/>
      <c r="W111" s="16"/>
      <c r="X111" s="12"/>
      <c r="Y111" s="13"/>
      <c r="Z111" s="15"/>
      <c r="AA111" s="16"/>
      <c r="AB111" s="12"/>
      <c r="AC111" s="13"/>
      <c r="AD111" s="12"/>
      <c r="AE111" s="14"/>
      <c r="AF111" s="12"/>
      <c r="AG111" s="13"/>
      <c r="AH111" s="12"/>
      <c r="AI111" s="13"/>
      <c r="AJ111" s="12"/>
      <c r="AK111" s="13"/>
      <c r="AL111" s="16"/>
      <c r="AM111" s="36"/>
      <c r="AN111" s="15"/>
      <c r="AO111" s="15"/>
      <c r="AP111" s="15"/>
      <c r="AQ111" s="13"/>
      <c r="AR111" s="6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122"/>
      <c r="BE111" s="122"/>
      <c r="BX111" s="121"/>
      <c r="CG111" s="123">
        <v>0</v>
      </c>
      <c r="CH111" s="123">
        <v>0</v>
      </c>
      <c r="CI111" s="123"/>
      <c r="CJ111" s="123"/>
      <c r="CK111" s="123"/>
      <c r="CL111" s="123"/>
      <c r="CM111" s="123"/>
      <c r="CN111" s="123"/>
      <c r="CO111" s="123"/>
    </row>
    <row r="112" spans="1:93" ht="31.9" customHeight="1" x14ac:dyDescent="0.2">
      <c r="A112" s="86" t="s">
        <v>86</v>
      </c>
      <c r="B112" s="151"/>
      <c r="C112" s="151"/>
      <c r="D112" s="151"/>
      <c r="E112" s="220"/>
      <c r="F112" s="220"/>
      <c r="G112" s="220"/>
      <c r="H112" s="220"/>
      <c r="I112" s="220"/>
      <c r="J112" s="220"/>
      <c r="K112" s="220"/>
      <c r="L112" s="221"/>
      <c r="M112" s="122"/>
      <c r="N112" s="122"/>
      <c r="O112" s="122"/>
      <c r="P112" s="122"/>
      <c r="Q112" s="122"/>
      <c r="R112" s="122"/>
      <c r="S112" s="122"/>
      <c r="AR112" s="122"/>
      <c r="AS112" s="122"/>
      <c r="AT112" s="122"/>
      <c r="AU112" s="122"/>
      <c r="AV112" s="122"/>
      <c r="AW112" s="122"/>
      <c r="AX112" s="122"/>
      <c r="AY112" s="122"/>
      <c r="AZ112" s="122"/>
      <c r="BA112" s="122"/>
      <c r="BB112" s="122"/>
      <c r="BC112" s="122"/>
      <c r="BD112" s="122"/>
      <c r="BE112" s="122"/>
      <c r="CG112" s="123"/>
      <c r="CH112" s="123"/>
      <c r="CI112" s="123"/>
      <c r="CJ112" s="123"/>
      <c r="CK112" s="123"/>
      <c r="CL112" s="123"/>
      <c r="CM112" s="123"/>
      <c r="CN112" s="123"/>
      <c r="CO112" s="123"/>
    </row>
    <row r="113" spans="1:93" ht="25.15" customHeight="1" x14ac:dyDescent="0.2">
      <c r="A113" s="334" t="s">
        <v>87</v>
      </c>
      <c r="B113" s="83" t="s">
        <v>88</v>
      </c>
      <c r="C113" s="261" t="s">
        <v>89</v>
      </c>
      <c r="D113" s="261" t="s">
        <v>90</v>
      </c>
      <c r="E113" s="220"/>
      <c r="F113" s="220"/>
      <c r="G113" s="220"/>
      <c r="H113" s="220"/>
      <c r="I113" s="220"/>
      <c r="J113" s="220"/>
      <c r="K113" s="220"/>
      <c r="L113" s="221"/>
      <c r="M113" s="122"/>
      <c r="N113" s="122"/>
      <c r="O113" s="122"/>
      <c r="P113" s="122"/>
      <c r="Q113" s="122"/>
      <c r="R113" s="122"/>
      <c r="S113" s="122"/>
      <c r="AR113" s="122"/>
      <c r="AS113" s="122"/>
      <c r="AT113" s="122"/>
      <c r="AU113" s="122"/>
      <c r="AV113" s="122"/>
      <c r="AW113" s="122"/>
      <c r="AX113" s="122"/>
      <c r="AY113" s="122"/>
      <c r="AZ113" s="122"/>
      <c r="BA113" s="122"/>
      <c r="BB113" s="122"/>
      <c r="BC113" s="122"/>
      <c r="BD113" s="122"/>
      <c r="BE113" s="122"/>
      <c r="CG113" s="123"/>
      <c r="CH113" s="123"/>
      <c r="CI113" s="123"/>
      <c r="CJ113" s="123"/>
      <c r="CK113" s="123"/>
      <c r="CL113" s="123"/>
      <c r="CM113" s="123"/>
      <c r="CN113" s="123"/>
      <c r="CO113" s="123"/>
    </row>
    <row r="114" spans="1:93" ht="16.149999999999999" customHeight="1" x14ac:dyDescent="0.2">
      <c r="A114" s="335"/>
      <c r="B114" s="101" t="s">
        <v>91</v>
      </c>
      <c r="C114" s="26"/>
      <c r="D114" s="26"/>
      <c r="E114" s="6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122"/>
      <c r="R114" s="122"/>
      <c r="S114" s="122"/>
      <c r="CA114" s="147" t="str">
        <f>IF(D114&lt;=C114,"","* Las consejerías realizadas en Espacios Amigables NO DEBEN ser mayor al Total de Actividades. ")</f>
        <v/>
      </c>
      <c r="CG114" s="123">
        <f>IF(D114&lt;=C114,0,1)</f>
        <v>0</v>
      </c>
      <c r="CH114" s="123"/>
      <c r="CI114" s="123"/>
      <c r="CJ114" s="123"/>
      <c r="CK114" s="123"/>
      <c r="CL114" s="123"/>
      <c r="CM114" s="123"/>
      <c r="CN114" s="123"/>
      <c r="CO114" s="123"/>
    </row>
    <row r="115" spans="1:93" ht="16.149999999999999" customHeight="1" x14ac:dyDescent="0.2">
      <c r="A115" s="335"/>
      <c r="B115" s="102" t="s">
        <v>92</v>
      </c>
      <c r="C115" s="22"/>
      <c r="D115" s="22"/>
      <c r="E115" s="6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122"/>
      <c r="R115" s="122"/>
      <c r="S115" s="122"/>
      <c r="CA115" s="147" t="str">
        <f>IF(D115&lt;=C115,"","* Las consejerías realizadas en Espacios Amigables NO DEBEN ser mayor al Total de Actividades. ")</f>
        <v/>
      </c>
      <c r="CG115" s="123">
        <f>IF(D115&lt;=C115,0,1)</f>
        <v>0</v>
      </c>
      <c r="CH115" s="123"/>
      <c r="CI115" s="123"/>
      <c r="CJ115" s="123"/>
      <c r="CK115" s="123"/>
      <c r="CL115" s="123"/>
      <c r="CM115" s="123"/>
      <c r="CN115" s="123"/>
      <c r="CO115" s="123"/>
    </row>
    <row r="116" spans="1:93" ht="25.15" customHeight="1" x14ac:dyDescent="0.2">
      <c r="A116" s="335"/>
      <c r="B116" s="102" t="s">
        <v>93</v>
      </c>
      <c r="C116" s="22"/>
      <c r="D116" s="22"/>
      <c r="E116" s="6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122"/>
      <c r="R116" s="122"/>
      <c r="S116" s="122"/>
      <c r="CA116" s="147" t="str">
        <f>IF(D116&lt;=C116,"","* Las consejerías realizadas en Espacios Amigables NO DEBEN ser mayor al Total de Actividades. ")</f>
        <v/>
      </c>
      <c r="CG116" s="123">
        <f>IF(D116&lt;=C116,0,1)</f>
        <v>0</v>
      </c>
      <c r="CH116" s="123"/>
      <c r="CI116" s="123"/>
      <c r="CJ116" s="123"/>
      <c r="CK116" s="123"/>
      <c r="CL116" s="123"/>
      <c r="CM116" s="123"/>
      <c r="CN116" s="123"/>
      <c r="CO116" s="123"/>
    </row>
    <row r="117" spans="1:93" ht="16.149999999999999" customHeight="1" x14ac:dyDescent="0.2">
      <c r="A117" s="335"/>
      <c r="B117" s="102" t="s">
        <v>94</v>
      </c>
      <c r="C117" s="22"/>
      <c r="D117" s="70"/>
      <c r="E117" s="6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122"/>
      <c r="R117" s="122"/>
      <c r="S117" s="122"/>
      <c r="CG117" s="123"/>
      <c r="CH117" s="123"/>
      <c r="CI117" s="123"/>
      <c r="CJ117" s="123"/>
      <c r="CK117" s="123"/>
      <c r="CL117" s="123"/>
      <c r="CM117" s="123"/>
      <c r="CN117" s="123"/>
      <c r="CO117" s="123"/>
    </row>
    <row r="118" spans="1:93" ht="16.149999999999999" customHeight="1" x14ac:dyDescent="0.2">
      <c r="A118" s="335"/>
      <c r="B118" s="102" t="s">
        <v>95</v>
      </c>
      <c r="C118" s="22"/>
      <c r="D118" s="70"/>
      <c r="E118" s="6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122"/>
      <c r="R118" s="122"/>
      <c r="S118" s="122"/>
      <c r="CG118" s="123"/>
      <c r="CH118" s="123"/>
      <c r="CI118" s="123"/>
      <c r="CJ118" s="123"/>
      <c r="CK118" s="123"/>
      <c r="CL118" s="123"/>
      <c r="CM118" s="123"/>
      <c r="CN118" s="123"/>
      <c r="CO118" s="123"/>
    </row>
    <row r="119" spans="1:93" ht="16.149999999999999" customHeight="1" x14ac:dyDescent="0.2">
      <c r="A119" s="335"/>
      <c r="B119" s="102" t="s">
        <v>96</v>
      </c>
      <c r="C119" s="22"/>
      <c r="D119" s="22"/>
      <c r="E119" s="6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122"/>
      <c r="R119" s="122"/>
      <c r="S119" s="122"/>
      <c r="CA119" s="147" t="str">
        <f>IF(D119&lt;=C119,"","* Las consejerías realizadas en Espacios Amigables NO DEBEN ser mayor al Total de Actividades. ")</f>
        <v/>
      </c>
      <c r="CG119" s="123">
        <f>IF(D119&lt;=C119,0,1)</f>
        <v>0</v>
      </c>
      <c r="CH119" s="123"/>
      <c r="CI119" s="123"/>
      <c r="CJ119" s="123"/>
      <c r="CK119" s="123"/>
      <c r="CL119" s="123"/>
      <c r="CM119" s="123"/>
      <c r="CN119" s="123"/>
      <c r="CO119" s="123"/>
    </row>
    <row r="120" spans="1:93" ht="16.149999999999999" customHeight="1" x14ac:dyDescent="0.2">
      <c r="A120" s="335"/>
      <c r="B120" s="102" t="s">
        <v>97</v>
      </c>
      <c r="C120" s="22"/>
      <c r="D120" s="22"/>
      <c r="E120" s="6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122"/>
      <c r="R120" s="122"/>
      <c r="S120" s="122"/>
      <c r="CA120" s="147" t="str">
        <f>IF(D120&lt;=C120,"","* Las consejerías realizadas en Espacios Amigables NO DEBEN ser mayor al Total de Actividades. ")</f>
        <v/>
      </c>
      <c r="CG120" s="123">
        <f>IF(D120&lt;=C120,0,1)</f>
        <v>0</v>
      </c>
      <c r="CH120" s="123"/>
      <c r="CI120" s="123"/>
      <c r="CJ120" s="123"/>
      <c r="CK120" s="123"/>
      <c r="CL120" s="123"/>
      <c r="CM120" s="123"/>
      <c r="CN120" s="123"/>
      <c r="CO120" s="123"/>
    </row>
    <row r="121" spans="1:93" ht="16.149999999999999" customHeight="1" x14ac:dyDescent="0.2">
      <c r="A121" s="336"/>
      <c r="B121" s="110" t="s">
        <v>98</v>
      </c>
      <c r="C121" s="24"/>
      <c r="D121" s="24"/>
      <c r="E121" s="6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122"/>
      <c r="R121" s="122"/>
      <c r="S121" s="122"/>
      <c r="CA121" s="147" t="str">
        <f>IF(D121&lt;=C121,"","* Las consejerías realizadas en Espacios Amigables NO DEBEN ser mayor al Total de Actividades. ")</f>
        <v/>
      </c>
      <c r="CG121" s="123">
        <f>IF(D121&lt;=C121,0,1)</f>
        <v>0</v>
      </c>
      <c r="CH121" s="123"/>
      <c r="CI121" s="123"/>
      <c r="CJ121" s="123"/>
      <c r="CK121" s="123"/>
      <c r="CL121" s="123"/>
      <c r="CM121" s="123"/>
      <c r="CN121" s="123"/>
      <c r="CO121" s="123"/>
    </row>
    <row r="122" spans="1:93" ht="31.9" customHeight="1" x14ac:dyDescent="0.2">
      <c r="A122" s="222" t="s">
        <v>99</v>
      </c>
      <c r="B122" s="223"/>
      <c r="C122" s="224"/>
      <c r="D122" s="136"/>
      <c r="E122" s="221"/>
      <c r="F122" s="221"/>
      <c r="G122" s="221"/>
      <c r="H122" s="221"/>
      <c r="I122" s="221"/>
      <c r="J122" s="221"/>
      <c r="K122" s="221"/>
      <c r="L122" s="221"/>
      <c r="M122" s="122"/>
      <c r="N122" s="122"/>
      <c r="O122" s="122"/>
      <c r="P122" s="122"/>
      <c r="Q122" s="122"/>
      <c r="R122" s="122"/>
      <c r="S122" s="122"/>
      <c r="CG122" s="123"/>
      <c r="CH122" s="123"/>
      <c r="CI122" s="123"/>
      <c r="CJ122" s="123"/>
      <c r="CK122" s="123"/>
      <c r="CL122" s="123"/>
      <c r="CM122" s="123"/>
      <c r="CN122" s="123"/>
      <c r="CO122" s="123"/>
    </row>
    <row r="123" spans="1:93" ht="31.9" customHeight="1" x14ac:dyDescent="0.2">
      <c r="A123" s="225" t="s">
        <v>100</v>
      </c>
      <c r="B123" s="226"/>
      <c r="C123" s="226"/>
      <c r="D123" s="226"/>
      <c r="E123" s="226"/>
      <c r="F123" s="226"/>
      <c r="G123" s="226"/>
      <c r="H123" s="226"/>
      <c r="I123" s="226"/>
      <c r="J123" s="226"/>
      <c r="K123" s="226"/>
      <c r="L123" s="226"/>
      <c r="CG123" s="123"/>
      <c r="CH123" s="123"/>
      <c r="CI123" s="123"/>
      <c r="CJ123" s="123"/>
      <c r="CK123" s="123"/>
      <c r="CL123" s="123"/>
      <c r="CM123" s="123"/>
      <c r="CN123" s="123"/>
      <c r="CO123" s="123"/>
    </row>
    <row r="124" spans="1:93" ht="25.15" customHeight="1" x14ac:dyDescent="0.2">
      <c r="A124" s="333" t="s">
        <v>101</v>
      </c>
      <c r="B124" s="333" t="s">
        <v>102</v>
      </c>
      <c r="C124" s="333" t="s">
        <v>89</v>
      </c>
      <c r="D124" s="328" t="s">
        <v>103</v>
      </c>
      <c r="E124" s="329"/>
      <c r="F124" s="329"/>
      <c r="G124" s="329"/>
      <c r="H124" s="329"/>
      <c r="I124" s="329"/>
      <c r="J124" s="330"/>
      <c r="K124" s="331" t="s">
        <v>104</v>
      </c>
      <c r="L124" s="331" t="s">
        <v>105</v>
      </c>
      <c r="CG124" s="123"/>
      <c r="CH124" s="123"/>
      <c r="CI124" s="123"/>
      <c r="CJ124" s="123"/>
      <c r="CK124" s="123"/>
      <c r="CL124" s="123"/>
      <c r="CM124" s="123"/>
      <c r="CN124" s="123"/>
      <c r="CO124" s="123"/>
    </row>
    <row r="125" spans="1:93" ht="37.15" customHeight="1" x14ac:dyDescent="0.2">
      <c r="A125" s="333"/>
      <c r="B125" s="333"/>
      <c r="C125" s="333"/>
      <c r="D125" s="77" t="s">
        <v>106</v>
      </c>
      <c r="E125" s="111" t="s">
        <v>107</v>
      </c>
      <c r="F125" s="111" t="s">
        <v>108</v>
      </c>
      <c r="G125" s="111" t="s">
        <v>109</v>
      </c>
      <c r="H125" s="111" t="s">
        <v>110</v>
      </c>
      <c r="I125" s="227" t="s">
        <v>111</v>
      </c>
      <c r="J125" s="144" t="s">
        <v>112</v>
      </c>
      <c r="K125" s="332"/>
      <c r="L125" s="332"/>
      <c r="CG125" s="123"/>
      <c r="CH125" s="123"/>
      <c r="CI125" s="123"/>
      <c r="CJ125" s="123"/>
      <c r="CK125" s="123"/>
      <c r="CL125" s="123"/>
      <c r="CM125" s="123"/>
      <c r="CN125" s="123"/>
      <c r="CO125" s="123"/>
    </row>
    <row r="126" spans="1:93" ht="16.149999999999999" customHeight="1" x14ac:dyDescent="0.2">
      <c r="A126" s="333" t="s">
        <v>113</v>
      </c>
      <c r="B126" s="109" t="s">
        <v>114</v>
      </c>
      <c r="C126" s="228">
        <f>SUM(D126:J126)</f>
        <v>0</v>
      </c>
      <c r="D126" s="78"/>
      <c r="E126" s="134"/>
      <c r="F126" s="134"/>
      <c r="G126" s="134"/>
      <c r="H126" s="134"/>
      <c r="I126" s="229"/>
      <c r="J126" s="156"/>
      <c r="K126" s="230"/>
      <c r="L126" s="174"/>
      <c r="M126" s="124"/>
      <c r="CG126" s="123"/>
      <c r="CH126" s="123"/>
      <c r="CI126" s="123"/>
      <c r="CJ126" s="123"/>
      <c r="CK126" s="123"/>
      <c r="CL126" s="123"/>
      <c r="CM126" s="123"/>
      <c r="CN126" s="123"/>
      <c r="CO126" s="123"/>
    </row>
    <row r="127" spans="1:93" ht="16.149999999999999" customHeight="1" x14ac:dyDescent="0.2">
      <c r="A127" s="333"/>
      <c r="B127" s="108" t="s">
        <v>115</v>
      </c>
      <c r="C127" s="130">
        <f t="shared" ref="C127:C141" si="15">SUM(D127:J127)</f>
        <v>0</v>
      </c>
      <c r="D127" s="7"/>
      <c r="E127" s="11"/>
      <c r="F127" s="11"/>
      <c r="G127" s="11"/>
      <c r="H127" s="11"/>
      <c r="I127" s="173"/>
      <c r="J127" s="35"/>
      <c r="K127" s="9"/>
      <c r="L127" s="22"/>
      <c r="M127" s="124"/>
      <c r="CG127" s="123"/>
      <c r="CH127" s="123"/>
      <c r="CI127" s="123"/>
      <c r="CJ127" s="123"/>
      <c r="CK127" s="123"/>
      <c r="CL127" s="123"/>
      <c r="CM127" s="123"/>
      <c r="CN127" s="123"/>
      <c r="CO127" s="123"/>
    </row>
    <row r="128" spans="1:93" ht="16.149999999999999" customHeight="1" x14ac:dyDescent="0.2">
      <c r="A128" s="327"/>
      <c r="B128" s="108" t="s">
        <v>116</v>
      </c>
      <c r="C128" s="130">
        <f t="shared" si="15"/>
        <v>0</v>
      </c>
      <c r="D128" s="7"/>
      <c r="E128" s="11"/>
      <c r="F128" s="11"/>
      <c r="G128" s="11"/>
      <c r="H128" s="11"/>
      <c r="I128" s="173"/>
      <c r="J128" s="35"/>
      <c r="K128" s="9"/>
      <c r="L128" s="22"/>
      <c r="M128" s="124"/>
      <c r="CG128" s="123"/>
      <c r="CH128" s="123"/>
      <c r="CI128" s="123"/>
      <c r="CJ128" s="123"/>
      <c r="CK128" s="123"/>
      <c r="CL128" s="123"/>
      <c r="CM128" s="123"/>
      <c r="CN128" s="123"/>
      <c r="CO128" s="123"/>
    </row>
    <row r="129" spans="1:93" ht="16.149999999999999" customHeight="1" x14ac:dyDescent="0.2">
      <c r="A129" s="327"/>
      <c r="B129" s="231" t="s">
        <v>117</v>
      </c>
      <c r="C129" s="30">
        <f t="shared" si="15"/>
        <v>0</v>
      </c>
      <c r="D129" s="32"/>
      <c r="E129" s="135"/>
      <c r="F129" s="135"/>
      <c r="G129" s="135"/>
      <c r="H129" s="135"/>
      <c r="I129" s="232"/>
      <c r="J129" s="97"/>
      <c r="K129" s="233"/>
      <c r="L129" s="34"/>
      <c r="M129" s="124"/>
      <c r="CG129" s="123"/>
      <c r="CH129" s="123"/>
      <c r="CI129" s="123"/>
      <c r="CJ129" s="123"/>
      <c r="CK129" s="123"/>
      <c r="CL129" s="123"/>
      <c r="CM129" s="123"/>
      <c r="CN129" s="123"/>
      <c r="CO129" s="123"/>
    </row>
    <row r="130" spans="1:93" ht="16.149999999999999" customHeight="1" x14ac:dyDescent="0.2">
      <c r="A130" s="327" t="s">
        <v>118</v>
      </c>
      <c r="B130" s="109" t="s">
        <v>114</v>
      </c>
      <c r="C130" s="234">
        <f t="shared" si="15"/>
        <v>0</v>
      </c>
      <c r="D130" s="1"/>
      <c r="E130" s="5"/>
      <c r="F130" s="5"/>
      <c r="G130" s="5"/>
      <c r="H130" s="5"/>
      <c r="I130" s="209"/>
      <c r="J130" s="47"/>
      <c r="K130" s="4"/>
      <c r="L130" s="26"/>
      <c r="M130" s="124"/>
      <c r="CG130" s="123"/>
      <c r="CH130" s="123"/>
      <c r="CI130" s="123"/>
      <c r="CJ130" s="123"/>
      <c r="CK130" s="123"/>
      <c r="CL130" s="123"/>
      <c r="CM130" s="123"/>
      <c r="CN130" s="123"/>
      <c r="CO130" s="123"/>
    </row>
    <row r="131" spans="1:93" ht="16.149999999999999" customHeight="1" x14ac:dyDescent="0.2">
      <c r="A131" s="327"/>
      <c r="B131" s="108" t="s">
        <v>115</v>
      </c>
      <c r="C131" s="129">
        <f t="shared" si="15"/>
        <v>0</v>
      </c>
      <c r="D131" s="82"/>
      <c r="E131" s="138"/>
      <c r="F131" s="138"/>
      <c r="G131" s="138"/>
      <c r="H131" s="138"/>
      <c r="I131" s="139"/>
      <c r="J131" s="100"/>
      <c r="K131" s="235"/>
      <c r="L131" s="183"/>
      <c r="M131" s="124"/>
      <c r="CG131" s="123"/>
      <c r="CH131" s="123"/>
      <c r="CI131" s="123"/>
      <c r="CJ131" s="123"/>
      <c r="CK131" s="123"/>
      <c r="CL131" s="123"/>
      <c r="CM131" s="123"/>
      <c r="CN131" s="123"/>
      <c r="CO131" s="123"/>
    </row>
    <row r="132" spans="1:93" ht="16.149999999999999" customHeight="1" x14ac:dyDescent="0.2">
      <c r="A132" s="327"/>
      <c r="B132" s="108" t="s">
        <v>116</v>
      </c>
      <c r="C132" s="130">
        <f t="shared" si="15"/>
        <v>0</v>
      </c>
      <c r="D132" s="7"/>
      <c r="E132" s="11"/>
      <c r="F132" s="11"/>
      <c r="G132" s="11"/>
      <c r="H132" s="11"/>
      <c r="I132" s="173"/>
      <c r="J132" s="35"/>
      <c r="K132" s="9"/>
      <c r="L132" s="22"/>
      <c r="M132" s="124"/>
      <c r="CG132" s="123"/>
      <c r="CH132" s="123"/>
      <c r="CI132" s="123"/>
      <c r="CJ132" s="123"/>
      <c r="CK132" s="123"/>
      <c r="CL132" s="123"/>
      <c r="CM132" s="123"/>
      <c r="CN132" s="123"/>
      <c r="CO132" s="123"/>
    </row>
    <row r="133" spans="1:93" ht="16.149999999999999" customHeight="1" x14ac:dyDescent="0.2">
      <c r="A133" s="327"/>
      <c r="B133" s="231" t="s">
        <v>117</v>
      </c>
      <c r="C133" s="30">
        <f t="shared" si="15"/>
        <v>0</v>
      </c>
      <c r="D133" s="12"/>
      <c r="E133" s="31"/>
      <c r="F133" s="31"/>
      <c r="G133" s="31"/>
      <c r="H133" s="31"/>
      <c r="I133" s="141"/>
      <c r="J133" s="36"/>
      <c r="K133" s="15"/>
      <c r="L133" s="24"/>
      <c r="M133" s="124"/>
      <c r="CG133" s="123"/>
      <c r="CH133" s="123"/>
      <c r="CI133" s="123"/>
      <c r="CJ133" s="123"/>
      <c r="CK133" s="123"/>
      <c r="CL133" s="123"/>
      <c r="CM133" s="123"/>
      <c r="CN133" s="123"/>
      <c r="CO133" s="123"/>
    </row>
    <row r="134" spans="1:93" ht="16.149999999999999" customHeight="1" x14ac:dyDescent="0.2">
      <c r="A134" s="327" t="s">
        <v>119</v>
      </c>
      <c r="B134" s="109" t="s">
        <v>114</v>
      </c>
      <c r="C134" s="234">
        <f t="shared" si="15"/>
        <v>0</v>
      </c>
      <c r="D134" s="1"/>
      <c r="E134" s="5"/>
      <c r="F134" s="5"/>
      <c r="G134" s="5"/>
      <c r="H134" s="5"/>
      <c r="I134" s="209"/>
      <c r="J134" s="47"/>
      <c r="K134" s="4"/>
      <c r="L134" s="26"/>
      <c r="M134" s="124"/>
      <c r="CG134" s="123"/>
      <c r="CH134" s="123"/>
      <c r="CI134" s="123"/>
      <c r="CJ134" s="123"/>
      <c r="CK134" s="123"/>
      <c r="CL134" s="123"/>
      <c r="CM134" s="123"/>
      <c r="CN134" s="123"/>
      <c r="CO134" s="123"/>
    </row>
    <row r="135" spans="1:93" ht="16.149999999999999" customHeight="1" x14ac:dyDescent="0.2">
      <c r="A135" s="327"/>
      <c r="B135" s="108" t="s">
        <v>115</v>
      </c>
      <c r="C135" s="129">
        <f t="shared" si="15"/>
        <v>0</v>
      </c>
      <c r="D135" s="82"/>
      <c r="E135" s="138"/>
      <c r="F135" s="138"/>
      <c r="G135" s="138"/>
      <c r="H135" s="138"/>
      <c r="I135" s="139"/>
      <c r="J135" s="100"/>
      <c r="K135" s="235"/>
      <c r="L135" s="183"/>
      <c r="M135" s="124"/>
      <c r="CG135" s="123"/>
      <c r="CH135" s="123"/>
      <c r="CI135" s="123"/>
      <c r="CJ135" s="123"/>
      <c r="CK135" s="123"/>
      <c r="CL135" s="123"/>
      <c r="CM135" s="123"/>
      <c r="CN135" s="123"/>
      <c r="CO135" s="123"/>
    </row>
    <row r="136" spans="1:93" ht="16.149999999999999" customHeight="1" x14ac:dyDescent="0.2">
      <c r="A136" s="327"/>
      <c r="B136" s="108" t="s">
        <v>116</v>
      </c>
      <c r="C136" s="130">
        <f t="shared" si="15"/>
        <v>0</v>
      </c>
      <c r="D136" s="7"/>
      <c r="E136" s="11"/>
      <c r="F136" s="11"/>
      <c r="G136" s="11"/>
      <c r="H136" s="11"/>
      <c r="I136" s="173"/>
      <c r="J136" s="35"/>
      <c r="K136" s="9"/>
      <c r="L136" s="22"/>
      <c r="M136" s="124"/>
      <c r="CG136" s="123"/>
      <c r="CH136" s="123"/>
      <c r="CI136" s="123"/>
      <c r="CJ136" s="123"/>
      <c r="CK136" s="123"/>
      <c r="CL136" s="123"/>
      <c r="CM136" s="123"/>
      <c r="CN136" s="123"/>
      <c r="CO136" s="123"/>
    </row>
    <row r="137" spans="1:93" ht="16.149999999999999" customHeight="1" x14ac:dyDescent="0.2">
      <c r="A137" s="327"/>
      <c r="B137" s="231" t="s">
        <v>117</v>
      </c>
      <c r="C137" s="30">
        <f t="shared" si="15"/>
        <v>0</v>
      </c>
      <c r="D137" s="12"/>
      <c r="E137" s="31"/>
      <c r="F137" s="31"/>
      <c r="G137" s="31"/>
      <c r="H137" s="31"/>
      <c r="I137" s="141"/>
      <c r="J137" s="36"/>
      <c r="K137" s="15"/>
      <c r="L137" s="24"/>
      <c r="M137" s="124"/>
      <c r="CG137" s="123"/>
      <c r="CH137" s="123"/>
      <c r="CI137" s="123"/>
      <c r="CJ137" s="123"/>
      <c r="CK137" s="123"/>
      <c r="CL137" s="123"/>
      <c r="CM137" s="123"/>
      <c r="CN137" s="123"/>
      <c r="CO137" s="123"/>
    </row>
    <row r="138" spans="1:93" ht="16.149999999999999" customHeight="1" x14ac:dyDescent="0.2">
      <c r="A138" s="327" t="s">
        <v>120</v>
      </c>
      <c r="B138" s="109" t="s">
        <v>114</v>
      </c>
      <c r="C138" s="234">
        <f t="shared" si="15"/>
        <v>0</v>
      </c>
      <c r="D138" s="1"/>
      <c r="E138" s="5"/>
      <c r="F138" s="5"/>
      <c r="G138" s="5"/>
      <c r="H138" s="5"/>
      <c r="I138" s="209"/>
      <c r="J138" s="47"/>
      <c r="K138" s="4"/>
      <c r="L138" s="26"/>
      <c r="M138" s="124"/>
      <c r="CG138" s="123"/>
      <c r="CH138" s="123"/>
      <c r="CI138" s="123"/>
      <c r="CJ138" s="123"/>
      <c r="CK138" s="123"/>
      <c r="CL138" s="123"/>
      <c r="CM138" s="123"/>
      <c r="CN138" s="123"/>
      <c r="CO138" s="123"/>
    </row>
    <row r="139" spans="1:93" ht="16.149999999999999" customHeight="1" x14ac:dyDescent="0.2">
      <c r="A139" s="327"/>
      <c r="B139" s="108" t="s">
        <v>115</v>
      </c>
      <c r="C139" s="129">
        <f t="shared" si="15"/>
        <v>0</v>
      </c>
      <c r="D139" s="82"/>
      <c r="E139" s="138"/>
      <c r="F139" s="138"/>
      <c r="G139" s="138"/>
      <c r="H139" s="138"/>
      <c r="I139" s="139"/>
      <c r="J139" s="100"/>
      <c r="K139" s="235"/>
      <c r="L139" s="183"/>
      <c r="M139" s="124"/>
      <c r="CG139" s="123"/>
      <c r="CH139" s="123"/>
      <c r="CI139" s="123"/>
      <c r="CJ139" s="123"/>
      <c r="CK139" s="123"/>
      <c r="CL139" s="123"/>
      <c r="CM139" s="123"/>
      <c r="CN139" s="123"/>
      <c r="CO139" s="123"/>
    </row>
    <row r="140" spans="1:93" ht="16.149999999999999" customHeight="1" x14ac:dyDescent="0.2">
      <c r="A140" s="327"/>
      <c r="B140" s="108" t="s">
        <v>116</v>
      </c>
      <c r="C140" s="130">
        <f t="shared" si="15"/>
        <v>0</v>
      </c>
      <c r="D140" s="7"/>
      <c r="E140" s="11"/>
      <c r="F140" s="11"/>
      <c r="G140" s="11"/>
      <c r="H140" s="11"/>
      <c r="I140" s="173"/>
      <c r="J140" s="35"/>
      <c r="K140" s="9"/>
      <c r="L140" s="22"/>
      <c r="M140" s="124"/>
      <c r="CG140" s="123"/>
      <c r="CH140" s="123"/>
      <c r="CI140" s="123"/>
      <c r="CJ140" s="123"/>
      <c r="CK140" s="123"/>
      <c r="CL140" s="123"/>
      <c r="CM140" s="123"/>
      <c r="CN140" s="123"/>
      <c r="CO140" s="123"/>
    </row>
    <row r="141" spans="1:93" ht="16.149999999999999" customHeight="1" x14ac:dyDescent="0.2">
      <c r="A141" s="327"/>
      <c r="B141" s="231" t="s">
        <v>117</v>
      </c>
      <c r="C141" s="30">
        <f t="shared" si="15"/>
        <v>0</v>
      </c>
      <c r="D141" s="12"/>
      <c r="E141" s="31"/>
      <c r="F141" s="31"/>
      <c r="G141" s="31"/>
      <c r="H141" s="31"/>
      <c r="I141" s="141"/>
      <c r="J141" s="36"/>
      <c r="K141" s="15"/>
      <c r="L141" s="24"/>
      <c r="M141" s="124"/>
      <c r="CG141" s="123"/>
      <c r="CH141" s="123"/>
      <c r="CI141" s="123"/>
      <c r="CJ141" s="123"/>
      <c r="CK141" s="123"/>
      <c r="CL141" s="123"/>
      <c r="CM141" s="123"/>
      <c r="CN141" s="123"/>
      <c r="CO141" s="123"/>
    </row>
    <row r="142" spans="1:93" ht="31.9" customHeight="1" x14ac:dyDescent="0.2">
      <c r="A142" s="225" t="s">
        <v>121</v>
      </c>
      <c r="B142" s="226"/>
      <c r="C142" s="226"/>
      <c r="D142" s="226"/>
      <c r="E142" s="226"/>
      <c r="F142" s="226"/>
      <c r="G142" s="226"/>
      <c r="H142" s="226"/>
      <c r="I142" s="226"/>
      <c r="J142" s="226"/>
      <c r="K142" s="226"/>
      <c r="L142" s="226"/>
      <c r="CG142" s="123"/>
      <c r="CH142" s="123"/>
      <c r="CI142" s="123"/>
      <c r="CJ142" s="123"/>
      <c r="CK142" s="123"/>
      <c r="CL142" s="123"/>
      <c r="CM142" s="123"/>
      <c r="CN142" s="123"/>
      <c r="CO142" s="123"/>
    </row>
    <row r="143" spans="1:93" ht="37.15" customHeight="1" x14ac:dyDescent="0.2">
      <c r="A143" s="83" t="s">
        <v>122</v>
      </c>
      <c r="B143" s="268" t="s">
        <v>123</v>
      </c>
      <c r="C143" s="37" t="s">
        <v>124</v>
      </c>
      <c r="D143" s="38" t="s">
        <v>125</v>
      </c>
      <c r="E143" s="38" t="s">
        <v>126</v>
      </c>
      <c r="F143" s="38" t="s">
        <v>127</v>
      </c>
      <c r="G143" s="38" t="s">
        <v>128</v>
      </c>
      <c r="H143" s="29" t="s">
        <v>129</v>
      </c>
      <c r="I143" s="237"/>
      <c r="J143" s="238"/>
      <c r="K143" s="238"/>
      <c r="L143" s="238"/>
      <c r="CG143" s="123"/>
      <c r="CH143" s="123"/>
      <c r="CI143" s="123"/>
      <c r="CJ143" s="123"/>
      <c r="CK143" s="123"/>
      <c r="CL143" s="123"/>
      <c r="CM143" s="123"/>
      <c r="CN143" s="123"/>
      <c r="CO143" s="123"/>
    </row>
    <row r="144" spans="1:93" ht="16.149999999999999" customHeight="1" x14ac:dyDescent="0.2">
      <c r="A144" s="109" t="s">
        <v>130</v>
      </c>
      <c r="B144" s="234">
        <f>SUM(C144:H144)</f>
        <v>0</v>
      </c>
      <c r="C144" s="1"/>
      <c r="D144" s="239"/>
      <c r="E144" s="239"/>
      <c r="F144" s="239"/>
      <c r="G144" s="239"/>
      <c r="H144" s="240"/>
      <c r="I144" s="241"/>
      <c r="J144" s="226"/>
      <c r="K144" s="120"/>
      <c r="L144" s="120"/>
      <c r="CG144" s="123"/>
      <c r="CH144" s="123"/>
      <c r="CI144" s="123"/>
      <c r="CJ144" s="123"/>
      <c r="CK144" s="123"/>
      <c r="CL144" s="123"/>
      <c r="CM144" s="123"/>
      <c r="CN144" s="123"/>
      <c r="CO144" s="123"/>
    </row>
    <row r="145" spans="1:93" ht="16.149999999999999" customHeight="1" x14ac:dyDescent="0.2">
      <c r="A145" s="108" t="s">
        <v>115</v>
      </c>
      <c r="B145" s="129">
        <f>SUM(C145:H145)</f>
        <v>0</v>
      </c>
      <c r="C145" s="82"/>
      <c r="D145" s="138"/>
      <c r="E145" s="138"/>
      <c r="F145" s="138"/>
      <c r="G145" s="138"/>
      <c r="H145" s="81"/>
      <c r="I145" s="241"/>
      <c r="J145" s="226"/>
      <c r="K145" s="120"/>
      <c r="L145" s="120"/>
      <c r="CG145" s="123"/>
      <c r="CH145" s="123"/>
      <c r="CI145" s="123"/>
      <c r="CJ145" s="123"/>
      <c r="CK145" s="123"/>
      <c r="CL145" s="123"/>
      <c r="CM145" s="123"/>
      <c r="CN145" s="123"/>
      <c r="CO145" s="123"/>
    </row>
    <row r="146" spans="1:93" ht="16.149999999999999" customHeight="1" x14ac:dyDescent="0.2">
      <c r="A146" s="108" t="s">
        <v>116</v>
      </c>
      <c r="B146" s="130">
        <f>SUM(C146:H146)</f>
        <v>0</v>
      </c>
      <c r="C146" s="7"/>
      <c r="D146" s="11"/>
      <c r="E146" s="11"/>
      <c r="F146" s="11"/>
      <c r="G146" s="11"/>
      <c r="H146" s="8"/>
      <c r="I146" s="241"/>
      <c r="J146" s="226"/>
      <c r="K146" s="120"/>
      <c r="L146" s="120"/>
      <c r="CG146" s="123"/>
      <c r="CH146" s="123"/>
      <c r="CI146" s="123"/>
      <c r="CJ146" s="123"/>
      <c r="CK146" s="123"/>
      <c r="CL146" s="123"/>
      <c r="CM146" s="123"/>
      <c r="CN146" s="123"/>
      <c r="CO146" s="123"/>
    </row>
    <row r="147" spans="1:93" ht="16.149999999999999" customHeight="1" x14ac:dyDescent="0.2">
      <c r="A147" s="231" t="s">
        <v>131</v>
      </c>
      <c r="B147" s="30">
        <f>SUM(C147:H147)</f>
        <v>0</v>
      </c>
      <c r="C147" s="12"/>
      <c r="D147" s="31"/>
      <c r="E147" s="31"/>
      <c r="F147" s="31"/>
      <c r="G147" s="31"/>
      <c r="H147" s="14"/>
      <c r="I147" s="241"/>
      <c r="J147" s="226"/>
      <c r="K147" s="120"/>
      <c r="L147" s="120"/>
      <c r="CG147" s="123"/>
      <c r="CH147" s="123"/>
      <c r="CI147" s="123"/>
      <c r="CJ147" s="123"/>
      <c r="CK147" s="123"/>
      <c r="CL147" s="123"/>
      <c r="CM147" s="123"/>
      <c r="CN147" s="123"/>
      <c r="CO147" s="123"/>
    </row>
    <row r="148" spans="1:93" ht="31.9" customHeight="1" x14ac:dyDescent="0.2">
      <c r="A148" s="225" t="s">
        <v>132</v>
      </c>
      <c r="B148" s="226"/>
      <c r="C148" s="226"/>
      <c r="D148" s="226"/>
      <c r="E148" s="226"/>
      <c r="F148" s="226"/>
      <c r="G148" s="226"/>
      <c r="H148" s="226"/>
      <c r="I148" s="226"/>
      <c r="J148" s="226"/>
      <c r="K148" s="226"/>
      <c r="L148" s="226"/>
      <c r="CG148" s="123"/>
      <c r="CH148" s="123"/>
      <c r="CI148" s="123"/>
      <c r="CJ148" s="123"/>
      <c r="CK148" s="123"/>
      <c r="CL148" s="123"/>
      <c r="CM148" s="123"/>
      <c r="CN148" s="123"/>
      <c r="CO148" s="123"/>
    </row>
    <row r="149" spans="1:93" ht="37.15" customHeight="1" x14ac:dyDescent="0.2">
      <c r="A149" s="83" t="s">
        <v>122</v>
      </c>
      <c r="B149" s="268" t="s">
        <v>89</v>
      </c>
      <c r="C149" s="37" t="s">
        <v>133</v>
      </c>
      <c r="D149" s="38" t="s">
        <v>134</v>
      </c>
      <c r="E149" s="38" t="s">
        <v>135</v>
      </c>
      <c r="F149" s="38" t="s">
        <v>136</v>
      </c>
      <c r="G149" s="38" t="s">
        <v>137</v>
      </c>
      <c r="H149" s="29" t="s">
        <v>138</v>
      </c>
      <c r="I149" s="237"/>
      <c r="J149" s="238"/>
      <c r="K149" s="238"/>
      <c r="L149" s="238"/>
      <c r="CG149" s="123"/>
      <c r="CH149" s="123"/>
      <c r="CI149" s="123"/>
      <c r="CJ149" s="123"/>
      <c r="CK149" s="123"/>
      <c r="CL149" s="123"/>
      <c r="CM149" s="123"/>
      <c r="CN149" s="123"/>
      <c r="CO149" s="123"/>
    </row>
    <row r="150" spans="1:93" ht="16.149999999999999" customHeight="1" x14ac:dyDescent="0.2">
      <c r="A150" s="109" t="s">
        <v>130</v>
      </c>
      <c r="B150" s="234">
        <f t="shared" ref="B150:B155" si="16">SUM(C150:H150)</f>
        <v>0</v>
      </c>
      <c r="C150" s="1"/>
      <c r="D150" s="239"/>
      <c r="E150" s="239"/>
      <c r="F150" s="239"/>
      <c r="G150" s="239"/>
      <c r="H150" s="240"/>
      <c r="I150" s="241"/>
      <c r="J150" s="226"/>
      <c r="K150" s="120"/>
      <c r="L150" s="120"/>
      <c r="CG150" s="123"/>
      <c r="CH150" s="123"/>
      <c r="CI150" s="123"/>
      <c r="CJ150" s="123"/>
      <c r="CK150" s="123"/>
      <c r="CL150" s="123"/>
      <c r="CM150" s="123"/>
      <c r="CN150" s="123"/>
      <c r="CO150" s="123"/>
    </row>
    <row r="151" spans="1:93" ht="16.149999999999999" customHeight="1" x14ac:dyDescent="0.2">
      <c r="A151" s="108" t="s">
        <v>115</v>
      </c>
      <c r="B151" s="130">
        <f t="shared" si="16"/>
        <v>0</v>
      </c>
      <c r="C151" s="7"/>
      <c r="D151" s="11"/>
      <c r="E151" s="11"/>
      <c r="F151" s="11"/>
      <c r="G151" s="11"/>
      <c r="H151" s="8"/>
      <c r="I151" s="241"/>
      <c r="J151" s="226"/>
      <c r="K151" s="120"/>
      <c r="L151" s="120"/>
      <c r="CG151" s="123"/>
      <c r="CH151" s="123"/>
      <c r="CI151" s="123"/>
      <c r="CJ151" s="123"/>
      <c r="CK151" s="123"/>
      <c r="CL151" s="123"/>
      <c r="CM151" s="123"/>
      <c r="CN151" s="123"/>
      <c r="CO151" s="123"/>
    </row>
    <row r="152" spans="1:93" ht="16.149999999999999" customHeight="1" x14ac:dyDescent="0.2">
      <c r="A152" s="108" t="s">
        <v>116</v>
      </c>
      <c r="B152" s="130">
        <f t="shared" si="16"/>
        <v>0</v>
      </c>
      <c r="C152" s="7"/>
      <c r="D152" s="11"/>
      <c r="E152" s="11"/>
      <c r="F152" s="11"/>
      <c r="G152" s="11"/>
      <c r="H152" s="8"/>
      <c r="I152" s="241"/>
      <c r="J152" s="226"/>
      <c r="K152" s="120"/>
      <c r="L152" s="120"/>
      <c r="CG152" s="123"/>
      <c r="CH152" s="123"/>
      <c r="CI152" s="123"/>
      <c r="CJ152" s="123"/>
      <c r="CK152" s="123"/>
      <c r="CL152" s="123"/>
      <c r="CM152" s="123"/>
      <c r="CN152" s="123"/>
      <c r="CO152" s="123"/>
    </row>
    <row r="153" spans="1:93" ht="16.149999999999999" customHeight="1" x14ac:dyDescent="0.2">
      <c r="A153" s="98" t="s">
        <v>139</v>
      </c>
      <c r="B153" s="130">
        <f t="shared" si="16"/>
        <v>0</v>
      </c>
      <c r="C153" s="7"/>
      <c r="D153" s="11"/>
      <c r="E153" s="11"/>
      <c r="F153" s="11"/>
      <c r="G153" s="11"/>
      <c r="H153" s="8"/>
      <c r="I153" s="241"/>
      <c r="J153" s="226"/>
      <c r="K153" s="120"/>
      <c r="L153" s="120"/>
      <c r="CG153" s="123"/>
      <c r="CH153" s="123"/>
      <c r="CI153" s="123"/>
      <c r="CJ153" s="123"/>
      <c r="CK153" s="123"/>
      <c r="CL153" s="123"/>
      <c r="CM153" s="123"/>
      <c r="CN153" s="123"/>
      <c r="CO153" s="123"/>
    </row>
    <row r="154" spans="1:93" ht="16.149999999999999" customHeight="1" x14ac:dyDescent="0.2">
      <c r="A154" s="242" t="s">
        <v>140</v>
      </c>
      <c r="B154" s="243">
        <f t="shared" si="16"/>
        <v>0</v>
      </c>
      <c r="C154" s="27"/>
      <c r="D154" s="44"/>
      <c r="E154" s="44"/>
      <c r="F154" s="44"/>
      <c r="G154" s="44"/>
      <c r="H154" s="137"/>
      <c r="I154" s="241"/>
      <c r="J154" s="226"/>
      <c r="K154" s="120"/>
      <c r="L154" s="120"/>
      <c r="CG154" s="123"/>
      <c r="CH154" s="123"/>
      <c r="CI154" s="123"/>
      <c r="CJ154" s="123"/>
      <c r="CK154" s="123"/>
      <c r="CL154" s="123"/>
      <c r="CM154" s="123"/>
      <c r="CN154" s="123"/>
      <c r="CO154" s="123"/>
    </row>
    <row r="155" spans="1:93" ht="16.149999999999999" customHeight="1" x14ac:dyDescent="0.2">
      <c r="A155" s="244" t="s">
        <v>8</v>
      </c>
      <c r="B155" s="30">
        <f t="shared" si="16"/>
        <v>0</v>
      </c>
      <c r="C155" s="12"/>
      <c r="D155" s="31"/>
      <c r="E155" s="31"/>
      <c r="F155" s="31"/>
      <c r="G155" s="31"/>
      <c r="H155" s="14"/>
      <c r="I155" s="241"/>
      <c r="J155" s="226"/>
      <c r="K155" s="120"/>
      <c r="L155" s="120"/>
      <c r="CG155" s="123"/>
      <c r="CH155" s="123"/>
      <c r="CI155" s="123"/>
      <c r="CJ155" s="123"/>
      <c r="CK155" s="123"/>
      <c r="CL155" s="123"/>
      <c r="CM155" s="123"/>
      <c r="CN155" s="123"/>
      <c r="CO155" s="123"/>
    </row>
    <row r="156" spans="1:93" x14ac:dyDescent="0.2">
      <c r="CG156" s="123"/>
      <c r="CH156" s="123"/>
      <c r="CI156" s="123"/>
      <c r="CJ156" s="123"/>
      <c r="CK156" s="123"/>
      <c r="CL156" s="123"/>
      <c r="CM156" s="123"/>
      <c r="CN156" s="123"/>
      <c r="CO156" s="123"/>
    </row>
    <row r="194" spans="1:104" ht="12.75" customHeight="1" x14ac:dyDescent="0.2"/>
    <row r="195" spans="1:104" s="142" customFormat="1" hidden="1" x14ac:dyDescent="0.2">
      <c r="A195" s="142">
        <f>SUM(C14:C95,C100:C111,C126:C141,B144:B147,B150:B155,C114:C121)</f>
        <v>752</v>
      </c>
      <c r="B195" s="142">
        <f>SUM(CG11:CO156)</f>
        <v>0</v>
      </c>
      <c r="BX195" s="143"/>
      <c r="BY195" s="143"/>
      <c r="BZ195" s="143"/>
      <c r="CA195" s="143"/>
      <c r="CB195" s="143"/>
      <c r="CC195" s="143"/>
      <c r="CD195" s="143"/>
      <c r="CE195" s="143"/>
      <c r="CF195" s="143"/>
      <c r="CG195" s="143"/>
      <c r="CH195" s="143"/>
      <c r="CI195" s="143"/>
      <c r="CJ195" s="143"/>
      <c r="CK195" s="143"/>
      <c r="CL195" s="143"/>
      <c r="CM195" s="143"/>
      <c r="CN195" s="143"/>
      <c r="CO195" s="143"/>
      <c r="CP195" s="143"/>
      <c r="CQ195" s="143"/>
      <c r="CR195" s="143"/>
      <c r="CS195" s="143"/>
      <c r="CT195" s="143"/>
      <c r="CU195" s="143"/>
      <c r="CV195" s="143"/>
      <c r="CW195" s="143"/>
      <c r="CX195" s="143"/>
      <c r="CY195" s="143"/>
      <c r="CZ195" s="143"/>
    </row>
  </sheetData>
  <mergeCells count="75">
    <mergeCell ref="Z12:AA12"/>
    <mergeCell ref="AB12:AC12"/>
    <mergeCell ref="AD12:AE12"/>
    <mergeCell ref="AF12:AG12"/>
    <mergeCell ref="A6:T6"/>
    <mergeCell ref="A8:B8"/>
    <mergeCell ref="A10:A13"/>
    <mergeCell ref="B10:B13"/>
    <mergeCell ref="C10:E12"/>
    <mergeCell ref="F10:AM11"/>
    <mergeCell ref="AH12:AI12"/>
    <mergeCell ref="P12:Q12"/>
    <mergeCell ref="R12:S12"/>
    <mergeCell ref="T12:U12"/>
    <mergeCell ref="V12:W12"/>
    <mergeCell ref="X12:Y12"/>
    <mergeCell ref="F12:G12"/>
    <mergeCell ref="H12:I12"/>
    <mergeCell ref="J12:K12"/>
    <mergeCell ref="L12:M12"/>
    <mergeCell ref="N12:O12"/>
    <mergeCell ref="F97:AM97"/>
    <mergeCell ref="AN97:AO98"/>
    <mergeCell ref="AP97:AP99"/>
    <mergeCell ref="AD98:AE98"/>
    <mergeCell ref="AF98:AG98"/>
    <mergeCell ref="AH98:AI98"/>
    <mergeCell ref="AJ98:AK98"/>
    <mergeCell ref="AL98:AM98"/>
    <mergeCell ref="AQ97:AQ99"/>
    <mergeCell ref="A100:A105"/>
    <mergeCell ref="A106:A111"/>
    <mergeCell ref="A113:A121"/>
    <mergeCell ref="F98:G98"/>
    <mergeCell ref="H98:I98"/>
    <mergeCell ref="J98:K98"/>
    <mergeCell ref="L98:M98"/>
    <mergeCell ref="N98:O98"/>
    <mergeCell ref="P98:Q98"/>
    <mergeCell ref="R98:S98"/>
    <mergeCell ref="T98:U98"/>
    <mergeCell ref="V98:W98"/>
    <mergeCell ref="X98:Y98"/>
    <mergeCell ref="Z98:AA98"/>
    <mergeCell ref="AB98:AC98"/>
    <mergeCell ref="AQ10:AQ13"/>
    <mergeCell ref="AR10:AR13"/>
    <mergeCell ref="AS10:AS13"/>
    <mergeCell ref="AJ12:AK12"/>
    <mergeCell ref="AL12:AM12"/>
    <mergeCell ref="AN10:AN13"/>
    <mergeCell ref="AO10:AP12"/>
    <mergeCell ref="A14:A24"/>
    <mergeCell ref="A25:A35"/>
    <mergeCell ref="A124:A125"/>
    <mergeCell ref="B124:B125"/>
    <mergeCell ref="C124:C125"/>
    <mergeCell ref="A97:A99"/>
    <mergeCell ref="A81:A87"/>
    <mergeCell ref="A88:A95"/>
    <mergeCell ref="A36:A46"/>
    <mergeCell ref="A47:A57"/>
    <mergeCell ref="A58:A64"/>
    <mergeCell ref="A65:A68"/>
    <mergeCell ref="A69:A75"/>
    <mergeCell ref="A76:A80"/>
    <mergeCell ref="B97:B99"/>
    <mergeCell ref="C97:E98"/>
    <mergeCell ref="A134:A137"/>
    <mergeCell ref="A138:A141"/>
    <mergeCell ref="D124:J124"/>
    <mergeCell ref="K124:K125"/>
    <mergeCell ref="L124:L125"/>
    <mergeCell ref="A126:A129"/>
    <mergeCell ref="A130:A133"/>
  </mergeCells>
  <dataValidations count="2">
    <dataValidation allowBlank="1" showInputMessage="1" showErrorMessage="1" errorTitle="ERROR" error="Por Favor ingrese solo Números." sqref="AR100:AR111 AT14:AT95 E114:E121" xr:uid="{0FF2CCD3-00A9-4A16-AAB1-5142D4CB19A6}"/>
    <dataValidation type="whole" allowBlank="1" showInputMessage="1" showErrorMessage="1" errorTitle="Error de ingreso" error="Debe ingresar sólo números enteros positivos." sqref="C150:H155 F100:AQ111 C114:D121 D126:L141 C144:H147 F14:AS95" xr:uid="{7D230B3B-18E9-4179-B36A-BFFDF7E63D9E}">
      <formula1>0</formula1>
      <formula2>1000000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Z195"/>
  <sheetViews>
    <sheetView workbookViewId="0">
      <selection sqref="A1:XFD1048576"/>
    </sheetView>
  </sheetViews>
  <sheetFormatPr baseColWidth="10" defaultColWidth="11.42578125" defaultRowHeight="12.75" x14ac:dyDescent="0.2"/>
  <cols>
    <col min="1" max="1" width="43.140625" style="121" customWidth="1"/>
    <col min="2" max="2" width="42.28515625" style="121" customWidth="1"/>
    <col min="3" max="3" width="17.28515625" style="121" customWidth="1"/>
    <col min="4" max="4" width="16.140625" style="121" customWidth="1"/>
    <col min="5" max="5" width="14.140625" style="121" customWidth="1"/>
    <col min="6" max="6" width="14.85546875" style="121" customWidth="1"/>
    <col min="7" max="7" width="16" style="121" customWidth="1"/>
    <col min="8" max="8" width="16.42578125" style="121" customWidth="1"/>
    <col min="9" max="9" width="13.28515625" style="121" customWidth="1"/>
    <col min="10" max="10" width="15.42578125" style="121" customWidth="1"/>
    <col min="11" max="11" width="17" style="121" customWidth="1"/>
    <col min="12" max="12" width="13.28515625" style="121" customWidth="1"/>
    <col min="13" max="39" width="11.42578125" style="121"/>
    <col min="40" max="40" width="11" style="121" customWidth="1"/>
    <col min="41" max="41" width="13" style="121" customWidth="1"/>
    <col min="42" max="42" width="13.140625" style="121" customWidth="1"/>
    <col min="43" max="74" width="11.42578125" style="121"/>
    <col min="75" max="75" width="11.7109375" style="121" customWidth="1"/>
    <col min="76" max="77" width="11.7109375" style="124" customWidth="1"/>
    <col min="78" max="78" width="12.140625" style="124" customWidth="1"/>
    <col min="79" max="104" width="12.140625" style="147" hidden="1" customWidth="1"/>
    <col min="105" max="105" width="12.140625" style="121" customWidth="1"/>
    <col min="106" max="16384" width="11.42578125" style="121"/>
  </cols>
  <sheetData>
    <row r="1" spans="1:93" ht="16.149999999999999" customHeight="1" x14ac:dyDescent="0.2">
      <c r="A1" s="146" t="s">
        <v>0</v>
      </c>
    </row>
    <row r="2" spans="1:93" ht="16.149999999999999" customHeight="1" x14ac:dyDescent="0.2">
      <c r="A2" s="85" t="str">
        <f>CONCATENATE("COMUNA: ",[8]NOMBRE!B2," - ","( ",[8]NOMBRE!C2,[8]NOMBRE!D2,[8]NOMBRE!E2,[8]NOMBRE!F2,[8]NOMBRE!G2," )")</f>
        <v>COMUNA: LINARES - ( 07401 )</v>
      </c>
    </row>
    <row r="3" spans="1:93" ht="16.149999999999999" customHeight="1" x14ac:dyDescent="0.2">
      <c r="A3" s="85" t="str">
        <f>CONCATENATE("ESTABLECIMIENTO/ESTRATEGIA: ",[8]NOMBRE!B3," - ","( ",[8]NOMBRE!C3,[8]NOMBRE!D3,[8]NOMBRE!E3,[8]NOMBRE!F3,[8]NOMBRE!G3,[8]NOMBRE!H3," )")</f>
        <v>ESTABLECIMIENTO/ESTRATEGIA: HOSPITAL PRESIDENTE CARLOS IBAÑEZ DEL CAMPO - ( 116108 )</v>
      </c>
    </row>
    <row r="4" spans="1:93" ht="16.149999999999999" customHeight="1" x14ac:dyDescent="0.2">
      <c r="A4" s="85" t="str">
        <f>CONCATENATE("MES: ",[8]NOMBRE!B6," - ","( ",[8]NOMBRE!C6,[8]NOMBRE!D6," )")</f>
        <v>MES: JULIO - ( 07 )</v>
      </c>
    </row>
    <row r="5" spans="1:93" ht="16.149999999999999" customHeight="1" x14ac:dyDescent="0.2">
      <c r="A5" s="85" t="str">
        <f>CONCATENATE("AÑO: ",[8]NOMBRE!B7)</f>
        <v>AÑO: 2018</v>
      </c>
    </row>
    <row r="6" spans="1:93" ht="15" x14ac:dyDescent="0.2">
      <c r="A6" s="358" t="s">
        <v>9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</row>
    <row r="7" spans="1:93" ht="15" x14ac:dyDescent="0.2">
      <c r="A7" s="286"/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</row>
    <row r="8" spans="1:93" ht="31.9" customHeight="1" x14ac:dyDescent="0.2">
      <c r="A8" s="359" t="s">
        <v>10</v>
      </c>
      <c r="B8" s="359"/>
      <c r="C8" s="148"/>
      <c r="D8" s="148"/>
      <c r="E8" s="148"/>
      <c r="F8" s="148"/>
      <c r="G8" s="148"/>
      <c r="H8" s="148"/>
      <c r="I8" s="148"/>
      <c r="J8" s="148"/>
      <c r="K8" s="148"/>
      <c r="L8" s="148"/>
    </row>
    <row r="9" spans="1:93" ht="31.9" customHeight="1" x14ac:dyDescent="0.2">
      <c r="A9" s="149" t="s">
        <v>11</v>
      </c>
      <c r="B9" s="150"/>
      <c r="C9" s="150"/>
      <c r="D9" s="150"/>
      <c r="E9" s="150"/>
      <c r="F9" s="151"/>
      <c r="G9" s="151"/>
      <c r="H9" s="151"/>
      <c r="I9" s="151"/>
      <c r="J9" s="151"/>
      <c r="K9" s="151"/>
      <c r="L9" s="151"/>
    </row>
    <row r="10" spans="1:93" ht="16.149999999999999" customHeight="1" x14ac:dyDescent="0.2">
      <c r="A10" s="360" t="s">
        <v>12</v>
      </c>
      <c r="B10" s="340" t="s">
        <v>13</v>
      </c>
      <c r="C10" s="343" t="s">
        <v>14</v>
      </c>
      <c r="D10" s="344"/>
      <c r="E10" s="337"/>
      <c r="F10" s="363" t="s">
        <v>15</v>
      </c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64"/>
      <c r="AM10" s="365"/>
      <c r="AN10" s="350" t="s">
        <v>16</v>
      </c>
      <c r="AO10" s="353" t="s">
        <v>1</v>
      </c>
      <c r="AP10" s="337"/>
      <c r="AQ10" s="334" t="s">
        <v>2</v>
      </c>
      <c r="AR10" s="334" t="s">
        <v>3</v>
      </c>
      <c r="AS10" s="334" t="s">
        <v>7</v>
      </c>
      <c r="BX10" s="121"/>
    </row>
    <row r="11" spans="1:93" ht="16.149999999999999" customHeight="1" x14ac:dyDescent="0.2">
      <c r="A11" s="360"/>
      <c r="B11" s="341"/>
      <c r="C11" s="361"/>
      <c r="D11" s="362"/>
      <c r="E11" s="338"/>
      <c r="F11" s="366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8"/>
      <c r="AN11" s="351"/>
      <c r="AO11" s="354"/>
      <c r="AP11" s="338"/>
      <c r="AQ11" s="335"/>
      <c r="AR11" s="335"/>
      <c r="AS11" s="335"/>
      <c r="BX11" s="121"/>
      <c r="CG11" s="123"/>
      <c r="CH11" s="123"/>
      <c r="CI11" s="123"/>
      <c r="CJ11" s="123"/>
      <c r="CK11" s="123"/>
      <c r="CL11" s="123"/>
      <c r="CM11" s="123"/>
      <c r="CN11" s="123"/>
      <c r="CO11" s="123"/>
    </row>
    <row r="12" spans="1:93" ht="16.149999999999999" customHeight="1" x14ac:dyDescent="0.2">
      <c r="A12" s="360"/>
      <c r="B12" s="341"/>
      <c r="C12" s="345"/>
      <c r="D12" s="346"/>
      <c r="E12" s="339"/>
      <c r="F12" s="333" t="s">
        <v>17</v>
      </c>
      <c r="G12" s="333"/>
      <c r="H12" s="328" t="s">
        <v>18</v>
      </c>
      <c r="I12" s="347"/>
      <c r="J12" s="328" t="s">
        <v>4</v>
      </c>
      <c r="K12" s="347"/>
      <c r="L12" s="328" t="s">
        <v>19</v>
      </c>
      <c r="M12" s="347"/>
      <c r="N12" s="328" t="s">
        <v>20</v>
      </c>
      <c r="O12" s="347"/>
      <c r="P12" s="328" t="s">
        <v>21</v>
      </c>
      <c r="Q12" s="347"/>
      <c r="R12" s="328" t="s">
        <v>22</v>
      </c>
      <c r="S12" s="347"/>
      <c r="T12" s="328" t="s">
        <v>23</v>
      </c>
      <c r="U12" s="347"/>
      <c r="V12" s="328" t="s">
        <v>24</v>
      </c>
      <c r="W12" s="347"/>
      <c r="X12" s="328" t="s">
        <v>25</v>
      </c>
      <c r="Y12" s="347"/>
      <c r="Z12" s="328" t="s">
        <v>26</v>
      </c>
      <c r="AA12" s="347"/>
      <c r="AB12" s="328" t="s">
        <v>27</v>
      </c>
      <c r="AC12" s="347"/>
      <c r="AD12" s="328" t="s">
        <v>28</v>
      </c>
      <c r="AE12" s="347"/>
      <c r="AF12" s="328" t="s">
        <v>29</v>
      </c>
      <c r="AG12" s="347"/>
      <c r="AH12" s="328" t="s">
        <v>30</v>
      </c>
      <c r="AI12" s="347"/>
      <c r="AJ12" s="328" t="s">
        <v>31</v>
      </c>
      <c r="AK12" s="347"/>
      <c r="AL12" s="348" t="s">
        <v>32</v>
      </c>
      <c r="AM12" s="349"/>
      <c r="AN12" s="351"/>
      <c r="AO12" s="355"/>
      <c r="AP12" s="339"/>
      <c r="AQ12" s="335"/>
      <c r="AR12" s="335"/>
      <c r="AS12" s="335"/>
      <c r="BX12" s="121"/>
      <c r="CG12" s="123"/>
      <c r="CH12" s="123"/>
      <c r="CI12" s="123"/>
      <c r="CJ12" s="123"/>
      <c r="CK12" s="123"/>
      <c r="CL12" s="123"/>
      <c r="CM12" s="123"/>
      <c r="CN12" s="123"/>
      <c r="CO12" s="123"/>
    </row>
    <row r="13" spans="1:93" ht="16.149999999999999" customHeight="1" x14ac:dyDescent="0.2">
      <c r="A13" s="360"/>
      <c r="B13" s="342"/>
      <c r="C13" s="77" t="s">
        <v>33</v>
      </c>
      <c r="D13" s="111" t="s">
        <v>34</v>
      </c>
      <c r="E13" s="281" t="s">
        <v>35</v>
      </c>
      <c r="F13" s="77" t="s">
        <v>34</v>
      </c>
      <c r="G13" s="280" t="s">
        <v>35</v>
      </c>
      <c r="H13" s="77" t="s">
        <v>34</v>
      </c>
      <c r="I13" s="280" t="s">
        <v>35</v>
      </c>
      <c r="J13" s="77" t="s">
        <v>34</v>
      </c>
      <c r="K13" s="280" t="s">
        <v>35</v>
      </c>
      <c r="L13" s="77" t="s">
        <v>34</v>
      </c>
      <c r="M13" s="280" t="s">
        <v>35</v>
      </c>
      <c r="N13" s="77" t="s">
        <v>34</v>
      </c>
      <c r="O13" s="280" t="s">
        <v>35</v>
      </c>
      <c r="P13" s="77" t="s">
        <v>34</v>
      </c>
      <c r="Q13" s="280" t="s">
        <v>35</v>
      </c>
      <c r="R13" s="77" t="s">
        <v>34</v>
      </c>
      <c r="S13" s="280" t="s">
        <v>35</v>
      </c>
      <c r="T13" s="77" t="s">
        <v>34</v>
      </c>
      <c r="U13" s="280" t="s">
        <v>35</v>
      </c>
      <c r="V13" s="77" t="s">
        <v>34</v>
      </c>
      <c r="W13" s="280" t="s">
        <v>35</v>
      </c>
      <c r="X13" s="77" t="s">
        <v>34</v>
      </c>
      <c r="Y13" s="280" t="s">
        <v>35</v>
      </c>
      <c r="Z13" s="77" t="s">
        <v>34</v>
      </c>
      <c r="AA13" s="280" t="s">
        <v>35</v>
      </c>
      <c r="AB13" s="77" t="s">
        <v>34</v>
      </c>
      <c r="AC13" s="280" t="s">
        <v>35</v>
      </c>
      <c r="AD13" s="77" t="s">
        <v>34</v>
      </c>
      <c r="AE13" s="280" t="s">
        <v>35</v>
      </c>
      <c r="AF13" s="77" t="s">
        <v>34</v>
      </c>
      <c r="AG13" s="280" t="s">
        <v>35</v>
      </c>
      <c r="AH13" s="77" t="s">
        <v>34</v>
      </c>
      <c r="AI13" s="280" t="s">
        <v>35</v>
      </c>
      <c r="AJ13" s="77" t="s">
        <v>34</v>
      </c>
      <c r="AK13" s="280" t="s">
        <v>35</v>
      </c>
      <c r="AL13" s="77" t="s">
        <v>34</v>
      </c>
      <c r="AM13" s="92" t="s">
        <v>35</v>
      </c>
      <c r="AN13" s="352"/>
      <c r="AO13" s="77" t="s">
        <v>5</v>
      </c>
      <c r="AP13" s="280" t="s">
        <v>6</v>
      </c>
      <c r="AQ13" s="336"/>
      <c r="AR13" s="336"/>
      <c r="AS13" s="336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X13" s="121"/>
      <c r="CG13" s="123"/>
      <c r="CH13" s="123"/>
      <c r="CI13" s="123"/>
      <c r="CJ13" s="123"/>
      <c r="CK13" s="123"/>
      <c r="CL13" s="123"/>
      <c r="CM13" s="123"/>
      <c r="CN13" s="123"/>
      <c r="CO13" s="123"/>
    </row>
    <row r="14" spans="1:93" ht="16.149999999999999" customHeight="1" x14ac:dyDescent="0.2">
      <c r="A14" s="334" t="s">
        <v>36</v>
      </c>
      <c r="B14" s="152" t="s">
        <v>37</v>
      </c>
      <c r="C14" s="49">
        <f t="shared" ref="C14:C64" si="0">SUM(D14+E14)</f>
        <v>45</v>
      </c>
      <c r="D14" s="50">
        <f t="shared" ref="D14:D39" si="1">SUM(F14+H14+J14+L14+N14+P14+R14+T14+V14+X14+Z14+AB14+AD14+AF14+AH14+AJ14+AL14)</f>
        <v>29</v>
      </c>
      <c r="E14" s="153">
        <f t="shared" ref="E14:E39" si="2">SUM(G14+I14+K14+M14+O14+Q14+S14+U14+W14+Y14+AA14+AC14+AE14+AG14+AI14+AK14+AM14)</f>
        <v>16</v>
      </c>
      <c r="F14" s="78"/>
      <c r="G14" s="154"/>
      <c r="H14" s="78"/>
      <c r="I14" s="154"/>
      <c r="J14" s="78"/>
      <c r="K14" s="79"/>
      <c r="L14" s="78"/>
      <c r="M14" s="79"/>
      <c r="N14" s="78">
        <v>3</v>
      </c>
      <c r="O14" s="79"/>
      <c r="P14" s="78">
        <v>2</v>
      </c>
      <c r="Q14" s="79">
        <v>6</v>
      </c>
      <c r="R14" s="78">
        <v>2</v>
      </c>
      <c r="S14" s="79">
        <v>2</v>
      </c>
      <c r="T14" s="78">
        <v>6</v>
      </c>
      <c r="U14" s="79">
        <v>3</v>
      </c>
      <c r="V14" s="78">
        <v>2</v>
      </c>
      <c r="W14" s="79">
        <v>2</v>
      </c>
      <c r="X14" s="78">
        <v>5</v>
      </c>
      <c r="Y14" s="79"/>
      <c r="Z14" s="78">
        <v>6</v>
      </c>
      <c r="AA14" s="79">
        <v>3</v>
      </c>
      <c r="AB14" s="78">
        <v>2</v>
      </c>
      <c r="AC14" s="79"/>
      <c r="AD14" s="78"/>
      <c r="AE14" s="79"/>
      <c r="AF14" s="78"/>
      <c r="AG14" s="79"/>
      <c r="AH14" s="78">
        <v>1</v>
      </c>
      <c r="AI14" s="79"/>
      <c r="AJ14" s="78"/>
      <c r="AK14" s="79"/>
      <c r="AL14" s="155"/>
      <c r="AM14" s="156"/>
      <c r="AN14" s="56"/>
      <c r="AO14" s="154">
        <v>0</v>
      </c>
      <c r="AP14" s="26">
        <v>0</v>
      </c>
      <c r="AQ14" s="26">
        <v>0</v>
      </c>
      <c r="AR14" s="26">
        <v>4</v>
      </c>
      <c r="AS14" s="157"/>
      <c r="AT14" s="6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122"/>
      <c r="BG14" s="122"/>
      <c r="BX14" s="121"/>
      <c r="CD14" s="147" t="str">
        <f t="shared" ref="CD14:CD77" si="3">IF((J14 + K14 + L14 + M14) &lt;  AS14,"* La columna 14-18 AÑOS no puede ser mayor al total por grupo edad de 10 a 19 años. ","")</f>
        <v/>
      </c>
      <c r="CG14" s="123">
        <v>0</v>
      </c>
      <c r="CH14" s="123">
        <v>0</v>
      </c>
      <c r="CI14" s="123">
        <v>0</v>
      </c>
      <c r="CJ14" s="123">
        <f t="shared" ref="CJ14:CJ77" si="4">IF((J14 + K14 + L14 + M14) &lt;  AS14,1,0)</f>
        <v>0</v>
      </c>
      <c r="CK14" s="123"/>
      <c r="CL14" s="123"/>
      <c r="CM14" s="123"/>
      <c r="CN14" s="123"/>
      <c r="CO14" s="123"/>
    </row>
    <row r="15" spans="1:93" ht="16.149999999999999" customHeight="1" x14ac:dyDescent="0.2">
      <c r="A15" s="335"/>
      <c r="B15" s="39" t="s">
        <v>38</v>
      </c>
      <c r="C15" s="52">
        <f t="shared" si="0"/>
        <v>0</v>
      </c>
      <c r="D15" s="53">
        <f t="shared" si="1"/>
        <v>0</v>
      </c>
      <c r="E15" s="158">
        <f t="shared" si="2"/>
        <v>0</v>
      </c>
      <c r="F15" s="7"/>
      <c r="G15" s="20"/>
      <c r="H15" s="7"/>
      <c r="I15" s="20"/>
      <c r="J15" s="7"/>
      <c r="K15" s="8"/>
      <c r="L15" s="7"/>
      <c r="M15" s="8"/>
      <c r="N15" s="7"/>
      <c r="O15" s="8"/>
      <c r="P15" s="7"/>
      <c r="Q15" s="8"/>
      <c r="R15" s="7"/>
      <c r="S15" s="8"/>
      <c r="T15" s="7"/>
      <c r="U15" s="8"/>
      <c r="V15" s="7"/>
      <c r="W15" s="8"/>
      <c r="X15" s="7"/>
      <c r="Y15" s="8"/>
      <c r="Z15" s="7"/>
      <c r="AA15" s="8"/>
      <c r="AB15" s="7"/>
      <c r="AC15" s="8"/>
      <c r="AD15" s="7"/>
      <c r="AE15" s="8"/>
      <c r="AF15" s="7"/>
      <c r="AG15" s="8"/>
      <c r="AH15" s="7"/>
      <c r="AI15" s="8"/>
      <c r="AJ15" s="7"/>
      <c r="AK15" s="8"/>
      <c r="AL15" s="21"/>
      <c r="AM15" s="35"/>
      <c r="AN15" s="57"/>
      <c r="AO15" s="20"/>
      <c r="AP15" s="22"/>
      <c r="AQ15" s="22"/>
      <c r="AR15" s="22"/>
      <c r="AS15" s="159"/>
      <c r="AT15" s="6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122"/>
      <c r="BG15" s="122"/>
      <c r="BX15" s="121"/>
      <c r="CD15" s="147" t="str">
        <f t="shared" si="3"/>
        <v/>
      </c>
      <c r="CG15" s="123">
        <v>0</v>
      </c>
      <c r="CH15" s="123">
        <v>0</v>
      </c>
      <c r="CI15" s="123">
        <v>0</v>
      </c>
      <c r="CJ15" s="123">
        <f t="shared" si="4"/>
        <v>0</v>
      </c>
      <c r="CK15" s="123"/>
      <c r="CL15" s="123"/>
      <c r="CM15" s="123"/>
      <c r="CN15" s="123"/>
      <c r="CO15" s="123"/>
    </row>
    <row r="16" spans="1:93" ht="16.149999999999999" customHeight="1" x14ac:dyDescent="0.2">
      <c r="A16" s="335"/>
      <c r="B16" s="39" t="s">
        <v>39</v>
      </c>
      <c r="C16" s="52">
        <f t="shared" si="0"/>
        <v>78</v>
      </c>
      <c r="D16" s="53">
        <f t="shared" si="1"/>
        <v>43</v>
      </c>
      <c r="E16" s="158">
        <f t="shared" si="2"/>
        <v>35</v>
      </c>
      <c r="F16" s="7"/>
      <c r="G16" s="20"/>
      <c r="H16" s="7"/>
      <c r="I16" s="20"/>
      <c r="J16" s="7"/>
      <c r="K16" s="8"/>
      <c r="L16" s="7"/>
      <c r="M16" s="8">
        <v>3</v>
      </c>
      <c r="N16" s="7">
        <v>2</v>
      </c>
      <c r="O16" s="8">
        <v>2</v>
      </c>
      <c r="P16" s="7">
        <v>6</v>
      </c>
      <c r="Q16" s="8">
        <v>8</v>
      </c>
      <c r="R16" s="7">
        <v>6</v>
      </c>
      <c r="S16" s="8">
        <v>5</v>
      </c>
      <c r="T16" s="7">
        <v>8</v>
      </c>
      <c r="U16" s="8">
        <v>6</v>
      </c>
      <c r="V16" s="7">
        <v>12</v>
      </c>
      <c r="W16" s="8">
        <v>5</v>
      </c>
      <c r="X16" s="7">
        <v>4</v>
      </c>
      <c r="Y16" s="8">
        <v>1</v>
      </c>
      <c r="Z16" s="7">
        <v>3</v>
      </c>
      <c r="AA16" s="8">
        <v>2</v>
      </c>
      <c r="AB16" s="7">
        <v>1</v>
      </c>
      <c r="AC16" s="8"/>
      <c r="AD16" s="7"/>
      <c r="AE16" s="8"/>
      <c r="AF16" s="7"/>
      <c r="AG16" s="8">
        <v>2</v>
      </c>
      <c r="AH16" s="7">
        <v>1</v>
      </c>
      <c r="AI16" s="8">
        <v>1</v>
      </c>
      <c r="AJ16" s="7"/>
      <c r="AK16" s="8"/>
      <c r="AL16" s="21"/>
      <c r="AM16" s="35"/>
      <c r="AN16" s="57"/>
      <c r="AO16" s="20">
        <v>0</v>
      </c>
      <c r="AP16" s="22">
        <v>1</v>
      </c>
      <c r="AQ16" s="22">
        <v>0</v>
      </c>
      <c r="AR16" s="22">
        <v>9</v>
      </c>
      <c r="AS16" s="159"/>
      <c r="AT16" s="6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122"/>
      <c r="BG16" s="122"/>
      <c r="BX16" s="121"/>
      <c r="CD16" s="147" t="str">
        <f t="shared" si="3"/>
        <v/>
      </c>
      <c r="CG16" s="123">
        <v>0</v>
      </c>
      <c r="CH16" s="123">
        <v>0</v>
      </c>
      <c r="CI16" s="123">
        <v>0</v>
      </c>
      <c r="CJ16" s="123">
        <f t="shared" si="4"/>
        <v>0</v>
      </c>
      <c r="CK16" s="123"/>
      <c r="CL16" s="123"/>
      <c r="CM16" s="123"/>
      <c r="CN16" s="123"/>
      <c r="CO16" s="123"/>
    </row>
    <row r="17" spans="1:93" ht="16.149999999999999" customHeight="1" x14ac:dyDescent="0.2">
      <c r="A17" s="335"/>
      <c r="B17" s="39" t="s">
        <v>40</v>
      </c>
      <c r="C17" s="52">
        <f t="shared" si="0"/>
        <v>0</v>
      </c>
      <c r="D17" s="53">
        <f t="shared" si="1"/>
        <v>0</v>
      </c>
      <c r="E17" s="158">
        <f t="shared" si="2"/>
        <v>0</v>
      </c>
      <c r="F17" s="7"/>
      <c r="G17" s="20"/>
      <c r="H17" s="7"/>
      <c r="I17" s="20"/>
      <c r="J17" s="7"/>
      <c r="K17" s="8"/>
      <c r="L17" s="7"/>
      <c r="M17" s="8"/>
      <c r="N17" s="7"/>
      <c r="O17" s="8"/>
      <c r="P17" s="7"/>
      <c r="Q17" s="8"/>
      <c r="R17" s="7"/>
      <c r="S17" s="8"/>
      <c r="T17" s="7"/>
      <c r="U17" s="8"/>
      <c r="V17" s="7"/>
      <c r="W17" s="8"/>
      <c r="X17" s="7"/>
      <c r="Y17" s="8"/>
      <c r="Z17" s="7"/>
      <c r="AA17" s="8"/>
      <c r="AB17" s="7"/>
      <c r="AC17" s="8"/>
      <c r="AD17" s="7"/>
      <c r="AE17" s="8"/>
      <c r="AF17" s="7"/>
      <c r="AG17" s="8"/>
      <c r="AH17" s="7"/>
      <c r="AI17" s="8"/>
      <c r="AJ17" s="7"/>
      <c r="AK17" s="8"/>
      <c r="AL17" s="21"/>
      <c r="AM17" s="35"/>
      <c r="AN17" s="57"/>
      <c r="AO17" s="20"/>
      <c r="AP17" s="22"/>
      <c r="AQ17" s="22"/>
      <c r="AR17" s="22"/>
      <c r="AS17" s="159"/>
      <c r="AT17" s="6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122"/>
      <c r="BG17" s="122"/>
      <c r="BX17" s="121"/>
      <c r="CD17" s="147" t="str">
        <f t="shared" si="3"/>
        <v/>
      </c>
      <c r="CG17" s="123">
        <v>0</v>
      </c>
      <c r="CH17" s="123">
        <v>0</v>
      </c>
      <c r="CI17" s="123">
        <v>0</v>
      </c>
      <c r="CJ17" s="123">
        <f t="shared" si="4"/>
        <v>0</v>
      </c>
      <c r="CK17" s="123"/>
      <c r="CL17" s="123"/>
      <c r="CM17" s="123"/>
      <c r="CN17" s="123"/>
      <c r="CO17" s="123"/>
    </row>
    <row r="18" spans="1:93" ht="16.149999999999999" customHeight="1" x14ac:dyDescent="0.2">
      <c r="A18" s="335"/>
      <c r="B18" s="39" t="s">
        <v>41</v>
      </c>
      <c r="C18" s="52">
        <f t="shared" si="0"/>
        <v>0</v>
      </c>
      <c r="D18" s="53">
        <f t="shared" si="1"/>
        <v>0</v>
      </c>
      <c r="E18" s="158">
        <f t="shared" si="2"/>
        <v>0</v>
      </c>
      <c r="F18" s="7"/>
      <c r="G18" s="20"/>
      <c r="H18" s="7"/>
      <c r="I18" s="20"/>
      <c r="J18" s="7"/>
      <c r="K18" s="8"/>
      <c r="L18" s="7"/>
      <c r="M18" s="8"/>
      <c r="N18" s="7"/>
      <c r="O18" s="8"/>
      <c r="P18" s="7"/>
      <c r="Q18" s="8"/>
      <c r="R18" s="7"/>
      <c r="S18" s="8"/>
      <c r="T18" s="7"/>
      <c r="U18" s="8"/>
      <c r="V18" s="7"/>
      <c r="W18" s="8"/>
      <c r="X18" s="7"/>
      <c r="Y18" s="8"/>
      <c r="Z18" s="7"/>
      <c r="AA18" s="8"/>
      <c r="AB18" s="7"/>
      <c r="AC18" s="8"/>
      <c r="AD18" s="7"/>
      <c r="AE18" s="8"/>
      <c r="AF18" s="7"/>
      <c r="AG18" s="8"/>
      <c r="AH18" s="7"/>
      <c r="AI18" s="8"/>
      <c r="AJ18" s="7"/>
      <c r="AK18" s="8"/>
      <c r="AL18" s="21"/>
      <c r="AM18" s="35"/>
      <c r="AN18" s="57"/>
      <c r="AO18" s="20"/>
      <c r="AP18" s="22"/>
      <c r="AQ18" s="22"/>
      <c r="AR18" s="22"/>
      <c r="AS18" s="159"/>
      <c r="AT18" s="6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122"/>
      <c r="BG18" s="122"/>
      <c r="BX18" s="121"/>
      <c r="CD18" s="147" t="str">
        <f t="shared" si="3"/>
        <v/>
      </c>
      <c r="CG18" s="123">
        <v>0</v>
      </c>
      <c r="CH18" s="123">
        <v>0</v>
      </c>
      <c r="CI18" s="123">
        <v>0</v>
      </c>
      <c r="CJ18" s="123">
        <f t="shared" si="4"/>
        <v>0</v>
      </c>
      <c r="CK18" s="123"/>
      <c r="CL18" s="123"/>
      <c r="CM18" s="123"/>
      <c r="CN18" s="123"/>
      <c r="CO18" s="123"/>
    </row>
    <row r="19" spans="1:93" ht="16.149999999999999" customHeight="1" x14ac:dyDescent="0.2">
      <c r="A19" s="335"/>
      <c r="B19" s="39" t="s">
        <v>42</v>
      </c>
      <c r="C19" s="52">
        <f t="shared" si="0"/>
        <v>0</v>
      </c>
      <c r="D19" s="53">
        <f t="shared" si="1"/>
        <v>0</v>
      </c>
      <c r="E19" s="158">
        <f t="shared" si="2"/>
        <v>0</v>
      </c>
      <c r="F19" s="7"/>
      <c r="G19" s="20"/>
      <c r="H19" s="7"/>
      <c r="I19" s="20"/>
      <c r="J19" s="7"/>
      <c r="K19" s="8"/>
      <c r="L19" s="7"/>
      <c r="M19" s="8"/>
      <c r="N19" s="7"/>
      <c r="O19" s="8"/>
      <c r="P19" s="7"/>
      <c r="Q19" s="8"/>
      <c r="R19" s="7"/>
      <c r="S19" s="8"/>
      <c r="T19" s="7"/>
      <c r="U19" s="8"/>
      <c r="V19" s="7"/>
      <c r="W19" s="8"/>
      <c r="X19" s="7"/>
      <c r="Y19" s="8"/>
      <c r="Z19" s="7"/>
      <c r="AA19" s="8"/>
      <c r="AB19" s="7"/>
      <c r="AC19" s="8"/>
      <c r="AD19" s="7"/>
      <c r="AE19" s="8"/>
      <c r="AF19" s="7"/>
      <c r="AG19" s="8"/>
      <c r="AH19" s="7"/>
      <c r="AI19" s="8"/>
      <c r="AJ19" s="7"/>
      <c r="AK19" s="8"/>
      <c r="AL19" s="21"/>
      <c r="AM19" s="35"/>
      <c r="AN19" s="57"/>
      <c r="AO19" s="20"/>
      <c r="AP19" s="22"/>
      <c r="AQ19" s="22"/>
      <c r="AR19" s="22"/>
      <c r="AS19" s="159"/>
      <c r="AT19" s="6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122"/>
      <c r="BG19" s="122"/>
      <c r="BX19" s="121"/>
      <c r="CD19" s="147" t="str">
        <f t="shared" si="3"/>
        <v/>
      </c>
      <c r="CG19" s="123">
        <v>0</v>
      </c>
      <c r="CH19" s="123">
        <v>0</v>
      </c>
      <c r="CI19" s="123">
        <v>0</v>
      </c>
      <c r="CJ19" s="123">
        <f t="shared" si="4"/>
        <v>0</v>
      </c>
      <c r="CK19" s="123"/>
      <c r="CL19" s="123"/>
      <c r="CM19" s="123"/>
      <c r="CN19" s="123"/>
      <c r="CO19" s="123"/>
    </row>
    <row r="20" spans="1:93" ht="16.149999999999999" customHeight="1" x14ac:dyDescent="0.2">
      <c r="A20" s="335"/>
      <c r="B20" s="39" t="s">
        <v>43</v>
      </c>
      <c r="C20" s="52">
        <f t="shared" si="0"/>
        <v>0</v>
      </c>
      <c r="D20" s="53">
        <f t="shared" si="1"/>
        <v>0</v>
      </c>
      <c r="E20" s="158">
        <f t="shared" si="2"/>
        <v>0</v>
      </c>
      <c r="F20" s="7"/>
      <c r="G20" s="20"/>
      <c r="H20" s="7"/>
      <c r="I20" s="20"/>
      <c r="J20" s="7"/>
      <c r="K20" s="8"/>
      <c r="L20" s="7"/>
      <c r="M20" s="8"/>
      <c r="N20" s="7"/>
      <c r="O20" s="8"/>
      <c r="P20" s="7"/>
      <c r="Q20" s="8"/>
      <c r="R20" s="7"/>
      <c r="S20" s="8"/>
      <c r="T20" s="7"/>
      <c r="U20" s="8"/>
      <c r="V20" s="7"/>
      <c r="W20" s="8"/>
      <c r="X20" s="7"/>
      <c r="Y20" s="8"/>
      <c r="Z20" s="7"/>
      <c r="AA20" s="8"/>
      <c r="AB20" s="7"/>
      <c r="AC20" s="8"/>
      <c r="AD20" s="7"/>
      <c r="AE20" s="8"/>
      <c r="AF20" s="7"/>
      <c r="AG20" s="8"/>
      <c r="AH20" s="7"/>
      <c r="AI20" s="8"/>
      <c r="AJ20" s="7"/>
      <c r="AK20" s="8"/>
      <c r="AL20" s="21"/>
      <c r="AM20" s="35"/>
      <c r="AN20" s="57"/>
      <c r="AO20" s="20"/>
      <c r="AP20" s="22"/>
      <c r="AQ20" s="22"/>
      <c r="AR20" s="22"/>
      <c r="AS20" s="159"/>
      <c r="AT20" s="6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122"/>
      <c r="BG20" s="122"/>
      <c r="BX20" s="121"/>
      <c r="CD20" s="147" t="str">
        <f t="shared" si="3"/>
        <v/>
      </c>
      <c r="CG20" s="123">
        <v>0</v>
      </c>
      <c r="CH20" s="123">
        <v>0</v>
      </c>
      <c r="CI20" s="123">
        <v>0</v>
      </c>
      <c r="CJ20" s="123">
        <f t="shared" si="4"/>
        <v>0</v>
      </c>
      <c r="CK20" s="123"/>
      <c r="CL20" s="123"/>
      <c r="CM20" s="123"/>
      <c r="CN20" s="123"/>
      <c r="CO20" s="123"/>
    </row>
    <row r="21" spans="1:93" ht="16.149999999999999" customHeight="1" x14ac:dyDescent="0.2">
      <c r="A21" s="335"/>
      <c r="B21" s="127" t="s">
        <v>44</v>
      </c>
      <c r="C21" s="160">
        <f t="shared" si="0"/>
        <v>0</v>
      </c>
      <c r="D21" s="161">
        <f t="shared" si="1"/>
        <v>0</v>
      </c>
      <c r="E21" s="162">
        <f t="shared" si="2"/>
        <v>0</v>
      </c>
      <c r="F21" s="27"/>
      <c r="G21" s="28"/>
      <c r="H21" s="27"/>
      <c r="I21" s="28"/>
      <c r="J21" s="27"/>
      <c r="K21" s="137"/>
      <c r="L21" s="27"/>
      <c r="M21" s="137"/>
      <c r="N21" s="27"/>
      <c r="O21" s="137"/>
      <c r="P21" s="27"/>
      <c r="Q21" s="137"/>
      <c r="R21" s="27"/>
      <c r="S21" s="137"/>
      <c r="T21" s="27"/>
      <c r="U21" s="137"/>
      <c r="V21" s="27"/>
      <c r="W21" s="137"/>
      <c r="X21" s="27"/>
      <c r="Y21" s="137"/>
      <c r="Z21" s="27"/>
      <c r="AA21" s="137"/>
      <c r="AB21" s="27"/>
      <c r="AC21" s="137"/>
      <c r="AD21" s="27"/>
      <c r="AE21" s="137"/>
      <c r="AF21" s="27"/>
      <c r="AG21" s="137"/>
      <c r="AH21" s="27"/>
      <c r="AI21" s="137"/>
      <c r="AJ21" s="27"/>
      <c r="AK21" s="137"/>
      <c r="AL21" s="163"/>
      <c r="AM21" s="164"/>
      <c r="AN21" s="57"/>
      <c r="AO21" s="28"/>
      <c r="AP21" s="22"/>
      <c r="AQ21" s="22"/>
      <c r="AR21" s="22"/>
      <c r="AS21" s="159"/>
      <c r="AT21" s="6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122"/>
      <c r="BG21" s="122"/>
      <c r="BX21" s="121"/>
      <c r="CD21" s="147" t="str">
        <f t="shared" si="3"/>
        <v/>
      </c>
      <c r="CG21" s="123">
        <v>0</v>
      </c>
      <c r="CH21" s="123">
        <v>0</v>
      </c>
      <c r="CI21" s="123">
        <v>0</v>
      </c>
      <c r="CJ21" s="123">
        <f t="shared" si="4"/>
        <v>0</v>
      </c>
      <c r="CK21" s="123"/>
      <c r="CL21" s="123"/>
      <c r="CM21" s="123"/>
      <c r="CN21" s="123"/>
      <c r="CO21" s="123"/>
    </row>
    <row r="22" spans="1:93" ht="16.149999999999999" customHeight="1" x14ac:dyDescent="0.2">
      <c r="A22" s="335"/>
      <c r="B22" s="39" t="s">
        <v>45</v>
      </c>
      <c r="C22" s="52">
        <f t="shared" si="0"/>
        <v>0</v>
      </c>
      <c r="D22" s="53">
        <f t="shared" si="1"/>
        <v>0</v>
      </c>
      <c r="E22" s="158">
        <f t="shared" si="2"/>
        <v>0</v>
      </c>
      <c r="F22" s="7"/>
      <c r="G22" s="20"/>
      <c r="H22" s="7"/>
      <c r="I22" s="20"/>
      <c r="J22" s="7"/>
      <c r="K22" s="8"/>
      <c r="L22" s="7"/>
      <c r="M22" s="8"/>
      <c r="N22" s="7"/>
      <c r="O22" s="8"/>
      <c r="P22" s="7"/>
      <c r="Q22" s="8"/>
      <c r="R22" s="7"/>
      <c r="S22" s="8"/>
      <c r="T22" s="7"/>
      <c r="U22" s="8"/>
      <c r="V22" s="7"/>
      <c r="W22" s="8"/>
      <c r="X22" s="7"/>
      <c r="Y22" s="8"/>
      <c r="Z22" s="7"/>
      <c r="AA22" s="8"/>
      <c r="AB22" s="7"/>
      <c r="AC22" s="8"/>
      <c r="AD22" s="7"/>
      <c r="AE22" s="8"/>
      <c r="AF22" s="7"/>
      <c r="AG22" s="8"/>
      <c r="AH22" s="7"/>
      <c r="AI22" s="8"/>
      <c r="AJ22" s="7"/>
      <c r="AK22" s="8"/>
      <c r="AL22" s="21"/>
      <c r="AM22" s="35"/>
      <c r="AN22" s="57"/>
      <c r="AO22" s="20"/>
      <c r="AP22" s="22"/>
      <c r="AQ22" s="22"/>
      <c r="AR22" s="22"/>
      <c r="AS22" s="159"/>
      <c r="AT22" s="6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122"/>
      <c r="BG22" s="122"/>
      <c r="BX22" s="121"/>
      <c r="CD22" s="147" t="str">
        <f t="shared" si="3"/>
        <v/>
      </c>
      <c r="CG22" s="123">
        <v>0</v>
      </c>
      <c r="CH22" s="123">
        <v>0</v>
      </c>
      <c r="CI22" s="123">
        <v>0</v>
      </c>
      <c r="CJ22" s="123">
        <f t="shared" si="4"/>
        <v>0</v>
      </c>
      <c r="CK22" s="123"/>
      <c r="CL22" s="123"/>
      <c r="CM22" s="123"/>
      <c r="CN22" s="123"/>
      <c r="CO22" s="123"/>
    </row>
    <row r="23" spans="1:93" ht="16.149999999999999" customHeight="1" x14ac:dyDescent="0.2">
      <c r="A23" s="335"/>
      <c r="B23" s="112" t="s">
        <v>46</v>
      </c>
      <c r="C23" s="165">
        <f t="shared" si="0"/>
        <v>0</v>
      </c>
      <c r="D23" s="88">
        <f t="shared" si="1"/>
        <v>0</v>
      </c>
      <c r="E23" s="166">
        <f t="shared" si="2"/>
        <v>0</v>
      </c>
      <c r="F23" s="7"/>
      <c r="G23" s="20"/>
      <c r="H23" s="7"/>
      <c r="I23" s="20"/>
      <c r="J23" s="7"/>
      <c r="K23" s="8"/>
      <c r="L23" s="7"/>
      <c r="M23" s="8"/>
      <c r="N23" s="7"/>
      <c r="O23" s="8"/>
      <c r="P23" s="7"/>
      <c r="Q23" s="8"/>
      <c r="R23" s="7"/>
      <c r="S23" s="8"/>
      <c r="T23" s="7"/>
      <c r="U23" s="8"/>
      <c r="V23" s="7"/>
      <c r="W23" s="8"/>
      <c r="X23" s="7"/>
      <c r="Y23" s="8"/>
      <c r="Z23" s="7"/>
      <c r="AA23" s="8"/>
      <c r="AB23" s="7"/>
      <c r="AC23" s="8"/>
      <c r="AD23" s="7"/>
      <c r="AE23" s="8"/>
      <c r="AF23" s="7"/>
      <c r="AG23" s="8"/>
      <c r="AH23" s="7"/>
      <c r="AI23" s="8"/>
      <c r="AJ23" s="7"/>
      <c r="AK23" s="8"/>
      <c r="AL23" s="55"/>
      <c r="AM23" s="35"/>
      <c r="AN23" s="57"/>
      <c r="AO23" s="20"/>
      <c r="AP23" s="22"/>
      <c r="AQ23" s="22"/>
      <c r="AR23" s="22"/>
      <c r="AS23" s="159"/>
      <c r="AT23" s="6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122"/>
      <c r="BG23" s="122"/>
      <c r="BX23" s="121"/>
      <c r="CD23" s="147" t="str">
        <f t="shared" si="3"/>
        <v/>
      </c>
      <c r="CG23" s="123">
        <v>0</v>
      </c>
      <c r="CH23" s="123">
        <v>0</v>
      </c>
      <c r="CI23" s="123">
        <v>0</v>
      </c>
      <c r="CJ23" s="123">
        <f t="shared" si="4"/>
        <v>0</v>
      </c>
      <c r="CK23" s="123"/>
      <c r="CL23" s="123"/>
      <c r="CM23" s="123"/>
      <c r="CN23" s="123"/>
      <c r="CO23" s="123"/>
    </row>
    <row r="24" spans="1:93" ht="16.149999999999999" customHeight="1" x14ac:dyDescent="0.2">
      <c r="A24" s="336"/>
      <c r="B24" s="167" t="s">
        <v>47</v>
      </c>
      <c r="C24" s="132">
        <f t="shared" si="0"/>
        <v>0</v>
      </c>
      <c r="D24" s="168">
        <f t="shared" si="1"/>
        <v>0</v>
      </c>
      <c r="E24" s="128">
        <f t="shared" si="2"/>
        <v>0</v>
      </c>
      <c r="F24" s="32"/>
      <c r="G24" s="33"/>
      <c r="H24" s="32"/>
      <c r="I24" s="33"/>
      <c r="J24" s="32"/>
      <c r="K24" s="45"/>
      <c r="L24" s="32"/>
      <c r="M24" s="45"/>
      <c r="N24" s="32"/>
      <c r="O24" s="45"/>
      <c r="P24" s="32"/>
      <c r="Q24" s="45"/>
      <c r="R24" s="32"/>
      <c r="S24" s="45"/>
      <c r="T24" s="32"/>
      <c r="U24" s="45"/>
      <c r="V24" s="32"/>
      <c r="W24" s="45"/>
      <c r="X24" s="32"/>
      <c r="Y24" s="45"/>
      <c r="Z24" s="32"/>
      <c r="AA24" s="45"/>
      <c r="AB24" s="32"/>
      <c r="AC24" s="45"/>
      <c r="AD24" s="32"/>
      <c r="AE24" s="45"/>
      <c r="AF24" s="32"/>
      <c r="AG24" s="45"/>
      <c r="AH24" s="32"/>
      <c r="AI24" s="45"/>
      <c r="AJ24" s="32"/>
      <c r="AK24" s="45"/>
      <c r="AL24" s="12"/>
      <c r="AM24" s="97"/>
      <c r="AN24" s="57"/>
      <c r="AO24" s="33"/>
      <c r="AP24" s="24"/>
      <c r="AQ24" s="24"/>
      <c r="AR24" s="24"/>
      <c r="AS24" s="169"/>
      <c r="AT24" s="6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122"/>
      <c r="BG24" s="122"/>
      <c r="BX24" s="121"/>
      <c r="CD24" s="147" t="str">
        <f t="shared" si="3"/>
        <v/>
      </c>
      <c r="CG24" s="123">
        <v>0</v>
      </c>
      <c r="CH24" s="123">
        <v>0</v>
      </c>
      <c r="CI24" s="123">
        <v>0</v>
      </c>
      <c r="CJ24" s="123">
        <f t="shared" si="4"/>
        <v>0</v>
      </c>
      <c r="CK24" s="123"/>
      <c r="CL24" s="123"/>
      <c r="CM24" s="123"/>
      <c r="CN24" s="123"/>
      <c r="CO24" s="123"/>
    </row>
    <row r="25" spans="1:93" ht="16.149999999999999" customHeight="1" x14ac:dyDescent="0.2">
      <c r="A25" s="334" t="s">
        <v>48</v>
      </c>
      <c r="B25" s="152" t="s">
        <v>37</v>
      </c>
      <c r="C25" s="49">
        <f t="shared" si="0"/>
        <v>45</v>
      </c>
      <c r="D25" s="50">
        <f t="shared" si="1"/>
        <v>29</v>
      </c>
      <c r="E25" s="153">
        <f t="shared" si="2"/>
        <v>16</v>
      </c>
      <c r="F25" s="1"/>
      <c r="G25" s="2"/>
      <c r="H25" s="1"/>
      <c r="I25" s="2"/>
      <c r="J25" s="1"/>
      <c r="K25" s="3"/>
      <c r="L25" s="1"/>
      <c r="M25" s="3"/>
      <c r="N25" s="1">
        <v>3</v>
      </c>
      <c r="O25" s="3"/>
      <c r="P25" s="1">
        <v>2</v>
      </c>
      <c r="Q25" s="3">
        <v>6</v>
      </c>
      <c r="R25" s="1">
        <v>2</v>
      </c>
      <c r="S25" s="3">
        <v>2</v>
      </c>
      <c r="T25" s="1">
        <v>6</v>
      </c>
      <c r="U25" s="3">
        <v>3</v>
      </c>
      <c r="V25" s="1">
        <v>2</v>
      </c>
      <c r="W25" s="3">
        <v>2</v>
      </c>
      <c r="X25" s="1">
        <v>5</v>
      </c>
      <c r="Y25" s="3"/>
      <c r="Z25" s="1">
        <v>6</v>
      </c>
      <c r="AA25" s="3">
        <v>3</v>
      </c>
      <c r="AB25" s="1">
        <v>2</v>
      </c>
      <c r="AC25" s="3"/>
      <c r="AD25" s="1"/>
      <c r="AE25" s="3"/>
      <c r="AF25" s="1"/>
      <c r="AG25" s="3"/>
      <c r="AH25" s="1">
        <v>1</v>
      </c>
      <c r="AI25" s="3"/>
      <c r="AJ25" s="1"/>
      <c r="AK25" s="3"/>
      <c r="AL25" s="25"/>
      <c r="AM25" s="47"/>
      <c r="AN25" s="57"/>
      <c r="AO25" s="2">
        <v>0</v>
      </c>
      <c r="AP25" s="26">
        <v>0</v>
      </c>
      <c r="AQ25" s="26">
        <v>0</v>
      </c>
      <c r="AR25" s="26">
        <v>4</v>
      </c>
      <c r="AS25" s="157"/>
      <c r="AT25" s="6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122"/>
      <c r="BG25" s="122"/>
      <c r="BX25" s="121"/>
      <c r="CD25" s="147" t="str">
        <f t="shared" si="3"/>
        <v/>
      </c>
      <c r="CG25" s="123">
        <v>0</v>
      </c>
      <c r="CH25" s="123">
        <v>0</v>
      </c>
      <c r="CI25" s="123">
        <v>0</v>
      </c>
      <c r="CJ25" s="123">
        <f t="shared" si="4"/>
        <v>0</v>
      </c>
      <c r="CK25" s="123"/>
      <c r="CL25" s="123"/>
      <c r="CM25" s="123"/>
      <c r="CN25" s="123"/>
      <c r="CO25" s="123"/>
    </row>
    <row r="26" spans="1:93" ht="16.149999999999999" customHeight="1" x14ac:dyDescent="0.2">
      <c r="A26" s="335"/>
      <c r="B26" s="39" t="s">
        <v>38</v>
      </c>
      <c r="C26" s="52">
        <f t="shared" si="0"/>
        <v>0</v>
      </c>
      <c r="D26" s="53">
        <f t="shared" si="1"/>
        <v>0</v>
      </c>
      <c r="E26" s="158">
        <f t="shared" si="2"/>
        <v>0</v>
      </c>
      <c r="F26" s="7"/>
      <c r="G26" s="20"/>
      <c r="H26" s="7"/>
      <c r="I26" s="20"/>
      <c r="J26" s="7"/>
      <c r="K26" s="8"/>
      <c r="L26" s="7"/>
      <c r="M26" s="8"/>
      <c r="N26" s="7"/>
      <c r="O26" s="8"/>
      <c r="P26" s="7"/>
      <c r="Q26" s="8"/>
      <c r="R26" s="7"/>
      <c r="S26" s="8"/>
      <c r="T26" s="7"/>
      <c r="U26" s="8"/>
      <c r="V26" s="7"/>
      <c r="W26" s="8"/>
      <c r="X26" s="7"/>
      <c r="Y26" s="8"/>
      <c r="Z26" s="7"/>
      <c r="AA26" s="8"/>
      <c r="AB26" s="7"/>
      <c r="AC26" s="8"/>
      <c r="AD26" s="7"/>
      <c r="AE26" s="8"/>
      <c r="AF26" s="7"/>
      <c r="AG26" s="8"/>
      <c r="AH26" s="7"/>
      <c r="AI26" s="8"/>
      <c r="AJ26" s="7"/>
      <c r="AK26" s="8"/>
      <c r="AL26" s="21"/>
      <c r="AM26" s="35"/>
      <c r="AN26" s="57"/>
      <c r="AO26" s="20"/>
      <c r="AP26" s="22"/>
      <c r="AQ26" s="22"/>
      <c r="AR26" s="22"/>
      <c r="AS26" s="159"/>
      <c r="AT26" s="6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122"/>
      <c r="BG26" s="122"/>
      <c r="BX26" s="121"/>
      <c r="CD26" s="147" t="str">
        <f t="shared" si="3"/>
        <v/>
      </c>
      <c r="CG26" s="123">
        <v>0</v>
      </c>
      <c r="CH26" s="123">
        <v>0</v>
      </c>
      <c r="CI26" s="123">
        <v>0</v>
      </c>
      <c r="CJ26" s="123">
        <f t="shared" si="4"/>
        <v>0</v>
      </c>
      <c r="CK26" s="123"/>
      <c r="CL26" s="123"/>
      <c r="CM26" s="123"/>
      <c r="CN26" s="123"/>
      <c r="CO26" s="123"/>
    </row>
    <row r="27" spans="1:93" ht="16.149999999999999" customHeight="1" x14ac:dyDescent="0.2">
      <c r="A27" s="335"/>
      <c r="B27" s="39" t="s">
        <v>39</v>
      </c>
      <c r="C27" s="52">
        <f t="shared" si="0"/>
        <v>78</v>
      </c>
      <c r="D27" s="53">
        <f t="shared" si="1"/>
        <v>43</v>
      </c>
      <c r="E27" s="158">
        <f t="shared" si="2"/>
        <v>35</v>
      </c>
      <c r="F27" s="7"/>
      <c r="G27" s="20"/>
      <c r="H27" s="7"/>
      <c r="I27" s="20"/>
      <c r="J27" s="7"/>
      <c r="K27" s="8"/>
      <c r="L27" s="7"/>
      <c r="M27" s="8">
        <v>3</v>
      </c>
      <c r="N27" s="7">
        <v>2</v>
      </c>
      <c r="O27" s="8">
        <v>2</v>
      </c>
      <c r="P27" s="7">
        <v>6</v>
      </c>
      <c r="Q27" s="8">
        <v>8</v>
      </c>
      <c r="R27" s="7">
        <v>6</v>
      </c>
      <c r="S27" s="8">
        <v>5</v>
      </c>
      <c r="T27" s="7">
        <v>8</v>
      </c>
      <c r="U27" s="8">
        <v>6</v>
      </c>
      <c r="V27" s="7">
        <v>12</v>
      </c>
      <c r="W27" s="8">
        <v>5</v>
      </c>
      <c r="X27" s="7">
        <v>4</v>
      </c>
      <c r="Y27" s="8">
        <v>1</v>
      </c>
      <c r="Z27" s="7">
        <v>3</v>
      </c>
      <c r="AA27" s="8">
        <v>2</v>
      </c>
      <c r="AB27" s="7">
        <v>1</v>
      </c>
      <c r="AC27" s="8"/>
      <c r="AD27" s="7"/>
      <c r="AE27" s="8"/>
      <c r="AF27" s="7"/>
      <c r="AG27" s="8">
        <v>2</v>
      </c>
      <c r="AH27" s="7">
        <v>1</v>
      </c>
      <c r="AI27" s="8">
        <v>1</v>
      </c>
      <c r="AJ27" s="7"/>
      <c r="AK27" s="8"/>
      <c r="AL27" s="21"/>
      <c r="AM27" s="35"/>
      <c r="AN27" s="57"/>
      <c r="AO27" s="20">
        <v>0</v>
      </c>
      <c r="AP27" s="22">
        <v>1</v>
      </c>
      <c r="AQ27" s="22">
        <v>0</v>
      </c>
      <c r="AR27" s="22">
        <v>9</v>
      </c>
      <c r="AS27" s="159"/>
      <c r="AT27" s="6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122"/>
      <c r="BG27" s="122"/>
      <c r="BX27" s="121"/>
      <c r="CD27" s="147" t="str">
        <f t="shared" si="3"/>
        <v/>
      </c>
      <c r="CG27" s="123">
        <v>0</v>
      </c>
      <c r="CH27" s="123">
        <v>0</v>
      </c>
      <c r="CI27" s="123">
        <v>0</v>
      </c>
      <c r="CJ27" s="123">
        <f t="shared" si="4"/>
        <v>0</v>
      </c>
      <c r="CK27" s="123"/>
      <c r="CL27" s="123"/>
      <c r="CM27" s="123"/>
      <c r="CN27" s="123"/>
      <c r="CO27" s="123"/>
    </row>
    <row r="28" spans="1:93" ht="16.149999999999999" customHeight="1" x14ac:dyDescent="0.2">
      <c r="A28" s="335"/>
      <c r="B28" s="39" t="s">
        <v>40</v>
      </c>
      <c r="C28" s="52">
        <f t="shared" si="0"/>
        <v>0</v>
      </c>
      <c r="D28" s="53">
        <f t="shared" si="1"/>
        <v>0</v>
      </c>
      <c r="E28" s="158">
        <f t="shared" si="2"/>
        <v>0</v>
      </c>
      <c r="F28" s="7"/>
      <c r="G28" s="20"/>
      <c r="H28" s="7"/>
      <c r="I28" s="20"/>
      <c r="J28" s="7"/>
      <c r="K28" s="8"/>
      <c r="L28" s="7"/>
      <c r="M28" s="8"/>
      <c r="N28" s="7"/>
      <c r="O28" s="8"/>
      <c r="P28" s="7"/>
      <c r="Q28" s="8"/>
      <c r="R28" s="7"/>
      <c r="S28" s="8"/>
      <c r="T28" s="7"/>
      <c r="U28" s="8"/>
      <c r="V28" s="7"/>
      <c r="W28" s="8"/>
      <c r="X28" s="7"/>
      <c r="Y28" s="8"/>
      <c r="Z28" s="7"/>
      <c r="AA28" s="8"/>
      <c r="AB28" s="7"/>
      <c r="AC28" s="8"/>
      <c r="AD28" s="7"/>
      <c r="AE28" s="8"/>
      <c r="AF28" s="7"/>
      <c r="AG28" s="8"/>
      <c r="AH28" s="7"/>
      <c r="AI28" s="8"/>
      <c r="AJ28" s="7"/>
      <c r="AK28" s="8"/>
      <c r="AL28" s="21"/>
      <c r="AM28" s="35"/>
      <c r="AN28" s="57"/>
      <c r="AO28" s="20"/>
      <c r="AP28" s="22"/>
      <c r="AQ28" s="22"/>
      <c r="AR28" s="22"/>
      <c r="AS28" s="159"/>
      <c r="AT28" s="6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122"/>
      <c r="BG28" s="122"/>
      <c r="BX28" s="121"/>
      <c r="CD28" s="147" t="str">
        <f t="shared" si="3"/>
        <v/>
      </c>
      <c r="CG28" s="123">
        <v>0</v>
      </c>
      <c r="CH28" s="123">
        <v>0</v>
      </c>
      <c r="CI28" s="123">
        <v>0</v>
      </c>
      <c r="CJ28" s="123">
        <f t="shared" si="4"/>
        <v>0</v>
      </c>
      <c r="CK28" s="123"/>
      <c r="CL28" s="123"/>
      <c r="CM28" s="123"/>
      <c r="CN28" s="123"/>
      <c r="CO28" s="123"/>
    </row>
    <row r="29" spans="1:93" ht="16.149999999999999" customHeight="1" x14ac:dyDescent="0.2">
      <c r="A29" s="335"/>
      <c r="B29" s="39" t="s">
        <v>41</v>
      </c>
      <c r="C29" s="52">
        <f t="shared" si="0"/>
        <v>0</v>
      </c>
      <c r="D29" s="53">
        <f t="shared" si="1"/>
        <v>0</v>
      </c>
      <c r="E29" s="158">
        <f t="shared" si="2"/>
        <v>0</v>
      </c>
      <c r="F29" s="7"/>
      <c r="G29" s="20"/>
      <c r="H29" s="7"/>
      <c r="I29" s="20"/>
      <c r="J29" s="7"/>
      <c r="K29" s="8"/>
      <c r="L29" s="7"/>
      <c r="M29" s="8"/>
      <c r="N29" s="7"/>
      <c r="O29" s="8"/>
      <c r="P29" s="7"/>
      <c r="Q29" s="8"/>
      <c r="R29" s="7"/>
      <c r="S29" s="8"/>
      <c r="T29" s="7"/>
      <c r="U29" s="8"/>
      <c r="V29" s="7"/>
      <c r="W29" s="8"/>
      <c r="X29" s="7"/>
      <c r="Y29" s="8"/>
      <c r="Z29" s="7"/>
      <c r="AA29" s="8"/>
      <c r="AB29" s="7"/>
      <c r="AC29" s="8"/>
      <c r="AD29" s="7"/>
      <c r="AE29" s="8"/>
      <c r="AF29" s="7"/>
      <c r="AG29" s="8"/>
      <c r="AH29" s="7"/>
      <c r="AI29" s="8"/>
      <c r="AJ29" s="7"/>
      <c r="AK29" s="8"/>
      <c r="AL29" s="21"/>
      <c r="AM29" s="35"/>
      <c r="AN29" s="57"/>
      <c r="AO29" s="20"/>
      <c r="AP29" s="22"/>
      <c r="AQ29" s="22"/>
      <c r="AR29" s="22"/>
      <c r="AS29" s="159"/>
      <c r="AT29" s="6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122"/>
      <c r="BG29" s="122"/>
      <c r="BX29" s="121"/>
      <c r="CD29" s="147" t="str">
        <f t="shared" si="3"/>
        <v/>
      </c>
      <c r="CG29" s="123">
        <v>0</v>
      </c>
      <c r="CH29" s="123">
        <v>0</v>
      </c>
      <c r="CI29" s="123">
        <v>0</v>
      </c>
      <c r="CJ29" s="123">
        <f t="shared" si="4"/>
        <v>0</v>
      </c>
      <c r="CK29" s="123"/>
      <c r="CL29" s="123"/>
      <c r="CM29" s="123"/>
      <c r="CN29" s="123"/>
      <c r="CO29" s="123"/>
    </row>
    <row r="30" spans="1:93" ht="16.149999999999999" customHeight="1" x14ac:dyDescent="0.2">
      <c r="A30" s="335"/>
      <c r="B30" s="39" t="s">
        <v>42</v>
      </c>
      <c r="C30" s="52">
        <f t="shared" si="0"/>
        <v>0</v>
      </c>
      <c r="D30" s="53">
        <f t="shared" si="1"/>
        <v>0</v>
      </c>
      <c r="E30" s="158">
        <f t="shared" si="2"/>
        <v>0</v>
      </c>
      <c r="F30" s="27"/>
      <c r="G30" s="28"/>
      <c r="H30" s="27"/>
      <c r="I30" s="28"/>
      <c r="J30" s="27"/>
      <c r="K30" s="137"/>
      <c r="L30" s="27"/>
      <c r="M30" s="137"/>
      <c r="N30" s="27"/>
      <c r="O30" s="137"/>
      <c r="P30" s="27"/>
      <c r="Q30" s="137"/>
      <c r="R30" s="27"/>
      <c r="S30" s="137"/>
      <c r="T30" s="27"/>
      <c r="U30" s="137"/>
      <c r="V30" s="27"/>
      <c r="W30" s="137"/>
      <c r="X30" s="27"/>
      <c r="Y30" s="137"/>
      <c r="Z30" s="27"/>
      <c r="AA30" s="137"/>
      <c r="AB30" s="27"/>
      <c r="AC30" s="137"/>
      <c r="AD30" s="27"/>
      <c r="AE30" s="137"/>
      <c r="AF30" s="27"/>
      <c r="AG30" s="137"/>
      <c r="AH30" s="27"/>
      <c r="AI30" s="137"/>
      <c r="AJ30" s="27"/>
      <c r="AK30" s="137"/>
      <c r="AL30" s="163"/>
      <c r="AM30" s="164"/>
      <c r="AN30" s="57"/>
      <c r="AO30" s="28"/>
      <c r="AP30" s="22"/>
      <c r="AQ30" s="22"/>
      <c r="AR30" s="22"/>
      <c r="AS30" s="159"/>
      <c r="AT30" s="6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122"/>
      <c r="BG30" s="122"/>
      <c r="BX30" s="121"/>
      <c r="CD30" s="147" t="str">
        <f t="shared" si="3"/>
        <v/>
      </c>
      <c r="CG30" s="123">
        <v>0</v>
      </c>
      <c r="CH30" s="123">
        <v>0</v>
      </c>
      <c r="CI30" s="123">
        <v>0</v>
      </c>
      <c r="CJ30" s="123">
        <f t="shared" si="4"/>
        <v>0</v>
      </c>
      <c r="CK30" s="123"/>
      <c r="CL30" s="123"/>
      <c r="CM30" s="123"/>
      <c r="CN30" s="123"/>
      <c r="CO30" s="123"/>
    </row>
    <row r="31" spans="1:93" ht="16.149999999999999" customHeight="1" x14ac:dyDescent="0.2">
      <c r="A31" s="335"/>
      <c r="B31" s="39" t="s">
        <v>43</v>
      </c>
      <c r="C31" s="52">
        <f t="shared" si="0"/>
        <v>0</v>
      </c>
      <c r="D31" s="53">
        <f t="shared" si="1"/>
        <v>0</v>
      </c>
      <c r="E31" s="158">
        <f t="shared" si="2"/>
        <v>0</v>
      </c>
      <c r="F31" s="27"/>
      <c r="G31" s="28"/>
      <c r="H31" s="27"/>
      <c r="I31" s="28"/>
      <c r="J31" s="27"/>
      <c r="K31" s="137"/>
      <c r="L31" s="27"/>
      <c r="M31" s="137"/>
      <c r="N31" s="27"/>
      <c r="O31" s="137"/>
      <c r="P31" s="27"/>
      <c r="Q31" s="137"/>
      <c r="R31" s="27"/>
      <c r="S31" s="137"/>
      <c r="T31" s="27"/>
      <c r="U31" s="137"/>
      <c r="V31" s="27"/>
      <c r="W31" s="137"/>
      <c r="X31" s="27"/>
      <c r="Y31" s="137"/>
      <c r="Z31" s="27"/>
      <c r="AA31" s="137"/>
      <c r="AB31" s="27"/>
      <c r="AC31" s="137"/>
      <c r="AD31" s="27"/>
      <c r="AE31" s="137"/>
      <c r="AF31" s="27"/>
      <c r="AG31" s="137"/>
      <c r="AH31" s="27"/>
      <c r="AI31" s="137"/>
      <c r="AJ31" s="27"/>
      <c r="AK31" s="137"/>
      <c r="AL31" s="163"/>
      <c r="AM31" s="164"/>
      <c r="AN31" s="57"/>
      <c r="AO31" s="28"/>
      <c r="AP31" s="22"/>
      <c r="AQ31" s="22"/>
      <c r="AR31" s="22"/>
      <c r="AS31" s="159"/>
      <c r="AT31" s="6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122"/>
      <c r="BG31" s="122"/>
      <c r="BX31" s="121"/>
      <c r="CD31" s="147" t="str">
        <f t="shared" si="3"/>
        <v/>
      </c>
      <c r="CG31" s="123">
        <v>0</v>
      </c>
      <c r="CH31" s="123">
        <v>0</v>
      </c>
      <c r="CI31" s="123">
        <v>0</v>
      </c>
      <c r="CJ31" s="123">
        <f t="shared" si="4"/>
        <v>0</v>
      </c>
      <c r="CK31" s="123"/>
      <c r="CL31" s="123"/>
      <c r="CM31" s="123"/>
      <c r="CN31" s="123"/>
      <c r="CO31" s="123"/>
    </row>
    <row r="32" spans="1:93" ht="16.149999999999999" customHeight="1" x14ac:dyDescent="0.2">
      <c r="A32" s="335"/>
      <c r="B32" s="127" t="s">
        <v>44</v>
      </c>
      <c r="C32" s="160">
        <f t="shared" si="0"/>
        <v>0</v>
      </c>
      <c r="D32" s="161">
        <f t="shared" si="1"/>
        <v>0</v>
      </c>
      <c r="E32" s="162">
        <f t="shared" si="2"/>
        <v>0</v>
      </c>
      <c r="F32" s="27"/>
      <c r="G32" s="28"/>
      <c r="H32" s="27"/>
      <c r="I32" s="28"/>
      <c r="J32" s="27"/>
      <c r="K32" s="137"/>
      <c r="L32" s="27"/>
      <c r="M32" s="137"/>
      <c r="N32" s="27"/>
      <c r="O32" s="137"/>
      <c r="P32" s="27"/>
      <c r="Q32" s="137"/>
      <c r="R32" s="27"/>
      <c r="S32" s="137"/>
      <c r="T32" s="27"/>
      <c r="U32" s="137"/>
      <c r="V32" s="27"/>
      <c r="W32" s="137"/>
      <c r="X32" s="27"/>
      <c r="Y32" s="137"/>
      <c r="Z32" s="27"/>
      <c r="AA32" s="137"/>
      <c r="AB32" s="27"/>
      <c r="AC32" s="137"/>
      <c r="AD32" s="27"/>
      <c r="AE32" s="137"/>
      <c r="AF32" s="27"/>
      <c r="AG32" s="137"/>
      <c r="AH32" s="27"/>
      <c r="AI32" s="137"/>
      <c r="AJ32" s="27"/>
      <c r="AK32" s="137"/>
      <c r="AL32" s="163"/>
      <c r="AM32" s="164"/>
      <c r="AN32" s="57"/>
      <c r="AO32" s="28"/>
      <c r="AP32" s="22"/>
      <c r="AQ32" s="22"/>
      <c r="AR32" s="22"/>
      <c r="AS32" s="159"/>
      <c r="AT32" s="6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122"/>
      <c r="BG32" s="122"/>
      <c r="BX32" s="121"/>
      <c r="CD32" s="147" t="str">
        <f t="shared" si="3"/>
        <v/>
      </c>
      <c r="CG32" s="123">
        <v>0</v>
      </c>
      <c r="CH32" s="123">
        <v>0</v>
      </c>
      <c r="CI32" s="123">
        <v>0</v>
      </c>
      <c r="CJ32" s="123">
        <f t="shared" si="4"/>
        <v>0</v>
      </c>
      <c r="CK32" s="123"/>
      <c r="CL32" s="123"/>
      <c r="CM32" s="123"/>
      <c r="CN32" s="123"/>
      <c r="CO32" s="123"/>
    </row>
    <row r="33" spans="1:93" ht="16.149999999999999" customHeight="1" x14ac:dyDescent="0.2">
      <c r="A33" s="335"/>
      <c r="B33" s="39" t="s">
        <v>45</v>
      </c>
      <c r="C33" s="52">
        <f t="shared" si="0"/>
        <v>0</v>
      </c>
      <c r="D33" s="53">
        <f t="shared" si="1"/>
        <v>0</v>
      </c>
      <c r="E33" s="158">
        <f t="shared" si="2"/>
        <v>0</v>
      </c>
      <c r="F33" s="27"/>
      <c r="G33" s="28"/>
      <c r="H33" s="27"/>
      <c r="I33" s="28"/>
      <c r="J33" s="27"/>
      <c r="K33" s="137"/>
      <c r="L33" s="27"/>
      <c r="M33" s="137"/>
      <c r="N33" s="27"/>
      <c r="O33" s="137"/>
      <c r="P33" s="27"/>
      <c r="Q33" s="137"/>
      <c r="R33" s="27"/>
      <c r="S33" s="137"/>
      <c r="T33" s="27"/>
      <c r="U33" s="137"/>
      <c r="V33" s="27"/>
      <c r="W33" s="137"/>
      <c r="X33" s="27"/>
      <c r="Y33" s="137"/>
      <c r="Z33" s="27"/>
      <c r="AA33" s="137"/>
      <c r="AB33" s="27"/>
      <c r="AC33" s="137"/>
      <c r="AD33" s="27"/>
      <c r="AE33" s="137"/>
      <c r="AF33" s="27"/>
      <c r="AG33" s="137"/>
      <c r="AH33" s="27"/>
      <c r="AI33" s="137"/>
      <c r="AJ33" s="27"/>
      <c r="AK33" s="137"/>
      <c r="AL33" s="163"/>
      <c r="AM33" s="164"/>
      <c r="AN33" s="57"/>
      <c r="AO33" s="28"/>
      <c r="AP33" s="22"/>
      <c r="AQ33" s="22"/>
      <c r="AR33" s="22"/>
      <c r="AS33" s="159"/>
      <c r="AT33" s="6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122"/>
      <c r="BG33" s="122"/>
      <c r="BX33" s="121"/>
      <c r="CD33" s="147" t="str">
        <f t="shared" si="3"/>
        <v/>
      </c>
      <c r="CG33" s="123">
        <v>0</v>
      </c>
      <c r="CH33" s="123">
        <v>0</v>
      </c>
      <c r="CI33" s="123">
        <v>0</v>
      </c>
      <c r="CJ33" s="123">
        <f t="shared" si="4"/>
        <v>0</v>
      </c>
      <c r="CK33" s="123"/>
      <c r="CL33" s="123"/>
      <c r="CM33" s="123"/>
      <c r="CN33" s="123"/>
      <c r="CO33" s="123"/>
    </row>
    <row r="34" spans="1:93" ht="16.149999999999999" customHeight="1" x14ac:dyDescent="0.2">
      <c r="A34" s="335"/>
      <c r="B34" s="112" t="s">
        <v>46</v>
      </c>
      <c r="C34" s="165">
        <f t="shared" si="0"/>
        <v>0</v>
      </c>
      <c r="D34" s="88">
        <f t="shared" si="1"/>
        <v>0</v>
      </c>
      <c r="E34" s="166">
        <f t="shared" si="2"/>
        <v>0</v>
      </c>
      <c r="F34" s="27"/>
      <c r="G34" s="28"/>
      <c r="H34" s="27"/>
      <c r="I34" s="28"/>
      <c r="J34" s="27"/>
      <c r="K34" s="137"/>
      <c r="L34" s="27"/>
      <c r="M34" s="137"/>
      <c r="N34" s="27"/>
      <c r="O34" s="137"/>
      <c r="P34" s="27"/>
      <c r="Q34" s="137"/>
      <c r="R34" s="27"/>
      <c r="S34" s="137"/>
      <c r="T34" s="27"/>
      <c r="U34" s="137"/>
      <c r="V34" s="27"/>
      <c r="W34" s="137"/>
      <c r="X34" s="27"/>
      <c r="Y34" s="137"/>
      <c r="Z34" s="27"/>
      <c r="AA34" s="137"/>
      <c r="AB34" s="27"/>
      <c r="AC34" s="137"/>
      <c r="AD34" s="27"/>
      <c r="AE34" s="137"/>
      <c r="AF34" s="27"/>
      <c r="AG34" s="137"/>
      <c r="AH34" s="27"/>
      <c r="AI34" s="137"/>
      <c r="AJ34" s="27"/>
      <c r="AK34" s="137"/>
      <c r="AL34" s="163"/>
      <c r="AM34" s="164"/>
      <c r="AN34" s="57"/>
      <c r="AO34" s="28"/>
      <c r="AP34" s="22"/>
      <c r="AQ34" s="22"/>
      <c r="AR34" s="22"/>
      <c r="AS34" s="159"/>
      <c r="AT34" s="6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122"/>
      <c r="BG34" s="122"/>
      <c r="BX34" s="121"/>
      <c r="CD34" s="147" t="str">
        <f t="shared" si="3"/>
        <v/>
      </c>
      <c r="CG34" s="123">
        <v>0</v>
      </c>
      <c r="CH34" s="123">
        <v>0</v>
      </c>
      <c r="CI34" s="123">
        <v>0</v>
      </c>
      <c r="CJ34" s="123">
        <f t="shared" si="4"/>
        <v>0</v>
      </c>
      <c r="CK34" s="123"/>
      <c r="CL34" s="123"/>
      <c r="CM34" s="123"/>
      <c r="CN34" s="123"/>
      <c r="CO34" s="123"/>
    </row>
    <row r="35" spans="1:93" ht="16.149999999999999" customHeight="1" x14ac:dyDescent="0.2">
      <c r="A35" s="336"/>
      <c r="B35" s="167" t="s">
        <v>47</v>
      </c>
      <c r="C35" s="132">
        <f>SUM(D35+E35)</f>
        <v>0</v>
      </c>
      <c r="D35" s="168">
        <f t="shared" si="1"/>
        <v>0</v>
      </c>
      <c r="E35" s="128">
        <f>SUM(G35+I35+K35+M35+O35+Q35+S35+U35+W35+Y35+AA35+AC35+AE35+AG35+AI35+AK35+AM35)</f>
        <v>0</v>
      </c>
      <c r="F35" s="12"/>
      <c r="G35" s="13"/>
      <c r="H35" s="12"/>
      <c r="I35" s="13"/>
      <c r="J35" s="12"/>
      <c r="K35" s="14"/>
      <c r="L35" s="12"/>
      <c r="M35" s="14"/>
      <c r="N35" s="12"/>
      <c r="O35" s="14"/>
      <c r="P35" s="12"/>
      <c r="Q35" s="14"/>
      <c r="R35" s="12"/>
      <c r="S35" s="14"/>
      <c r="T35" s="12"/>
      <c r="U35" s="14"/>
      <c r="V35" s="12"/>
      <c r="W35" s="14"/>
      <c r="X35" s="12"/>
      <c r="Y35" s="14"/>
      <c r="Z35" s="12"/>
      <c r="AA35" s="14"/>
      <c r="AB35" s="12"/>
      <c r="AC35" s="14"/>
      <c r="AD35" s="12"/>
      <c r="AE35" s="14"/>
      <c r="AF35" s="12"/>
      <c r="AG35" s="14"/>
      <c r="AH35" s="12"/>
      <c r="AI35" s="14"/>
      <c r="AJ35" s="12"/>
      <c r="AK35" s="14"/>
      <c r="AL35" s="23"/>
      <c r="AM35" s="36"/>
      <c r="AN35" s="57"/>
      <c r="AO35" s="13"/>
      <c r="AP35" s="24"/>
      <c r="AQ35" s="24"/>
      <c r="AR35" s="24"/>
      <c r="AS35" s="169"/>
      <c r="AT35" s="6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122"/>
      <c r="BG35" s="122"/>
      <c r="BX35" s="121"/>
      <c r="CD35" s="147" t="str">
        <f t="shared" si="3"/>
        <v/>
      </c>
      <c r="CG35" s="123">
        <v>0</v>
      </c>
      <c r="CH35" s="123">
        <v>0</v>
      </c>
      <c r="CI35" s="123">
        <v>0</v>
      </c>
      <c r="CJ35" s="123">
        <f t="shared" si="4"/>
        <v>0</v>
      </c>
      <c r="CK35" s="123"/>
      <c r="CL35" s="123"/>
      <c r="CM35" s="123"/>
      <c r="CN35" s="123"/>
      <c r="CO35" s="123"/>
    </row>
    <row r="36" spans="1:93" ht="16.149999999999999" customHeight="1" x14ac:dyDescent="0.2">
      <c r="A36" s="334" t="s">
        <v>49</v>
      </c>
      <c r="B36" s="152" t="s">
        <v>37</v>
      </c>
      <c r="C36" s="49">
        <f t="shared" si="0"/>
        <v>45</v>
      </c>
      <c r="D36" s="50">
        <f t="shared" si="1"/>
        <v>29</v>
      </c>
      <c r="E36" s="153">
        <f t="shared" si="2"/>
        <v>16</v>
      </c>
      <c r="F36" s="84"/>
      <c r="G36" s="170"/>
      <c r="H36" s="78"/>
      <c r="I36" s="154"/>
      <c r="J36" s="78"/>
      <c r="K36" s="79"/>
      <c r="L36" s="78"/>
      <c r="M36" s="79"/>
      <c r="N36" s="78">
        <v>3</v>
      </c>
      <c r="O36" s="79"/>
      <c r="P36" s="78">
        <v>2</v>
      </c>
      <c r="Q36" s="79">
        <v>6</v>
      </c>
      <c r="R36" s="78">
        <v>2</v>
      </c>
      <c r="S36" s="79">
        <v>2</v>
      </c>
      <c r="T36" s="78">
        <v>6</v>
      </c>
      <c r="U36" s="79">
        <v>3</v>
      </c>
      <c r="V36" s="78">
        <v>2</v>
      </c>
      <c r="W36" s="79">
        <v>2</v>
      </c>
      <c r="X36" s="78">
        <v>5</v>
      </c>
      <c r="Y36" s="79"/>
      <c r="Z36" s="78">
        <v>6</v>
      </c>
      <c r="AA36" s="79">
        <v>3</v>
      </c>
      <c r="AB36" s="78">
        <v>2</v>
      </c>
      <c r="AC36" s="79"/>
      <c r="AD36" s="78"/>
      <c r="AE36" s="79"/>
      <c r="AF36" s="78"/>
      <c r="AG36" s="79"/>
      <c r="AH36" s="78">
        <v>1</v>
      </c>
      <c r="AI36" s="79"/>
      <c r="AJ36" s="78"/>
      <c r="AK36" s="79"/>
      <c r="AL36" s="155"/>
      <c r="AM36" s="156"/>
      <c r="AN36" s="57"/>
      <c r="AO36" s="154">
        <v>0</v>
      </c>
      <c r="AP36" s="26">
        <v>0</v>
      </c>
      <c r="AQ36" s="26">
        <v>0</v>
      </c>
      <c r="AR36" s="26">
        <v>4</v>
      </c>
      <c r="AS36" s="157"/>
      <c r="AT36" s="6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122"/>
      <c r="BG36" s="122"/>
      <c r="BX36" s="121"/>
      <c r="CD36" s="147" t="str">
        <f t="shared" si="3"/>
        <v/>
      </c>
      <c r="CG36" s="123">
        <v>0</v>
      </c>
      <c r="CH36" s="123">
        <v>0</v>
      </c>
      <c r="CI36" s="123">
        <v>0</v>
      </c>
      <c r="CJ36" s="123">
        <f t="shared" si="4"/>
        <v>0</v>
      </c>
      <c r="CK36" s="123"/>
      <c r="CL36" s="123"/>
      <c r="CM36" s="123"/>
      <c r="CN36" s="123"/>
      <c r="CO36" s="123"/>
    </row>
    <row r="37" spans="1:93" ht="16.149999999999999" customHeight="1" x14ac:dyDescent="0.2">
      <c r="A37" s="335"/>
      <c r="B37" s="39" t="s">
        <v>38</v>
      </c>
      <c r="C37" s="52">
        <f t="shared" si="0"/>
        <v>0</v>
      </c>
      <c r="D37" s="53">
        <f t="shared" si="1"/>
        <v>0</v>
      </c>
      <c r="E37" s="158">
        <f t="shared" si="2"/>
        <v>0</v>
      </c>
      <c r="F37" s="41"/>
      <c r="G37" s="42"/>
      <c r="H37" s="7"/>
      <c r="I37" s="20"/>
      <c r="J37" s="7"/>
      <c r="K37" s="8"/>
      <c r="L37" s="7"/>
      <c r="M37" s="8"/>
      <c r="N37" s="7"/>
      <c r="O37" s="8"/>
      <c r="P37" s="7"/>
      <c r="Q37" s="8"/>
      <c r="R37" s="7"/>
      <c r="S37" s="8"/>
      <c r="T37" s="7"/>
      <c r="U37" s="8"/>
      <c r="V37" s="7"/>
      <c r="W37" s="8"/>
      <c r="X37" s="7"/>
      <c r="Y37" s="8"/>
      <c r="Z37" s="7"/>
      <c r="AA37" s="8"/>
      <c r="AB37" s="7"/>
      <c r="AC37" s="8"/>
      <c r="AD37" s="7"/>
      <c r="AE37" s="8"/>
      <c r="AF37" s="7"/>
      <c r="AG37" s="8"/>
      <c r="AH37" s="7"/>
      <c r="AI37" s="8"/>
      <c r="AJ37" s="7"/>
      <c r="AK37" s="8"/>
      <c r="AL37" s="21"/>
      <c r="AM37" s="35"/>
      <c r="AN37" s="57"/>
      <c r="AO37" s="20"/>
      <c r="AP37" s="22"/>
      <c r="AQ37" s="22"/>
      <c r="AR37" s="22"/>
      <c r="AS37" s="159"/>
      <c r="AT37" s="6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122"/>
      <c r="BG37" s="122"/>
      <c r="BX37" s="121"/>
      <c r="CD37" s="147" t="str">
        <f t="shared" si="3"/>
        <v/>
      </c>
      <c r="CG37" s="123">
        <v>0</v>
      </c>
      <c r="CH37" s="123">
        <v>0</v>
      </c>
      <c r="CI37" s="123">
        <v>0</v>
      </c>
      <c r="CJ37" s="123">
        <f t="shared" si="4"/>
        <v>0</v>
      </c>
      <c r="CK37" s="123"/>
      <c r="CL37" s="123"/>
      <c r="CM37" s="123"/>
      <c r="CN37" s="123"/>
      <c r="CO37" s="123"/>
    </row>
    <row r="38" spans="1:93" ht="16.149999999999999" customHeight="1" x14ac:dyDescent="0.2">
      <c r="A38" s="335"/>
      <c r="B38" s="39" t="s">
        <v>39</v>
      </c>
      <c r="C38" s="52">
        <f t="shared" si="0"/>
        <v>78</v>
      </c>
      <c r="D38" s="53">
        <f t="shared" si="1"/>
        <v>43</v>
      </c>
      <c r="E38" s="158">
        <f t="shared" si="2"/>
        <v>35</v>
      </c>
      <c r="F38" s="41"/>
      <c r="G38" s="42"/>
      <c r="H38" s="7"/>
      <c r="I38" s="20"/>
      <c r="J38" s="7"/>
      <c r="K38" s="8"/>
      <c r="L38" s="7"/>
      <c r="M38" s="8">
        <v>3</v>
      </c>
      <c r="N38" s="7">
        <v>2</v>
      </c>
      <c r="O38" s="8">
        <v>2</v>
      </c>
      <c r="P38" s="7">
        <v>6</v>
      </c>
      <c r="Q38" s="8">
        <v>8</v>
      </c>
      <c r="R38" s="7">
        <v>6</v>
      </c>
      <c r="S38" s="8">
        <v>5</v>
      </c>
      <c r="T38" s="7">
        <v>8</v>
      </c>
      <c r="U38" s="8">
        <v>6</v>
      </c>
      <c r="V38" s="7">
        <v>12</v>
      </c>
      <c r="W38" s="8">
        <v>5</v>
      </c>
      <c r="X38" s="7">
        <v>4</v>
      </c>
      <c r="Y38" s="8">
        <v>1</v>
      </c>
      <c r="Z38" s="7">
        <v>3</v>
      </c>
      <c r="AA38" s="8">
        <v>2</v>
      </c>
      <c r="AB38" s="7">
        <v>1</v>
      </c>
      <c r="AC38" s="8"/>
      <c r="AD38" s="7"/>
      <c r="AE38" s="8"/>
      <c r="AF38" s="7"/>
      <c r="AG38" s="8">
        <v>2</v>
      </c>
      <c r="AH38" s="7">
        <v>1</v>
      </c>
      <c r="AI38" s="8">
        <v>1</v>
      </c>
      <c r="AJ38" s="7"/>
      <c r="AK38" s="8"/>
      <c r="AL38" s="21"/>
      <c r="AM38" s="35"/>
      <c r="AN38" s="57"/>
      <c r="AO38" s="20">
        <v>0</v>
      </c>
      <c r="AP38" s="22">
        <v>1</v>
      </c>
      <c r="AQ38" s="22">
        <v>0</v>
      </c>
      <c r="AR38" s="22">
        <v>9</v>
      </c>
      <c r="AS38" s="159"/>
      <c r="AT38" s="6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122"/>
      <c r="BG38" s="122"/>
      <c r="BX38" s="121"/>
      <c r="CD38" s="147" t="str">
        <f t="shared" si="3"/>
        <v/>
      </c>
      <c r="CG38" s="123">
        <v>0</v>
      </c>
      <c r="CH38" s="123">
        <v>0</v>
      </c>
      <c r="CI38" s="123">
        <v>0</v>
      </c>
      <c r="CJ38" s="123">
        <f t="shared" si="4"/>
        <v>0</v>
      </c>
      <c r="CK38" s="123"/>
      <c r="CL38" s="123"/>
      <c r="CM38" s="123"/>
      <c r="CN38" s="123"/>
      <c r="CO38" s="123"/>
    </row>
    <row r="39" spans="1:93" ht="16.149999999999999" customHeight="1" x14ac:dyDescent="0.2">
      <c r="A39" s="335"/>
      <c r="B39" s="39" t="s">
        <v>40</v>
      </c>
      <c r="C39" s="52">
        <f t="shared" si="0"/>
        <v>0</v>
      </c>
      <c r="D39" s="53">
        <f t="shared" si="1"/>
        <v>0</v>
      </c>
      <c r="E39" s="158">
        <f t="shared" si="2"/>
        <v>0</v>
      </c>
      <c r="F39" s="41"/>
      <c r="G39" s="42"/>
      <c r="H39" s="7"/>
      <c r="I39" s="20"/>
      <c r="J39" s="7"/>
      <c r="K39" s="8"/>
      <c r="L39" s="7"/>
      <c r="M39" s="8"/>
      <c r="N39" s="7"/>
      <c r="O39" s="8"/>
      <c r="P39" s="7"/>
      <c r="Q39" s="8"/>
      <c r="R39" s="7"/>
      <c r="S39" s="8"/>
      <c r="T39" s="7"/>
      <c r="U39" s="8"/>
      <c r="V39" s="7"/>
      <c r="W39" s="8"/>
      <c r="X39" s="7"/>
      <c r="Y39" s="8"/>
      <c r="Z39" s="7"/>
      <c r="AA39" s="8"/>
      <c r="AB39" s="7"/>
      <c r="AC39" s="8"/>
      <c r="AD39" s="7"/>
      <c r="AE39" s="8"/>
      <c r="AF39" s="7"/>
      <c r="AG39" s="8"/>
      <c r="AH39" s="7"/>
      <c r="AI39" s="8"/>
      <c r="AJ39" s="7"/>
      <c r="AK39" s="8"/>
      <c r="AL39" s="21"/>
      <c r="AM39" s="35"/>
      <c r="AN39" s="57"/>
      <c r="AO39" s="20"/>
      <c r="AP39" s="22"/>
      <c r="AQ39" s="22"/>
      <c r="AR39" s="22"/>
      <c r="AS39" s="159"/>
      <c r="AT39" s="6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122"/>
      <c r="BG39" s="122"/>
      <c r="BX39" s="121"/>
      <c r="CD39" s="147" t="str">
        <f t="shared" si="3"/>
        <v/>
      </c>
      <c r="CG39" s="123">
        <v>0</v>
      </c>
      <c r="CH39" s="123">
        <v>0</v>
      </c>
      <c r="CI39" s="123">
        <v>0</v>
      </c>
      <c r="CJ39" s="123">
        <f t="shared" si="4"/>
        <v>0</v>
      </c>
      <c r="CK39" s="123"/>
      <c r="CL39" s="123"/>
      <c r="CM39" s="123"/>
      <c r="CN39" s="123"/>
      <c r="CO39" s="123"/>
    </row>
    <row r="40" spans="1:93" ht="16.149999999999999" customHeight="1" x14ac:dyDescent="0.2">
      <c r="A40" s="335"/>
      <c r="B40" s="39" t="s">
        <v>41</v>
      </c>
      <c r="C40" s="52">
        <f t="shared" si="0"/>
        <v>0</v>
      </c>
      <c r="D40" s="53">
        <f t="shared" ref="D40:E55" si="5">SUM(F40+H40+J40+L40+N40+P40+R40+T40+V40+X40+Z40+AB40+AD40+AF40+AH40+AJ40+AL40)</f>
        <v>0</v>
      </c>
      <c r="E40" s="158">
        <f t="shared" si="5"/>
        <v>0</v>
      </c>
      <c r="F40" s="41"/>
      <c r="G40" s="42"/>
      <c r="H40" s="7"/>
      <c r="I40" s="20"/>
      <c r="J40" s="7"/>
      <c r="K40" s="8"/>
      <c r="L40" s="7"/>
      <c r="M40" s="8"/>
      <c r="N40" s="7"/>
      <c r="O40" s="8"/>
      <c r="P40" s="7"/>
      <c r="Q40" s="8"/>
      <c r="R40" s="7"/>
      <c r="S40" s="8"/>
      <c r="T40" s="7"/>
      <c r="U40" s="8"/>
      <c r="V40" s="7"/>
      <c r="W40" s="8"/>
      <c r="X40" s="7"/>
      <c r="Y40" s="8"/>
      <c r="Z40" s="7"/>
      <c r="AA40" s="8"/>
      <c r="AB40" s="7"/>
      <c r="AC40" s="8"/>
      <c r="AD40" s="7"/>
      <c r="AE40" s="8"/>
      <c r="AF40" s="7"/>
      <c r="AG40" s="8"/>
      <c r="AH40" s="7"/>
      <c r="AI40" s="8"/>
      <c r="AJ40" s="7"/>
      <c r="AK40" s="8"/>
      <c r="AL40" s="21"/>
      <c r="AM40" s="35"/>
      <c r="AN40" s="57"/>
      <c r="AO40" s="20"/>
      <c r="AP40" s="22"/>
      <c r="AQ40" s="22"/>
      <c r="AR40" s="22"/>
      <c r="AS40" s="159"/>
      <c r="AT40" s="6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122"/>
      <c r="BG40" s="122"/>
      <c r="BX40" s="121"/>
      <c r="CD40" s="147" t="str">
        <f t="shared" si="3"/>
        <v/>
      </c>
      <c r="CG40" s="123">
        <v>0</v>
      </c>
      <c r="CH40" s="123">
        <v>0</v>
      </c>
      <c r="CI40" s="123">
        <v>0</v>
      </c>
      <c r="CJ40" s="123">
        <f t="shared" si="4"/>
        <v>0</v>
      </c>
      <c r="CK40" s="123"/>
      <c r="CL40" s="123"/>
      <c r="CM40" s="123"/>
      <c r="CN40" s="123"/>
      <c r="CO40" s="123"/>
    </row>
    <row r="41" spans="1:93" ht="16.149999999999999" customHeight="1" x14ac:dyDescent="0.2">
      <c r="A41" s="335"/>
      <c r="B41" s="39" t="s">
        <v>42</v>
      </c>
      <c r="C41" s="52">
        <f t="shared" si="0"/>
        <v>0</v>
      </c>
      <c r="D41" s="53">
        <f t="shared" si="5"/>
        <v>0</v>
      </c>
      <c r="E41" s="158">
        <f t="shared" si="5"/>
        <v>0</v>
      </c>
      <c r="F41" s="41"/>
      <c r="G41" s="42"/>
      <c r="H41" s="7"/>
      <c r="I41" s="20"/>
      <c r="J41" s="7"/>
      <c r="K41" s="8"/>
      <c r="L41" s="7"/>
      <c r="M41" s="8"/>
      <c r="N41" s="7"/>
      <c r="O41" s="8"/>
      <c r="P41" s="7"/>
      <c r="Q41" s="8"/>
      <c r="R41" s="7"/>
      <c r="S41" s="8"/>
      <c r="T41" s="7"/>
      <c r="U41" s="8"/>
      <c r="V41" s="7"/>
      <c r="W41" s="8"/>
      <c r="X41" s="7"/>
      <c r="Y41" s="8"/>
      <c r="Z41" s="7"/>
      <c r="AA41" s="8"/>
      <c r="AB41" s="7"/>
      <c r="AC41" s="8"/>
      <c r="AD41" s="7"/>
      <c r="AE41" s="8"/>
      <c r="AF41" s="7"/>
      <c r="AG41" s="8"/>
      <c r="AH41" s="7"/>
      <c r="AI41" s="8"/>
      <c r="AJ41" s="7"/>
      <c r="AK41" s="8"/>
      <c r="AL41" s="21"/>
      <c r="AM41" s="35"/>
      <c r="AN41" s="57"/>
      <c r="AO41" s="20"/>
      <c r="AP41" s="22"/>
      <c r="AQ41" s="22"/>
      <c r="AR41" s="22"/>
      <c r="AS41" s="159"/>
      <c r="AT41" s="6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122"/>
      <c r="BG41" s="122"/>
      <c r="BX41" s="121"/>
      <c r="CD41" s="147" t="str">
        <f t="shared" si="3"/>
        <v/>
      </c>
      <c r="CG41" s="123">
        <v>0</v>
      </c>
      <c r="CH41" s="123">
        <v>0</v>
      </c>
      <c r="CI41" s="123">
        <v>0</v>
      </c>
      <c r="CJ41" s="123">
        <f t="shared" si="4"/>
        <v>0</v>
      </c>
      <c r="CK41" s="123"/>
      <c r="CL41" s="123"/>
      <c r="CM41" s="123"/>
      <c r="CN41" s="123"/>
      <c r="CO41" s="123"/>
    </row>
    <row r="42" spans="1:93" ht="16.149999999999999" customHeight="1" x14ac:dyDescent="0.2">
      <c r="A42" s="335"/>
      <c r="B42" s="39" t="s">
        <v>43</v>
      </c>
      <c r="C42" s="52">
        <f t="shared" si="0"/>
        <v>0</v>
      </c>
      <c r="D42" s="53">
        <f t="shared" si="5"/>
        <v>0</v>
      </c>
      <c r="E42" s="158">
        <f t="shared" si="5"/>
        <v>0</v>
      </c>
      <c r="F42" s="41"/>
      <c r="G42" s="42"/>
      <c r="H42" s="7"/>
      <c r="I42" s="20"/>
      <c r="J42" s="7"/>
      <c r="K42" s="8"/>
      <c r="L42" s="7"/>
      <c r="M42" s="8"/>
      <c r="N42" s="7"/>
      <c r="O42" s="8"/>
      <c r="P42" s="7"/>
      <c r="Q42" s="8"/>
      <c r="R42" s="7"/>
      <c r="S42" s="8"/>
      <c r="T42" s="7"/>
      <c r="U42" s="8"/>
      <c r="V42" s="7"/>
      <c r="W42" s="8"/>
      <c r="X42" s="7"/>
      <c r="Y42" s="8"/>
      <c r="Z42" s="7"/>
      <c r="AA42" s="8"/>
      <c r="AB42" s="7"/>
      <c r="AC42" s="8"/>
      <c r="AD42" s="7"/>
      <c r="AE42" s="8"/>
      <c r="AF42" s="7"/>
      <c r="AG42" s="8"/>
      <c r="AH42" s="7"/>
      <c r="AI42" s="8"/>
      <c r="AJ42" s="7"/>
      <c r="AK42" s="8"/>
      <c r="AL42" s="21"/>
      <c r="AM42" s="35"/>
      <c r="AN42" s="57"/>
      <c r="AO42" s="20"/>
      <c r="AP42" s="22"/>
      <c r="AQ42" s="22"/>
      <c r="AR42" s="22"/>
      <c r="AS42" s="159"/>
      <c r="AT42" s="6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122"/>
      <c r="BG42" s="122"/>
      <c r="BX42" s="121"/>
      <c r="CD42" s="147" t="str">
        <f t="shared" si="3"/>
        <v/>
      </c>
      <c r="CG42" s="123">
        <v>0</v>
      </c>
      <c r="CH42" s="123">
        <v>0</v>
      </c>
      <c r="CI42" s="123">
        <v>0</v>
      </c>
      <c r="CJ42" s="123">
        <f t="shared" si="4"/>
        <v>0</v>
      </c>
      <c r="CK42" s="123"/>
      <c r="CL42" s="123"/>
      <c r="CM42" s="123"/>
      <c r="CN42" s="123"/>
      <c r="CO42" s="123"/>
    </row>
    <row r="43" spans="1:93" ht="16.149999999999999" customHeight="1" x14ac:dyDescent="0.2">
      <c r="A43" s="335"/>
      <c r="B43" s="127" t="s">
        <v>44</v>
      </c>
      <c r="C43" s="160">
        <f t="shared" si="0"/>
        <v>0</v>
      </c>
      <c r="D43" s="161">
        <f t="shared" si="5"/>
        <v>0</v>
      </c>
      <c r="E43" s="162">
        <f t="shared" si="5"/>
        <v>0</v>
      </c>
      <c r="F43" s="41"/>
      <c r="G43" s="42"/>
      <c r="H43" s="27"/>
      <c r="I43" s="28"/>
      <c r="J43" s="27"/>
      <c r="K43" s="137"/>
      <c r="L43" s="27"/>
      <c r="M43" s="137"/>
      <c r="N43" s="27"/>
      <c r="O43" s="137"/>
      <c r="P43" s="27"/>
      <c r="Q43" s="137"/>
      <c r="R43" s="27"/>
      <c r="S43" s="137"/>
      <c r="T43" s="27"/>
      <c r="U43" s="137"/>
      <c r="V43" s="27"/>
      <c r="W43" s="137"/>
      <c r="X43" s="27"/>
      <c r="Y43" s="137"/>
      <c r="Z43" s="27"/>
      <c r="AA43" s="137"/>
      <c r="AB43" s="27"/>
      <c r="AC43" s="137"/>
      <c r="AD43" s="27"/>
      <c r="AE43" s="137"/>
      <c r="AF43" s="27"/>
      <c r="AG43" s="137"/>
      <c r="AH43" s="27"/>
      <c r="AI43" s="137"/>
      <c r="AJ43" s="27"/>
      <c r="AK43" s="137"/>
      <c r="AL43" s="163"/>
      <c r="AM43" s="164"/>
      <c r="AN43" s="57"/>
      <c r="AO43" s="28"/>
      <c r="AP43" s="22"/>
      <c r="AQ43" s="22"/>
      <c r="AR43" s="22"/>
      <c r="AS43" s="159"/>
      <c r="AT43" s="6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122"/>
      <c r="BG43" s="122"/>
      <c r="BX43" s="121"/>
      <c r="CD43" s="147" t="str">
        <f t="shared" si="3"/>
        <v/>
      </c>
      <c r="CG43" s="123">
        <v>0</v>
      </c>
      <c r="CH43" s="123">
        <v>0</v>
      </c>
      <c r="CI43" s="123">
        <v>0</v>
      </c>
      <c r="CJ43" s="123">
        <f t="shared" si="4"/>
        <v>0</v>
      </c>
      <c r="CK43" s="123"/>
      <c r="CL43" s="123"/>
      <c r="CM43" s="123"/>
      <c r="CN43" s="123"/>
      <c r="CO43" s="123"/>
    </row>
    <row r="44" spans="1:93" ht="16.149999999999999" customHeight="1" x14ac:dyDescent="0.2">
      <c r="A44" s="335"/>
      <c r="B44" s="39" t="s">
        <v>45</v>
      </c>
      <c r="C44" s="52">
        <f t="shared" si="0"/>
        <v>0</v>
      </c>
      <c r="D44" s="53">
        <f t="shared" si="5"/>
        <v>0</v>
      </c>
      <c r="E44" s="158">
        <f t="shared" si="5"/>
        <v>0</v>
      </c>
      <c r="F44" s="41"/>
      <c r="G44" s="42"/>
      <c r="H44" s="7"/>
      <c r="I44" s="20"/>
      <c r="J44" s="7"/>
      <c r="K44" s="8"/>
      <c r="L44" s="7"/>
      <c r="M44" s="8"/>
      <c r="N44" s="7"/>
      <c r="O44" s="8"/>
      <c r="P44" s="7"/>
      <c r="Q44" s="8"/>
      <c r="R44" s="7"/>
      <c r="S44" s="8"/>
      <c r="T44" s="7"/>
      <c r="U44" s="8"/>
      <c r="V44" s="7"/>
      <c r="W44" s="8"/>
      <c r="X44" s="7"/>
      <c r="Y44" s="8"/>
      <c r="Z44" s="7"/>
      <c r="AA44" s="8"/>
      <c r="AB44" s="7"/>
      <c r="AC44" s="8"/>
      <c r="AD44" s="7"/>
      <c r="AE44" s="8"/>
      <c r="AF44" s="7"/>
      <c r="AG44" s="8"/>
      <c r="AH44" s="7"/>
      <c r="AI44" s="8"/>
      <c r="AJ44" s="7"/>
      <c r="AK44" s="8"/>
      <c r="AL44" s="21"/>
      <c r="AM44" s="35"/>
      <c r="AN44" s="57"/>
      <c r="AO44" s="20"/>
      <c r="AP44" s="22"/>
      <c r="AQ44" s="22"/>
      <c r="AR44" s="22"/>
      <c r="AS44" s="159"/>
      <c r="AT44" s="6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122"/>
      <c r="BG44" s="122"/>
      <c r="BX44" s="121"/>
      <c r="CD44" s="147" t="str">
        <f t="shared" si="3"/>
        <v/>
      </c>
      <c r="CG44" s="123">
        <v>0</v>
      </c>
      <c r="CH44" s="123">
        <v>0</v>
      </c>
      <c r="CI44" s="123">
        <v>0</v>
      </c>
      <c r="CJ44" s="123">
        <f t="shared" si="4"/>
        <v>0</v>
      </c>
      <c r="CK44" s="123"/>
      <c r="CL44" s="123"/>
      <c r="CM44" s="123"/>
      <c r="CN44" s="123"/>
      <c r="CO44" s="123"/>
    </row>
    <row r="45" spans="1:93" ht="16.149999999999999" customHeight="1" x14ac:dyDescent="0.2">
      <c r="A45" s="335"/>
      <c r="B45" s="112" t="s">
        <v>46</v>
      </c>
      <c r="C45" s="165">
        <f t="shared" si="0"/>
        <v>0</v>
      </c>
      <c r="D45" s="171">
        <f t="shared" si="5"/>
        <v>0</v>
      </c>
      <c r="E45" s="166">
        <f t="shared" si="5"/>
        <v>0</v>
      </c>
      <c r="F45" s="41"/>
      <c r="G45" s="80"/>
      <c r="H45" s="17"/>
      <c r="I45" s="18"/>
      <c r="J45" s="17"/>
      <c r="K45" s="19"/>
      <c r="L45" s="17"/>
      <c r="M45" s="19"/>
      <c r="N45" s="17"/>
      <c r="O45" s="19"/>
      <c r="P45" s="17"/>
      <c r="Q45" s="19"/>
      <c r="R45" s="7"/>
      <c r="S45" s="8"/>
      <c r="T45" s="7"/>
      <c r="U45" s="8"/>
      <c r="V45" s="7"/>
      <c r="W45" s="8"/>
      <c r="X45" s="7"/>
      <c r="Y45" s="8"/>
      <c r="Z45" s="7"/>
      <c r="AA45" s="8"/>
      <c r="AB45" s="7"/>
      <c r="AC45" s="8"/>
      <c r="AD45" s="7"/>
      <c r="AE45" s="8"/>
      <c r="AF45" s="7"/>
      <c r="AG45" s="8"/>
      <c r="AH45" s="7"/>
      <c r="AI45" s="8"/>
      <c r="AJ45" s="7"/>
      <c r="AK45" s="8"/>
      <c r="AL45" s="21"/>
      <c r="AM45" s="35"/>
      <c r="AN45" s="57"/>
      <c r="AO45" s="20"/>
      <c r="AP45" s="22"/>
      <c r="AQ45" s="22"/>
      <c r="AR45" s="22"/>
      <c r="AS45" s="159"/>
      <c r="AT45" s="6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122"/>
      <c r="BG45" s="122"/>
      <c r="BX45" s="121"/>
      <c r="CD45" s="147" t="str">
        <f t="shared" si="3"/>
        <v/>
      </c>
      <c r="CG45" s="123">
        <v>0</v>
      </c>
      <c r="CH45" s="123">
        <v>0</v>
      </c>
      <c r="CI45" s="123">
        <v>0</v>
      </c>
      <c r="CJ45" s="123">
        <f t="shared" si="4"/>
        <v>0</v>
      </c>
      <c r="CK45" s="123"/>
      <c r="CL45" s="123"/>
      <c r="CM45" s="123"/>
      <c r="CN45" s="123"/>
      <c r="CO45" s="123"/>
    </row>
    <row r="46" spans="1:93" ht="16.149999999999999" customHeight="1" x14ac:dyDescent="0.2">
      <c r="A46" s="336"/>
      <c r="B46" s="167" t="s">
        <v>47</v>
      </c>
      <c r="C46" s="132">
        <f t="shared" si="0"/>
        <v>0</v>
      </c>
      <c r="D46" s="168">
        <f t="shared" si="5"/>
        <v>0</v>
      </c>
      <c r="E46" s="128">
        <f t="shared" si="5"/>
        <v>0</v>
      </c>
      <c r="F46" s="64"/>
      <c r="G46" s="68"/>
      <c r="H46" s="32"/>
      <c r="I46" s="33"/>
      <c r="J46" s="32"/>
      <c r="K46" s="45"/>
      <c r="L46" s="32"/>
      <c r="M46" s="45"/>
      <c r="N46" s="32"/>
      <c r="O46" s="45"/>
      <c r="P46" s="32"/>
      <c r="Q46" s="45"/>
      <c r="R46" s="32"/>
      <c r="S46" s="45"/>
      <c r="T46" s="32"/>
      <c r="U46" s="45"/>
      <c r="V46" s="32"/>
      <c r="W46" s="45"/>
      <c r="X46" s="32"/>
      <c r="Y46" s="45"/>
      <c r="Z46" s="32"/>
      <c r="AA46" s="45"/>
      <c r="AB46" s="32"/>
      <c r="AC46" s="45"/>
      <c r="AD46" s="32"/>
      <c r="AE46" s="45"/>
      <c r="AF46" s="32"/>
      <c r="AG46" s="45"/>
      <c r="AH46" s="32"/>
      <c r="AI46" s="45"/>
      <c r="AJ46" s="32"/>
      <c r="AK46" s="45"/>
      <c r="AL46" s="71"/>
      <c r="AM46" s="97"/>
      <c r="AN46" s="57"/>
      <c r="AO46" s="33"/>
      <c r="AP46" s="24"/>
      <c r="AQ46" s="24"/>
      <c r="AR46" s="24"/>
      <c r="AS46" s="169"/>
      <c r="AT46" s="6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122"/>
      <c r="BG46" s="122"/>
      <c r="BX46" s="121"/>
      <c r="CD46" s="147" t="str">
        <f t="shared" si="3"/>
        <v/>
      </c>
      <c r="CG46" s="123">
        <v>0</v>
      </c>
      <c r="CH46" s="123">
        <v>0</v>
      </c>
      <c r="CI46" s="123">
        <v>0</v>
      </c>
      <c r="CJ46" s="123">
        <f t="shared" si="4"/>
        <v>0</v>
      </c>
      <c r="CK46" s="123"/>
      <c r="CL46" s="123"/>
      <c r="CM46" s="123"/>
      <c r="CN46" s="123"/>
      <c r="CO46" s="123"/>
    </row>
    <row r="47" spans="1:93" ht="16.149999999999999" customHeight="1" x14ac:dyDescent="0.2">
      <c r="A47" s="334" t="s">
        <v>50</v>
      </c>
      <c r="B47" s="152" t="s">
        <v>37</v>
      </c>
      <c r="C47" s="49">
        <f t="shared" si="0"/>
        <v>45</v>
      </c>
      <c r="D47" s="50">
        <f t="shared" si="5"/>
        <v>29</v>
      </c>
      <c r="E47" s="153">
        <f t="shared" si="5"/>
        <v>16</v>
      </c>
      <c r="F47" s="84"/>
      <c r="G47" s="170"/>
      <c r="H47" s="78"/>
      <c r="I47" s="154"/>
      <c r="J47" s="78"/>
      <c r="K47" s="79"/>
      <c r="L47" s="78"/>
      <c r="M47" s="79"/>
      <c r="N47" s="78">
        <v>3</v>
      </c>
      <c r="O47" s="79"/>
      <c r="P47" s="78">
        <v>2</v>
      </c>
      <c r="Q47" s="79">
        <v>6</v>
      </c>
      <c r="R47" s="78">
        <v>2</v>
      </c>
      <c r="S47" s="79">
        <v>2</v>
      </c>
      <c r="T47" s="78">
        <v>6</v>
      </c>
      <c r="U47" s="79">
        <v>3</v>
      </c>
      <c r="V47" s="78">
        <v>2</v>
      </c>
      <c r="W47" s="79">
        <v>2</v>
      </c>
      <c r="X47" s="78">
        <v>5</v>
      </c>
      <c r="Y47" s="79"/>
      <c r="Z47" s="78">
        <v>6</v>
      </c>
      <c r="AA47" s="79">
        <v>3</v>
      </c>
      <c r="AB47" s="78">
        <v>2</v>
      </c>
      <c r="AC47" s="79"/>
      <c r="AD47" s="78"/>
      <c r="AE47" s="79"/>
      <c r="AF47" s="78"/>
      <c r="AG47" s="79"/>
      <c r="AH47" s="78">
        <v>1</v>
      </c>
      <c r="AI47" s="79"/>
      <c r="AJ47" s="78"/>
      <c r="AK47" s="79"/>
      <c r="AL47" s="155"/>
      <c r="AM47" s="156"/>
      <c r="AN47" s="57"/>
      <c r="AO47" s="154">
        <v>0</v>
      </c>
      <c r="AP47" s="26">
        <v>0</v>
      </c>
      <c r="AQ47" s="48">
        <v>0</v>
      </c>
      <c r="AR47" s="48">
        <v>4</v>
      </c>
      <c r="AS47" s="172"/>
      <c r="AT47" s="6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122"/>
      <c r="BG47" s="122"/>
      <c r="BX47" s="121"/>
      <c r="CD47" s="147" t="str">
        <f t="shared" si="3"/>
        <v/>
      </c>
      <c r="CG47" s="123">
        <v>0</v>
      </c>
      <c r="CH47" s="123">
        <v>0</v>
      </c>
      <c r="CI47" s="123">
        <v>0</v>
      </c>
      <c r="CJ47" s="123">
        <f t="shared" si="4"/>
        <v>0</v>
      </c>
      <c r="CK47" s="123"/>
      <c r="CL47" s="123"/>
      <c r="CM47" s="123"/>
      <c r="CN47" s="123"/>
      <c r="CO47" s="123"/>
    </row>
    <row r="48" spans="1:93" ht="16.149999999999999" customHeight="1" x14ac:dyDescent="0.2">
      <c r="A48" s="335"/>
      <c r="B48" s="39" t="s">
        <v>38</v>
      </c>
      <c r="C48" s="52">
        <f t="shared" si="0"/>
        <v>0</v>
      </c>
      <c r="D48" s="53">
        <f t="shared" si="5"/>
        <v>0</v>
      </c>
      <c r="E48" s="158">
        <f t="shared" si="5"/>
        <v>0</v>
      </c>
      <c r="F48" s="41"/>
      <c r="G48" s="42"/>
      <c r="H48" s="7"/>
      <c r="I48" s="20"/>
      <c r="J48" s="7"/>
      <c r="K48" s="8"/>
      <c r="L48" s="7"/>
      <c r="M48" s="8"/>
      <c r="N48" s="7"/>
      <c r="O48" s="8"/>
      <c r="P48" s="7"/>
      <c r="Q48" s="8"/>
      <c r="R48" s="7"/>
      <c r="S48" s="8"/>
      <c r="T48" s="7"/>
      <c r="U48" s="8"/>
      <c r="V48" s="7"/>
      <c r="W48" s="8"/>
      <c r="X48" s="7"/>
      <c r="Y48" s="8"/>
      <c r="Z48" s="7"/>
      <c r="AA48" s="8"/>
      <c r="AB48" s="7"/>
      <c r="AC48" s="8"/>
      <c r="AD48" s="7"/>
      <c r="AE48" s="8"/>
      <c r="AF48" s="7"/>
      <c r="AG48" s="8"/>
      <c r="AH48" s="7"/>
      <c r="AI48" s="8"/>
      <c r="AJ48" s="7"/>
      <c r="AK48" s="8"/>
      <c r="AL48" s="21"/>
      <c r="AM48" s="35"/>
      <c r="AN48" s="57"/>
      <c r="AO48" s="20"/>
      <c r="AP48" s="22"/>
      <c r="AQ48" s="22"/>
      <c r="AR48" s="22"/>
      <c r="AS48" s="159"/>
      <c r="AT48" s="6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122"/>
      <c r="BG48" s="122"/>
      <c r="BX48" s="121"/>
      <c r="CD48" s="147" t="str">
        <f t="shared" si="3"/>
        <v/>
      </c>
      <c r="CG48" s="123">
        <v>0</v>
      </c>
      <c r="CH48" s="123">
        <v>0</v>
      </c>
      <c r="CI48" s="123">
        <v>0</v>
      </c>
      <c r="CJ48" s="123">
        <f t="shared" si="4"/>
        <v>0</v>
      </c>
      <c r="CK48" s="123"/>
      <c r="CL48" s="123"/>
      <c r="CM48" s="123"/>
      <c r="CN48" s="123"/>
      <c r="CO48" s="123"/>
    </row>
    <row r="49" spans="1:93" ht="16.149999999999999" customHeight="1" x14ac:dyDescent="0.2">
      <c r="A49" s="335"/>
      <c r="B49" s="39" t="s">
        <v>39</v>
      </c>
      <c r="C49" s="52">
        <f t="shared" si="0"/>
        <v>78</v>
      </c>
      <c r="D49" s="53">
        <f t="shared" si="5"/>
        <v>43</v>
      </c>
      <c r="E49" s="158">
        <f t="shared" si="5"/>
        <v>35</v>
      </c>
      <c r="F49" s="41"/>
      <c r="G49" s="42"/>
      <c r="H49" s="7"/>
      <c r="I49" s="20"/>
      <c r="J49" s="7"/>
      <c r="K49" s="8"/>
      <c r="L49" s="7"/>
      <c r="M49" s="8">
        <v>3</v>
      </c>
      <c r="N49" s="7">
        <v>2</v>
      </c>
      <c r="O49" s="8">
        <v>2</v>
      </c>
      <c r="P49" s="7">
        <v>6</v>
      </c>
      <c r="Q49" s="8">
        <v>8</v>
      </c>
      <c r="R49" s="7">
        <v>6</v>
      </c>
      <c r="S49" s="8">
        <v>5</v>
      </c>
      <c r="T49" s="7">
        <v>8</v>
      </c>
      <c r="U49" s="8">
        <v>6</v>
      </c>
      <c r="V49" s="7">
        <v>12</v>
      </c>
      <c r="W49" s="8">
        <v>5</v>
      </c>
      <c r="X49" s="7">
        <v>4</v>
      </c>
      <c r="Y49" s="8">
        <v>1</v>
      </c>
      <c r="Z49" s="7">
        <v>3</v>
      </c>
      <c r="AA49" s="8">
        <v>2</v>
      </c>
      <c r="AB49" s="7">
        <v>1</v>
      </c>
      <c r="AC49" s="8"/>
      <c r="AD49" s="7"/>
      <c r="AE49" s="8"/>
      <c r="AF49" s="7"/>
      <c r="AG49" s="8">
        <v>2</v>
      </c>
      <c r="AH49" s="7">
        <v>1</v>
      </c>
      <c r="AI49" s="8">
        <v>1</v>
      </c>
      <c r="AJ49" s="7"/>
      <c r="AK49" s="8"/>
      <c r="AL49" s="21"/>
      <c r="AM49" s="35"/>
      <c r="AN49" s="57"/>
      <c r="AO49" s="20">
        <v>0</v>
      </c>
      <c r="AP49" s="22">
        <v>1</v>
      </c>
      <c r="AQ49" s="22">
        <v>0</v>
      </c>
      <c r="AR49" s="22">
        <v>9</v>
      </c>
      <c r="AS49" s="159"/>
      <c r="AT49" s="6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122"/>
      <c r="BG49" s="122"/>
      <c r="BX49" s="121"/>
      <c r="CD49" s="147" t="str">
        <f t="shared" si="3"/>
        <v/>
      </c>
      <c r="CG49" s="123">
        <v>0</v>
      </c>
      <c r="CH49" s="123">
        <v>0</v>
      </c>
      <c r="CI49" s="123">
        <v>0</v>
      </c>
      <c r="CJ49" s="123">
        <f t="shared" si="4"/>
        <v>0</v>
      </c>
      <c r="CK49" s="123"/>
      <c r="CL49" s="123"/>
      <c r="CM49" s="123"/>
      <c r="CN49" s="123"/>
      <c r="CO49" s="123"/>
    </row>
    <row r="50" spans="1:93" ht="16.149999999999999" customHeight="1" x14ac:dyDescent="0.2">
      <c r="A50" s="335"/>
      <c r="B50" s="39" t="s">
        <v>40</v>
      </c>
      <c r="C50" s="52">
        <f t="shared" si="0"/>
        <v>0</v>
      </c>
      <c r="D50" s="53">
        <f t="shared" si="5"/>
        <v>0</v>
      </c>
      <c r="E50" s="158">
        <f t="shared" si="5"/>
        <v>0</v>
      </c>
      <c r="F50" s="41"/>
      <c r="G50" s="42"/>
      <c r="H50" s="7"/>
      <c r="I50" s="20"/>
      <c r="J50" s="7"/>
      <c r="K50" s="8"/>
      <c r="L50" s="7"/>
      <c r="M50" s="8"/>
      <c r="N50" s="7"/>
      <c r="O50" s="8"/>
      <c r="P50" s="7"/>
      <c r="Q50" s="8"/>
      <c r="R50" s="7"/>
      <c r="S50" s="8"/>
      <c r="T50" s="7"/>
      <c r="U50" s="8"/>
      <c r="V50" s="7"/>
      <c r="W50" s="8"/>
      <c r="X50" s="7"/>
      <c r="Y50" s="8"/>
      <c r="Z50" s="7"/>
      <c r="AA50" s="8"/>
      <c r="AB50" s="7"/>
      <c r="AC50" s="8"/>
      <c r="AD50" s="7"/>
      <c r="AE50" s="8"/>
      <c r="AF50" s="7"/>
      <c r="AG50" s="8"/>
      <c r="AH50" s="7"/>
      <c r="AI50" s="8"/>
      <c r="AJ50" s="7"/>
      <c r="AK50" s="8"/>
      <c r="AL50" s="21"/>
      <c r="AM50" s="35"/>
      <c r="AN50" s="57"/>
      <c r="AO50" s="20"/>
      <c r="AP50" s="22"/>
      <c r="AQ50" s="22"/>
      <c r="AR50" s="22"/>
      <c r="AS50" s="159"/>
      <c r="AT50" s="6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122"/>
      <c r="BG50" s="122"/>
      <c r="BX50" s="121"/>
      <c r="CD50" s="147" t="str">
        <f t="shared" si="3"/>
        <v/>
      </c>
      <c r="CG50" s="123">
        <v>0</v>
      </c>
      <c r="CH50" s="123">
        <v>0</v>
      </c>
      <c r="CI50" s="123">
        <v>0</v>
      </c>
      <c r="CJ50" s="123">
        <f t="shared" si="4"/>
        <v>0</v>
      </c>
      <c r="CK50" s="123"/>
      <c r="CL50" s="123"/>
      <c r="CM50" s="123"/>
      <c r="CN50" s="123"/>
      <c r="CO50" s="123"/>
    </row>
    <row r="51" spans="1:93" ht="16.149999999999999" customHeight="1" x14ac:dyDescent="0.2">
      <c r="A51" s="335"/>
      <c r="B51" s="39" t="s">
        <v>41</v>
      </c>
      <c r="C51" s="52">
        <f t="shared" si="0"/>
        <v>0</v>
      </c>
      <c r="D51" s="53">
        <f t="shared" si="5"/>
        <v>0</v>
      </c>
      <c r="E51" s="158">
        <f t="shared" si="5"/>
        <v>0</v>
      </c>
      <c r="F51" s="41"/>
      <c r="G51" s="42"/>
      <c r="H51" s="7"/>
      <c r="I51" s="20"/>
      <c r="J51" s="7"/>
      <c r="K51" s="8"/>
      <c r="L51" s="7"/>
      <c r="M51" s="8"/>
      <c r="N51" s="7"/>
      <c r="O51" s="8"/>
      <c r="P51" s="7"/>
      <c r="Q51" s="8"/>
      <c r="R51" s="7"/>
      <c r="S51" s="8"/>
      <c r="T51" s="7"/>
      <c r="U51" s="8"/>
      <c r="V51" s="7"/>
      <c r="W51" s="8"/>
      <c r="X51" s="7"/>
      <c r="Y51" s="8"/>
      <c r="Z51" s="7"/>
      <c r="AA51" s="8"/>
      <c r="AB51" s="7"/>
      <c r="AC51" s="8"/>
      <c r="AD51" s="7"/>
      <c r="AE51" s="8"/>
      <c r="AF51" s="7"/>
      <c r="AG51" s="8"/>
      <c r="AH51" s="7"/>
      <c r="AI51" s="8"/>
      <c r="AJ51" s="7"/>
      <c r="AK51" s="8"/>
      <c r="AL51" s="21"/>
      <c r="AM51" s="35"/>
      <c r="AN51" s="57"/>
      <c r="AO51" s="20"/>
      <c r="AP51" s="22"/>
      <c r="AQ51" s="22"/>
      <c r="AR51" s="22"/>
      <c r="AS51" s="159"/>
      <c r="AT51" s="6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122"/>
      <c r="BG51" s="122"/>
      <c r="BX51" s="121"/>
      <c r="CD51" s="147" t="str">
        <f t="shared" si="3"/>
        <v/>
      </c>
      <c r="CG51" s="123">
        <v>0</v>
      </c>
      <c r="CH51" s="123">
        <v>0</v>
      </c>
      <c r="CI51" s="123">
        <v>0</v>
      </c>
      <c r="CJ51" s="123">
        <f t="shared" si="4"/>
        <v>0</v>
      </c>
      <c r="CK51" s="123"/>
      <c r="CL51" s="123"/>
      <c r="CM51" s="123"/>
      <c r="CN51" s="123"/>
      <c r="CO51" s="123"/>
    </row>
    <row r="52" spans="1:93" ht="16.149999999999999" customHeight="1" x14ac:dyDescent="0.2">
      <c r="A52" s="335"/>
      <c r="B52" s="39" t="s">
        <v>42</v>
      </c>
      <c r="C52" s="52">
        <f t="shared" si="0"/>
        <v>0</v>
      </c>
      <c r="D52" s="53">
        <f t="shared" si="5"/>
        <v>0</v>
      </c>
      <c r="E52" s="158">
        <f t="shared" si="5"/>
        <v>0</v>
      </c>
      <c r="F52" s="41"/>
      <c r="G52" s="42"/>
      <c r="H52" s="7"/>
      <c r="I52" s="20"/>
      <c r="J52" s="7"/>
      <c r="K52" s="8"/>
      <c r="L52" s="7"/>
      <c r="M52" s="8"/>
      <c r="N52" s="7"/>
      <c r="O52" s="8"/>
      <c r="P52" s="7"/>
      <c r="Q52" s="8"/>
      <c r="R52" s="7"/>
      <c r="S52" s="8"/>
      <c r="T52" s="7"/>
      <c r="U52" s="8"/>
      <c r="V52" s="7"/>
      <c r="W52" s="8"/>
      <c r="X52" s="7"/>
      <c r="Y52" s="8"/>
      <c r="Z52" s="7"/>
      <c r="AA52" s="8"/>
      <c r="AB52" s="7"/>
      <c r="AC52" s="8"/>
      <c r="AD52" s="7"/>
      <c r="AE52" s="8"/>
      <c r="AF52" s="7"/>
      <c r="AG52" s="8"/>
      <c r="AH52" s="7"/>
      <c r="AI52" s="8"/>
      <c r="AJ52" s="7"/>
      <c r="AK52" s="8"/>
      <c r="AL52" s="21"/>
      <c r="AM52" s="35"/>
      <c r="AN52" s="57"/>
      <c r="AO52" s="20"/>
      <c r="AP52" s="22"/>
      <c r="AQ52" s="22"/>
      <c r="AR52" s="22"/>
      <c r="AS52" s="159"/>
      <c r="AT52" s="6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122"/>
      <c r="BG52" s="122"/>
      <c r="BX52" s="121"/>
      <c r="CD52" s="147" t="str">
        <f t="shared" si="3"/>
        <v/>
      </c>
      <c r="CG52" s="123">
        <v>0</v>
      </c>
      <c r="CH52" s="123">
        <v>0</v>
      </c>
      <c r="CI52" s="123">
        <v>0</v>
      </c>
      <c r="CJ52" s="123">
        <f t="shared" si="4"/>
        <v>0</v>
      </c>
      <c r="CK52" s="123"/>
      <c r="CL52" s="123"/>
      <c r="CM52" s="123"/>
      <c r="CN52" s="123"/>
      <c r="CO52" s="123"/>
    </row>
    <row r="53" spans="1:93" ht="16.149999999999999" customHeight="1" x14ac:dyDescent="0.2">
      <c r="A53" s="335"/>
      <c r="B53" s="39" t="s">
        <v>43</v>
      </c>
      <c r="C53" s="52">
        <f t="shared" si="0"/>
        <v>0</v>
      </c>
      <c r="D53" s="53">
        <f t="shared" si="5"/>
        <v>0</v>
      </c>
      <c r="E53" s="158">
        <f t="shared" si="5"/>
        <v>0</v>
      </c>
      <c r="F53" s="41"/>
      <c r="G53" s="42"/>
      <c r="H53" s="7"/>
      <c r="I53" s="20"/>
      <c r="J53" s="7"/>
      <c r="K53" s="8"/>
      <c r="L53" s="7"/>
      <c r="M53" s="8"/>
      <c r="N53" s="7"/>
      <c r="O53" s="8"/>
      <c r="P53" s="7"/>
      <c r="Q53" s="8"/>
      <c r="R53" s="7"/>
      <c r="S53" s="8"/>
      <c r="T53" s="7"/>
      <c r="U53" s="8"/>
      <c r="V53" s="7"/>
      <c r="W53" s="8"/>
      <c r="X53" s="7"/>
      <c r="Y53" s="8"/>
      <c r="Z53" s="7"/>
      <c r="AA53" s="8"/>
      <c r="AB53" s="7"/>
      <c r="AC53" s="8"/>
      <c r="AD53" s="7"/>
      <c r="AE53" s="8"/>
      <c r="AF53" s="7"/>
      <c r="AG53" s="8"/>
      <c r="AH53" s="7"/>
      <c r="AI53" s="8"/>
      <c r="AJ53" s="7"/>
      <c r="AK53" s="8"/>
      <c r="AL53" s="21"/>
      <c r="AM53" s="35"/>
      <c r="AN53" s="57"/>
      <c r="AO53" s="20"/>
      <c r="AP53" s="22"/>
      <c r="AQ53" s="22"/>
      <c r="AR53" s="22"/>
      <c r="AS53" s="159"/>
      <c r="AT53" s="6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122"/>
      <c r="BG53" s="122"/>
      <c r="BX53" s="121"/>
      <c r="CD53" s="147" t="str">
        <f t="shared" si="3"/>
        <v/>
      </c>
      <c r="CG53" s="123">
        <v>0</v>
      </c>
      <c r="CH53" s="123">
        <v>0</v>
      </c>
      <c r="CI53" s="123">
        <v>0</v>
      </c>
      <c r="CJ53" s="123">
        <f t="shared" si="4"/>
        <v>0</v>
      </c>
      <c r="CK53" s="123"/>
      <c r="CL53" s="123"/>
      <c r="CM53" s="123"/>
      <c r="CN53" s="123"/>
      <c r="CO53" s="123"/>
    </row>
    <row r="54" spans="1:93" ht="16.149999999999999" customHeight="1" x14ac:dyDescent="0.2">
      <c r="A54" s="335"/>
      <c r="B54" s="127" t="s">
        <v>44</v>
      </c>
      <c r="C54" s="160">
        <f t="shared" si="0"/>
        <v>0</v>
      </c>
      <c r="D54" s="161">
        <f t="shared" si="5"/>
        <v>0</v>
      </c>
      <c r="E54" s="162">
        <f t="shared" si="5"/>
        <v>0</v>
      </c>
      <c r="F54" s="41"/>
      <c r="G54" s="42"/>
      <c r="H54" s="27"/>
      <c r="I54" s="28"/>
      <c r="J54" s="27"/>
      <c r="K54" s="137"/>
      <c r="L54" s="27"/>
      <c r="M54" s="137"/>
      <c r="N54" s="27"/>
      <c r="O54" s="137"/>
      <c r="P54" s="27"/>
      <c r="Q54" s="137"/>
      <c r="R54" s="27"/>
      <c r="S54" s="137"/>
      <c r="T54" s="27"/>
      <c r="U54" s="137"/>
      <c r="V54" s="27"/>
      <c r="W54" s="137"/>
      <c r="X54" s="27"/>
      <c r="Y54" s="137"/>
      <c r="Z54" s="27"/>
      <c r="AA54" s="137"/>
      <c r="AB54" s="27"/>
      <c r="AC54" s="137"/>
      <c r="AD54" s="27"/>
      <c r="AE54" s="137"/>
      <c r="AF54" s="27"/>
      <c r="AG54" s="137"/>
      <c r="AH54" s="27"/>
      <c r="AI54" s="137"/>
      <c r="AJ54" s="27"/>
      <c r="AK54" s="137"/>
      <c r="AL54" s="163"/>
      <c r="AM54" s="164"/>
      <c r="AN54" s="57"/>
      <c r="AO54" s="28"/>
      <c r="AP54" s="22"/>
      <c r="AQ54" s="22"/>
      <c r="AR54" s="22"/>
      <c r="AS54" s="159"/>
      <c r="AT54" s="6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122"/>
      <c r="BG54" s="122"/>
      <c r="BX54" s="121"/>
      <c r="CD54" s="147" t="str">
        <f t="shared" si="3"/>
        <v/>
      </c>
      <c r="CG54" s="123">
        <v>0</v>
      </c>
      <c r="CH54" s="123">
        <v>0</v>
      </c>
      <c r="CI54" s="123">
        <v>0</v>
      </c>
      <c r="CJ54" s="123">
        <f t="shared" si="4"/>
        <v>0</v>
      </c>
      <c r="CK54" s="123"/>
      <c r="CL54" s="123"/>
      <c r="CM54" s="123"/>
      <c r="CN54" s="123"/>
      <c r="CO54" s="123"/>
    </row>
    <row r="55" spans="1:93" ht="16.149999999999999" customHeight="1" x14ac:dyDescent="0.2">
      <c r="A55" s="335"/>
      <c r="B55" s="39" t="s">
        <v>45</v>
      </c>
      <c r="C55" s="52">
        <f t="shared" si="0"/>
        <v>0</v>
      </c>
      <c r="D55" s="53">
        <f t="shared" si="5"/>
        <v>0</v>
      </c>
      <c r="E55" s="158">
        <f t="shared" si="5"/>
        <v>0</v>
      </c>
      <c r="F55" s="41"/>
      <c r="G55" s="42"/>
      <c r="H55" s="7"/>
      <c r="I55" s="20"/>
      <c r="J55" s="7"/>
      <c r="K55" s="8"/>
      <c r="L55" s="7"/>
      <c r="M55" s="8"/>
      <c r="N55" s="7"/>
      <c r="O55" s="8"/>
      <c r="P55" s="7"/>
      <c r="Q55" s="8"/>
      <c r="R55" s="7"/>
      <c r="S55" s="8"/>
      <c r="T55" s="7"/>
      <c r="U55" s="8"/>
      <c r="V55" s="7"/>
      <c r="W55" s="8"/>
      <c r="X55" s="7"/>
      <c r="Y55" s="8"/>
      <c r="Z55" s="7"/>
      <c r="AA55" s="8"/>
      <c r="AB55" s="7"/>
      <c r="AC55" s="8"/>
      <c r="AD55" s="7"/>
      <c r="AE55" s="8"/>
      <c r="AF55" s="7"/>
      <c r="AG55" s="8"/>
      <c r="AH55" s="7"/>
      <c r="AI55" s="8"/>
      <c r="AJ55" s="7"/>
      <c r="AK55" s="8"/>
      <c r="AL55" s="21"/>
      <c r="AM55" s="35"/>
      <c r="AN55" s="57"/>
      <c r="AO55" s="20"/>
      <c r="AP55" s="22"/>
      <c r="AQ55" s="22"/>
      <c r="AR55" s="22"/>
      <c r="AS55" s="159"/>
      <c r="AT55" s="6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122"/>
      <c r="BG55" s="122"/>
      <c r="BX55" s="121"/>
      <c r="CD55" s="147" t="str">
        <f t="shared" si="3"/>
        <v/>
      </c>
      <c r="CG55" s="123">
        <v>0</v>
      </c>
      <c r="CH55" s="123">
        <v>0</v>
      </c>
      <c r="CI55" s="123">
        <v>0</v>
      </c>
      <c r="CJ55" s="123">
        <f t="shared" si="4"/>
        <v>0</v>
      </c>
      <c r="CK55" s="123"/>
      <c r="CL55" s="123"/>
      <c r="CM55" s="123"/>
      <c r="CN55" s="123"/>
      <c r="CO55" s="123"/>
    </row>
    <row r="56" spans="1:93" ht="16.149999999999999" customHeight="1" x14ac:dyDescent="0.2">
      <c r="A56" s="335"/>
      <c r="B56" s="112" t="s">
        <v>46</v>
      </c>
      <c r="C56" s="165">
        <f t="shared" si="0"/>
        <v>0</v>
      </c>
      <c r="D56" s="171">
        <f t="shared" ref="D56:E74" si="6">SUM(F56+H56+J56+L56+N56+P56+R56+T56+V56+X56+Z56+AB56+AD56+AF56+AH56+AJ56+AL56)</f>
        <v>0</v>
      </c>
      <c r="E56" s="166">
        <f t="shared" si="6"/>
        <v>0</v>
      </c>
      <c r="F56" s="41"/>
      <c r="G56" s="95"/>
      <c r="H56" s="7"/>
      <c r="I56" s="20"/>
      <c r="J56" s="7"/>
      <c r="K56" s="8"/>
      <c r="L56" s="7"/>
      <c r="M56" s="8"/>
      <c r="N56" s="7"/>
      <c r="O56" s="8"/>
      <c r="P56" s="7"/>
      <c r="Q56" s="8"/>
      <c r="R56" s="7"/>
      <c r="S56" s="8"/>
      <c r="T56" s="7"/>
      <c r="U56" s="8"/>
      <c r="V56" s="7"/>
      <c r="W56" s="8"/>
      <c r="X56" s="7"/>
      <c r="Y56" s="8"/>
      <c r="Z56" s="7"/>
      <c r="AA56" s="8"/>
      <c r="AB56" s="7"/>
      <c r="AC56" s="8"/>
      <c r="AD56" s="7"/>
      <c r="AE56" s="8"/>
      <c r="AF56" s="7"/>
      <c r="AG56" s="173"/>
      <c r="AH56" s="7"/>
      <c r="AI56" s="8"/>
      <c r="AJ56" s="7"/>
      <c r="AK56" s="8"/>
      <c r="AL56" s="21"/>
      <c r="AM56" s="35"/>
      <c r="AN56" s="57"/>
      <c r="AO56" s="20"/>
      <c r="AP56" s="22"/>
      <c r="AQ56" s="22"/>
      <c r="AR56" s="22"/>
      <c r="AS56" s="159"/>
      <c r="AT56" s="6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122"/>
      <c r="BG56" s="122"/>
      <c r="BX56" s="121"/>
      <c r="CD56" s="147" t="str">
        <f t="shared" si="3"/>
        <v/>
      </c>
      <c r="CG56" s="123">
        <v>0</v>
      </c>
      <c r="CH56" s="123">
        <v>0</v>
      </c>
      <c r="CI56" s="123">
        <v>0</v>
      </c>
      <c r="CJ56" s="123">
        <f t="shared" si="4"/>
        <v>0</v>
      </c>
      <c r="CK56" s="123"/>
      <c r="CL56" s="123"/>
      <c r="CM56" s="123"/>
      <c r="CN56" s="123"/>
      <c r="CO56" s="123"/>
    </row>
    <row r="57" spans="1:93" ht="16.149999999999999" customHeight="1" x14ac:dyDescent="0.2">
      <c r="A57" s="336"/>
      <c r="B57" s="167" t="s">
        <v>47</v>
      </c>
      <c r="C57" s="132">
        <f t="shared" si="0"/>
        <v>0</v>
      </c>
      <c r="D57" s="168">
        <f t="shared" si="6"/>
        <v>0</v>
      </c>
      <c r="E57" s="128">
        <f t="shared" si="6"/>
        <v>0</v>
      </c>
      <c r="F57" s="64"/>
      <c r="G57" s="68"/>
      <c r="H57" s="32"/>
      <c r="I57" s="33"/>
      <c r="J57" s="32"/>
      <c r="K57" s="45"/>
      <c r="L57" s="32"/>
      <c r="M57" s="45"/>
      <c r="N57" s="32"/>
      <c r="O57" s="45"/>
      <c r="P57" s="32"/>
      <c r="Q57" s="45"/>
      <c r="R57" s="32"/>
      <c r="S57" s="45"/>
      <c r="T57" s="32"/>
      <c r="U57" s="45"/>
      <c r="V57" s="32"/>
      <c r="W57" s="45"/>
      <c r="X57" s="32"/>
      <c r="Y57" s="45"/>
      <c r="Z57" s="32"/>
      <c r="AA57" s="45"/>
      <c r="AB57" s="32"/>
      <c r="AC57" s="45"/>
      <c r="AD57" s="32"/>
      <c r="AE57" s="45"/>
      <c r="AF57" s="32"/>
      <c r="AG57" s="45"/>
      <c r="AH57" s="32"/>
      <c r="AI57" s="45"/>
      <c r="AJ57" s="32"/>
      <c r="AK57" s="45"/>
      <c r="AL57" s="71"/>
      <c r="AM57" s="97"/>
      <c r="AN57" s="57"/>
      <c r="AO57" s="33"/>
      <c r="AP57" s="24"/>
      <c r="AQ57" s="24"/>
      <c r="AR57" s="24"/>
      <c r="AS57" s="159"/>
      <c r="AT57" s="6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122"/>
      <c r="BG57" s="122"/>
      <c r="BX57" s="121"/>
      <c r="CD57" s="147" t="str">
        <f t="shared" si="3"/>
        <v/>
      </c>
      <c r="CG57" s="123">
        <v>0</v>
      </c>
      <c r="CH57" s="123">
        <v>0</v>
      </c>
      <c r="CI57" s="123">
        <v>0</v>
      </c>
      <c r="CJ57" s="123">
        <f t="shared" si="4"/>
        <v>0</v>
      </c>
      <c r="CK57" s="123"/>
      <c r="CL57" s="123"/>
      <c r="CM57" s="123"/>
      <c r="CN57" s="123"/>
      <c r="CO57" s="123"/>
    </row>
    <row r="58" spans="1:93" ht="16.149999999999999" customHeight="1" x14ac:dyDescent="0.2">
      <c r="A58" s="334" t="s">
        <v>51</v>
      </c>
      <c r="B58" s="152" t="s">
        <v>37</v>
      </c>
      <c r="C58" s="49">
        <f t="shared" si="0"/>
        <v>45</v>
      </c>
      <c r="D58" s="50">
        <f t="shared" si="6"/>
        <v>29</v>
      </c>
      <c r="E58" s="153">
        <f t="shared" si="6"/>
        <v>16</v>
      </c>
      <c r="F58" s="84"/>
      <c r="G58" s="170"/>
      <c r="H58" s="84"/>
      <c r="I58" s="170"/>
      <c r="J58" s="78"/>
      <c r="K58" s="79"/>
      <c r="L58" s="78"/>
      <c r="M58" s="79"/>
      <c r="N58" s="78">
        <v>3</v>
      </c>
      <c r="O58" s="79"/>
      <c r="P58" s="78">
        <v>2</v>
      </c>
      <c r="Q58" s="79">
        <v>6</v>
      </c>
      <c r="R58" s="78">
        <v>2</v>
      </c>
      <c r="S58" s="79">
        <v>2</v>
      </c>
      <c r="T58" s="78">
        <v>6</v>
      </c>
      <c r="U58" s="79">
        <v>3</v>
      </c>
      <c r="V58" s="78">
        <v>2</v>
      </c>
      <c r="W58" s="79">
        <v>2</v>
      </c>
      <c r="X58" s="78">
        <v>5</v>
      </c>
      <c r="Y58" s="79"/>
      <c r="Z58" s="78">
        <v>6</v>
      </c>
      <c r="AA58" s="79">
        <v>3</v>
      </c>
      <c r="AB58" s="78">
        <v>2</v>
      </c>
      <c r="AC58" s="79"/>
      <c r="AD58" s="78"/>
      <c r="AE58" s="79"/>
      <c r="AF58" s="78"/>
      <c r="AG58" s="79"/>
      <c r="AH58" s="78">
        <v>1</v>
      </c>
      <c r="AI58" s="79"/>
      <c r="AJ58" s="78"/>
      <c r="AK58" s="79"/>
      <c r="AL58" s="155"/>
      <c r="AM58" s="156"/>
      <c r="AN58" s="57"/>
      <c r="AO58" s="154">
        <v>0</v>
      </c>
      <c r="AP58" s="174">
        <v>0</v>
      </c>
      <c r="AQ58" s="174">
        <v>0</v>
      </c>
      <c r="AR58" s="174">
        <v>4</v>
      </c>
      <c r="AS58" s="174"/>
      <c r="AT58" s="6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122"/>
      <c r="BG58" s="122"/>
      <c r="BX58" s="121"/>
      <c r="CD58" s="147" t="str">
        <f t="shared" si="3"/>
        <v/>
      </c>
      <c r="CG58" s="123">
        <v>0</v>
      </c>
      <c r="CH58" s="123">
        <v>0</v>
      </c>
      <c r="CI58" s="123">
        <v>0</v>
      </c>
      <c r="CJ58" s="123">
        <f t="shared" si="4"/>
        <v>0</v>
      </c>
      <c r="CK58" s="123"/>
      <c r="CL58" s="123"/>
      <c r="CM58" s="123"/>
      <c r="CN58" s="123"/>
      <c r="CO58" s="123"/>
    </row>
    <row r="59" spans="1:93" ht="16.149999999999999" customHeight="1" x14ac:dyDescent="0.2">
      <c r="A59" s="335"/>
      <c r="B59" s="39" t="s">
        <v>38</v>
      </c>
      <c r="C59" s="52">
        <f t="shared" si="0"/>
        <v>0</v>
      </c>
      <c r="D59" s="53">
        <f t="shared" si="6"/>
        <v>0</v>
      </c>
      <c r="E59" s="158">
        <f t="shared" si="6"/>
        <v>0</v>
      </c>
      <c r="F59" s="41"/>
      <c r="G59" s="42"/>
      <c r="H59" s="41"/>
      <c r="I59" s="42"/>
      <c r="J59" s="7"/>
      <c r="K59" s="8"/>
      <c r="L59" s="7"/>
      <c r="M59" s="8"/>
      <c r="N59" s="7"/>
      <c r="O59" s="8"/>
      <c r="P59" s="7"/>
      <c r="Q59" s="8"/>
      <c r="R59" s="7"/>
      <c r="S59" s="8"/>
      <c r="T59" s="7"/>
      <c r="U59" s="8"/>
      <c r="V59" s="7"/>
      <c r="W59" s="8"/>
      <c r="X59" s="7"/>
      <c r="Y59" s="8"/>
      <c r="Z59" s="7"/>
      <c r="AA59" s="8"/>
      <c r="AB59" s="7"/>
      <c r="AC59" s="8"/>
      <c r="AD59" s="7"/>
      <c r="AE59" s="8"/>
      <c r="AF59" s="7"/>
      <c r="AG59" s="8"/>
      <c r="AH59" s="7"/>
      <c r="AI59" s="8"/>
      <c r="AJ59" s="7"/>
      <c r="AK59" s="8"/>
      <c r="AL59" s="21"/>
      <c r="AM59" s="35"/>
      <c r="AN59" s="57"/>
      <c r="AO59" s="20"/>
      <c r="AP59" s="22"/>
      <c r="AQ59" s="22"/>
      <c r="AR59" s="22"/>
      <c r="AS59" s="22"/>
      <c r="AT59" s="6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122"/>
      <c r="BG59" s="122"/>
      <c r="BX59" s="121"/>
      <c r="CD59" s="147" t="str">
        <f t="shared" si="3"/>
        <v/>
      </c>
      <c r="CG59" s="123">
        <v>0</v>
      </c>
      <c r="CH59" s="123">
        <v>0</v>
      </c>
      <c r="CI59" s="123">
        <v>0</v>
      </c>
      <c r="CJ59" s="123">
        <f t="shared" si="4"/>
        <v>0</v>
      </c>
      <c r="CK59" s="123"/>
      <c r="CL59" s="123"/>
      <c r="CM59" s="123"/>
      <c r="CN59" s="123"/>
      <c r="CO59" s="123"/>
    </row>
    <row r="60" spans="1:93" ht="16.149999999999999" customHeight="1" x14ac:dyDescent="0.2">
      <c r="A60" s="335"/>
      <c r="B60" s="39" t="s">
        <v>39</v>
      </c>
      <c r="C60" s="52">
        <f t="shared" si="0"/>
        <v>78</v>
      </c>
      <c r="D60" s="53">
        <f t="shared" si="6"/>
        <v>43</v>
      </c>
      <c r="E60" s="158">
        <f t="shared" si="6"/>
        <v>35</v>
      </c>
      <c r="F60" s="41"/>
      <c r="G60" s="42"/>
      <c r="H60" s="41"/>
      <c r="I60" s="42"/>
      <c r="J60" s="7"/>
      <c r="K60" s="8"/>
      <c r="L60" s="7"/>
      <c r="M60" s="8">
        <v>3</v>
      </c>
      <c r="N60" s="7">
        <v>2</v>
      </c>
      <c r="O60" s="8">
        <v>2</v>
      </c>
      <c r="P60" s="7">
        <v>6</v>
      </c>
      <c r="Q60" s="8">
        <v>8</v>
      </c>
      <c r="R60" s="7">
        <v>6</v>
      </c>
      <c r="S60" s="8">
        <v>5</v>
      </c>
      <c r="T60" s="7">
        <v>8</v>
      </c>
      <c r="U60" s="8">
        <v>6</v>
      </c>
      <c r="V60" s="7">
        <v>12</v>
      </c>
      <c r="W60" s="8">
        <v>5</v>
      </c>
      <c r="X60" s="7">
        <v>4</v>
      </c>
      <c r="Y60" s="8">
        <v>1</v>
      </c>
      <c r="Z60" s="7">
        <v>3</v>
      </c>
      <c r="AA60" s="8">
        <v>2</v>
      </c>
      <c r="AB60" s="7">
        <v>1</v>
      </c>
      <c r="AC60" s="8"/>
      <c r="AD60" s="7"/>
      <c r="AE60" s="8"/>
      <c r="AF60" s="7"/>
      <c r="AG60" s="8">
        <v>2</v>
      </c>
      <c r="AH60" s="7">
        <v>1</v>
      </c>
      <c r="AI60" s="8">
        <v>1</v>
      </c>
      <c r="AJ60" s="7"/>
      <c r="AK60" s="8"/>
      <c r="AL60" s="21"/>
      <c r="AM60" s="35"/>
      <c r="AN60" s="57"/>
      <c r="AO60" s="20">
        <v>0</v>
      </c>
      <c r="AP60" s="22">
        <v>1</v>
      </c>
      <c r="AQ60" s="22">
        <v>0</v>
      </c>
      <c r="AR60" s="22">
        <v>9</v>
      </c>
      <c r="AS60" s="22"/>
      <c r="AT60" s="6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122"/>
      <c r="BG60" s="122"/>
      <c r="BX60" s="121"/>
      <c r="CD60" s="147" t="str">
        <f t="shared" si="3"/>
        <v/>
      </c>
      <c r="CG60" s="123">
        <v>0</v>
      </c>
      <c r="CH60" s="123">
        <v>0</v>
      </c>
      <c r="CI60" s="123">
        <v>0</v>
      </c>
      <c r="CJ60" s="123">
        <f t="shared" si="4"/>
        <v>0</v>
      </c>
      <c r="CK60" s="123"/>
      <c r="CL60" s="123"/>
      <c r="CM60" s="123"/>
      <c r="CN60" s="123"/>
      <c r="CO60" s="123"/>
    </row>
    <row r="61" spans="1:93" ht="16.149999999999999" customHeight="1" x14ac:dyDescent="0.2">
      <c r="A61" s="335"/>
      <c r="B61" s="39" t="s">
        <v>41</v>
      </c>
      <c r="C61" s="52">
        <f t="shared" si="0"/>
        <v>0</v>
      </c>
      <c r="D61" s="53">
        <f t="shared" si="6"/>
        <v>0</v>
      </c>
      <c r="E61" s="158">
        <f t="shared" si="6"/>
        <v>0</v>
      </c>
      <c r="F61" s="41"/>
      <c r="G61" s="42"/>
      <c r="H61" s="41"/>
      <c r="I61" s="42"/>
      <c r="J61" s="7"/>
      <c r="K61" s="8"/>
      <c r="L61" s="7"/>
      <c r="M61" s="8"/>
      <c r="N61" s="7"/>
      <c r="O61" s="8"/>
      <c r="P61" s="7"/>
      <c r="Q61" s="8"/>
      <c r="R61" s="7"/>
      <c r="S61" s="8"/>
      <c r="T61" s="7"/>
      <c r="U61" s="8"/>
      <c r="V61" s="7"/>
      <c r="W61" s="8"/>
      <c r="X61" s="7"/>
      <c r="Y61" s="8"/>
      <c r="Z61" s="7"/>
      <c r="AA61" s="8"/>
      <c r="AB61" s="7"/>
      <c r="AC61" s="8"/>
      <c r="AD61" s="7"/>
      <c r="AE61" s="8"/>
      <c r="AF61" s="7"/>
      <c r="AG61" s="8"/>
      <c r="AH61" s="7"/>
      <c r="AI61" s="8"/>
      <c r="AJ61" s="7"/>
      <c r="AK61" s="8"/>
      <c r="AL61" s="21"/>
      <c r="AM61" s="35"/>
      <c r="AN61" s="57"/>
      <c r="AO61" s="20"/>
      <c r="AP61" s="22"/>
      <c r="AQ61" s="22"/>
      <c r="AR61" s="22"/>
      <c r="AS61" s="22"/>
      <c r="AT61" s="6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122"/>
      <c r="BG61" s="122"/>
      <c r="BX61" s="121"/>
      <c r="CD61" s="147" t="str">
        <f t="shared" si="3"/>
        <v/>
      </c>
      <c r="CG61" s="123">
        <v>0</v>
      </c>
      <c r="CH61" s="123">
        <v>0</v>
      </c>
      <c r="CI61" s="123">
        <v>0</v>
      </c>
      <c r="CJ61" s="123">
        <f t="shared" si="4"/>
        <v>0</v>
      </c>
      <c r="CK61" s="123"/>
      <c r="CL61" s="123"/>
      <c r="CM61" s="123"/>
      <c r="CN61" s="123"/>
      <c r="CO61" s="123"/>
    </row>
    <row r="62" spans="1:93" ht="16.149999999999999" customHeight="1" x14ac:dyDescent="0.2">
      <c r="A62" s="335"/>
      <c r="B62" s="39" t="s">
        <v>42</v>
      </c>
      <c r="C62" s="52">
        <f t="shared" si="0"/>
        <v>0</v>
      </c>
      <c r="D62" s="53">
        <f t="shared" si="6"/>
        <v>0</v>
      </c>
      <c r="E62" s="158">
        <f t="shared" si="6"/>
        <v>0</v>
      </c>
      <c r="F62" s="41"/>
      <c r="G62" s="42"/>
      <c r="H62" s="41"/>
      <c r="I62" s="42"/>
      <c r="J62" s="7"/>
      <c r="K62" s="8"/>
      <c r="L62" s="7"/>
      <c r="M62" s="8"/>
      <c r="N62" s="7"/>
      <c r="O62" s="8"/>
      <c r="P62" s="7"/>
      <c r="Q62" s="8"/>
      <c r="R62" s="7"/>
      <c r="S62" s="8"/>
      <c r="T62" s="7"/>
      <c r="U62" s="8"/>
      <c r="V62" s="7"/>
      <c r="W62" s="8"/>
      <c r="X62" s="7"/>
      <c r="Y62" s="8"/>
      <c r="Z62" s="7"/>
      <c r="AA62" s="8"/>
      <c r="AB62" s="7"/>
      <c r="AC62" s="8"/>
      <c r="AD62" s="7"/>
      <c r="AE62" s="8"/>
      <c r="AF62" s="7"/>
      <c r="AG62" s="8"/>
      <c r="AH62" s="7"/>
      <c r="AI62" s="8"/>
      <c r="AJ62" s="7"/>
      <c r="AK62" s="8"/>
      <c r="AL62" s="21"/>
      <c r="AM62" s="35"/>
      <c r="AN62" s="57"/>
      <c r="AO62" s="20"/>
      <c r="AP62" s="22"/>
      <c r="AQ62" s="22"/>
      <c r="AR62" s="22"/>
      <c r="AS62" s="22"/>
      <c r="AT62" s="6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122"/>
      <c r="BG62" s="122"/>
      <c r="BX62" s="121"/>
      <c r="CD62" s="147" t="str">
        <f t="shared" si="3"/>
        <v/>
      </c>
      <c r="CG62" s="123">
        <v>0</v>
      </c>
      <c r="CH62" s="123">
        <v>0</v>
      </c>
      <c r="CI62" s="123">
        <v>0</v>
      </c>
      <c r="CJ62" s="123">
        <f t="shared" si="4"/>
        <v>0</v>
      </c>
      <c r="CK62" s="123"/>
      <c r="CL62" s="123"/>
      <c r="CM62" s="123"/>
      <c r="CN62" s="123"/>
      <c r="CO62" s="123"/>
    </row>
    <row r="63" spans="1:93" ht="16.149999999999999" customHeight="1" x14ac:dyDescent="0.2">
      <c r="A63" s="335"/>
      <c r="B63" s="175" t="s">
        <v>46</v>
      </c>
      <c r="C63" s="87">
        <f t="shared" si="0"/>
        <v>0</v>
      </c>
      <c r="D63" s="171">
        <f t="shared" si="6"/>
        <v>0</v>
      </c>
      <c r="E63" s="166">
        <f t="shared" si="6"/>
        <v>0</v>
      </c>
      <c r="F63" s="41"/>
      <c r="G63" s="42"/>
      <c r="H63" s="41"/>
      <c r="I63" s="42"/>
      <c r="J63" s="27"/>
      <c r="K63" s="137"/>
      <c r="L63" s="27"/>
      <c r="M63" s="137"/>
      <c r="N63" s="27"/>
      <c r="O63" s="137"/>
      <c r="P63" s="27"/>
      <c r="Q63" s="137"/>
      <c r="R63" s="27"/>
      <c r="S63" s="137"/>
      <c r="T63" s="27"/>
      <c r="U63" s="137"/>
      <c r="V63" s="27"/>
      <c r="W63" s="137"/>
      <c r="X63" s="27"/>
      <c r="Y63" s="137"/>
      <c r="Z63" s="27"/>
      <c r="AA63" s="137"/>
      <c r="AB63" s="27"/>
      <c r="AC63" s="137"/>
      <c r="AD63" s="27"/>
      <c r="AE63" s="137"/>
      <c r="AF63" s="27"/>
      <c r="AG63" s="137"/>
      <c r="AH63" s="27"/>
      <c r="AI63" s="137"/>
      <c r="AJ63" s="27"/>
      <c r="AK63" s="137"/>
      <c r="AL63" s="163"/>
      <c r="AM63" s="164"/>
      <c r="AN63" s="57"/>
      <c r="AO63" s="28"/>
      <c r="AP63" s="62"/>
      <c r="AQ63" s="62"/>
      <c r="AR63" s="62"/>
      <c r="AS63" s="62"/>
      <c r="AT63" s="6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122"/>
      <c r="BG63" s="122"/>
      <c r="BX63" s="121"/>
      <c r="CD63" s="147" t="str">
        <f t="shared" si="3"/>
        <v/>
      </c>
      <c r="CG63" s="123">
        <v>0</v>
      </c>
      <c r="CH63" s="123">
        <v>0</v>
      </c>
      <c r="CI63" s="123">
        <v>0</v>
      </c>
      <c r="CJ63" s="123">
        <f t="shared" si="4"/>
        <v>0</v>
      </c>
      <c r="CK63" s="123"/>
      <c r="CL63" s="123"/>
      <c r="CM63" s="123"/>
      <c r="CN63" s="123"/>
      <c r="CO63" s="123"/>
    </row>
    <row r="64" spans="1:93" ht="16.149999999999999" customHeight="1" x14ac:dyDescent="0.2">
      <c r="A64" s="335"/>
      <c r="B64" s="167" t="s">
        <v>45</v>
      </c>
      <c r="C64" s="132">
        <f t="shared" si="0"/>
        <v>0</v>
      </c>
      <c r="D64" s="168">
        <f t="shared" si="6"/>
        <v>0</v>
      </c>
      <c r="E64" s="128">
        <f t="shared" si="6"/>
        <v>0</v>
      </c>
      <c r="F64" s="64"/>
      <c r="G64" s="65"/>
      <c r="H64" s="64"/>
      <c r="I64" s="65"/>
      <c r="J64" s="12"/>
      <c r="K64" s="14"/>
      <c r="L64" s="12"/>
      <c r="M64" s="14"/>
      <c r="N64" s="12"/>
      <c r="O64" s="14"/>
      <c r="P64" s="12"/>
      <c r="Q64" s="14"/>
      <c r="R64" s="12"/>
      <c r="S64" s="14"/>
      <c r="T64" s="12"/>
      <c r="U64" s="14"/>
      <c r="V64" s="12"/>
      <c r="W64" s="14"/>
      <c r="X64" s="12"/>
      <c r="Y64" s="14"/>
      <c r="Z64" s="12"/>
      <c r="AA64" s="14"/>
      <c r="AB64" s="12"/>
      <c r="AC64" s="14"/>
      <c r="AD64" s="12"/>
      <c r="AE64" s="14"/>
      <c r="AF64" s="12"/>
      <c r="AG64" s="14"/>
      <c r="AH64" s="12"/>
      <c r="AI64" s="14"/>
      <c r="AJ64" s="12"/>
      <c r="AK64" s="14"/>
      <c r="AL64" s="23"/>
      <c r="AM64" s="36"/>
      <c r="AN64" s="57"/>
      <c r="AO64" s="13"/>
      <c r="AP64" s="24"/>
      <c r="AQ64" s="24"/>
      <c r="AR64" s="24"/>
      <c r="AS64" s="24"/>
      <c r="AT64" s="6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122"/>
      <c r="BG64" s="122"/>
      <c r="BX64" s="121"/>
      <c r="CD64" s="147" t="str">
        <f t="shared" si="3"/>
        <v/>
      </c>
      <c r="CG64" s="123">
        <v>0</v>
      </c>
      <c r="CH64" s="123">
        <v>0</v>
      </c>
      <c r="CI64" s="123">
        <v>0</v>
      </c>
      <c r="CJ64" s="123">
        <f t="shared" si="4"/>
        <v>0</v>
      </c>
      <c r="CK64" s="123"/>
      <c r="CL64" s="123"/>
      <c r="CM64" s="123"/>
      <c r="CN64" s="123"/>
      <c r="CO64" s="123"/>
    </row>
    <row r="65" spans="1:93" ht="16.149999999999999" customHeight="1" x14ac:dyDescent="0.2">
      <c r="A65" s="334" t="s">
        <v>52</v>
      </c>
      <c r="B65" s="152" t="s">
        <v>37</v>
      </c>
      <c r="C65" s="49">
        <f t="shared" ref="C65:C95" si="7">SUM(D65+E65)</f>
        <v>0</v>
      </c>
      <c r="D65" s="50">
        <f t="shared" ref="D65:D95" si="8">SUM(F65+H65+J65+L65+N65+P65+R65+T65+V65+X65+Z65+AB65+AD65+AF65+AH65+AJ65+AL65)</f>
        <v>0</v>
      </c>
      <c r="E65" s="153">
        <f t="shared" si="6"/>
        <v>0</v>
      </c>
      <c r="F65" s="84"/>
      <c r="G65" s="170"/>
      <c r="H65" s="84"/>
      <c r="I65" s="170"/>
      <c r="J65" s="78"/>
      <c r="K65" s="79"/>
      <c r="L65" s="78"/>
      <c r="M65" s="79"/>
      <c r="N65" s="78"/>
      <c r="O65" s="79"/>
      <c r="P65" s="78"/>
      <c r="Q65" s="79"/>
      <c r="R65" s="78"/>
      <c r="S65" s="79"/>
      <c r="T65" s="78"/>
      <c r="U65" s="79"/>
      <c r="V65" s="78"/>
      <c r="W65" s="79"/>
      <c r="X65" s="78"/>
      <c r="Y65" s="79"/>
      <c r="Z65" s="78"/>
      <c r="AA65" s="79"/>
      <c r="AB65" s="7"/>
      <c r="AC65" s="8"/>
      <c r="AD65" s="176"/>
      <c r="AE65" s="177"/>
      <c r="AF65" s="67"/>
      <c r="AG65" s="72"/>
      <c r="AH65" s="67"/>
      <c r="AI65" s="72"/>
      <c r="AJ65" s="67"/>
      <c r="AK65" s="72"/>
      <c r="AL65" s="178"/>
      <c r="AM65" s="179"/>
      <c r="AN65" s="57"/>
      <c r="AO65" s="2"/>
      <c r="AP65" s="26"/>
      <c r="AQ65" s="26"/>
      <c r="AR65" s="26"/>
      <c r="AS65" s="26"/>
      <c r="AT65" s="6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122"/>
      <c r="BG65" s="122"/>
      <c r="BX65" s="121"/>
      <c r="CD65" s="147" t="str">
        <f t="shared" si="3"/>
        <v/>
      </c>
      <c r="CG65" s="123">
        <v>0</v>
      </c>
      <c r="CH65" s="123">
        <v>0</v>
      </c>
      <c r="CI65" s="123">
        <v>0</v>
      </c>
      <c r="CJ65" s="123">
        <f t="shared" si="4"/>
        <v>0</v>
      </c>
      <c r="CK65" s="123"/>
      <c r="CL65" s="123"/>
      <c r="CM65" s="123"/>
      <c r="CN65" s="123"/>
      <c r="CO65" s="123"/>
    </row>
    <row r="66" spans="1:93" ht="16.149999999999999" customHeight="1" x14ac:dyDescent="0.2">
      <c r="A66" s="335"/>
      <c r="B66" s="39" t="s">
        <v>39</v>
      </c>
      <c r="C66" s="52">
        <f t="shared" si="7"/>
        <v>0</v>
      </c>
      <c r="D66" s="53">
        <f t="shared" si="8"/>
        <v>0</v>
      </c>
      <c r="E66" s="158">
        <f t="shared" si="6"/>
        <v>0</v>
      </c>
      <c r="F66" s="41"/>
      <c r="G66" s="42"/>
      <c r="H66" s="41"/>
      <c r="I66" s="42"/>
      <c r="J66" s="7"/>
      <c r="K66" s="8"/>
      <c r="L66" s="7"/>
      <c r="M66" s="8"/>
      <c r="N66" s="7"/>
      <c r="O66" s="8"/>
      <c r="P66" s="7"/>
      <c r="Q66" s="8"/>
      <c r="R66" s="7"/>
      <c r="S66" s="8"/>
      <c r="T66" s="7"/>
      <c r="U66" s="8"/>
      <c r="V66" s="7"/>
      <c r="W66" s="8"/>
      <c r="X66" s="7"/>
      <c r="Y66" s="8"/>
      <c r="Z66" s="7"/>
      <c r="AA66" s="8"/>
      <c r="AB66" s="7"/>
      <c r="AC66" s="8"/>
      <c r="AD66" s="176"/>
      <c r="AE66" s="177"/>
      <c r="AF66" s="40"/>
      <c r="AG66" s="75"/>
      <c r="AH66" s="40"/>
      <c r="AI66" s="75"/>
      <c r="AJ66" s="40"/>
      <c r="AK66" s="75"/>
      <c r="AL66" s="74"/>
      <c r="AM66" s="96"/>
      <c r="AN66" s="57"/>
      <c r="AO66" s="20"/>
      <c r="AP66" s="22"/>
      <c r="AQ66" s="22"/>
      <c r="AR66" s="22"/>
      <c r="AS66" s="22"/>
      <c r="AT66" s="6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122"/>
      <c r="BG66" s="122"/>
      <c r="BX66" s="121"/>
      <c r="CD66" s="147" t="str">
        <f t="shared" si="3"/>
        <v/>
      </c>
      <c r="CG66" s="123">
        <v>0</v>
      </c>
      <c r="CH66" s="123">
        <v>0</v>
      </c>
      <c r="CI66" s="123">
        <v>0</v>
      </c>
      <c r="CJ66" s="123">
        <f t="shared" si="4"/>
        <v>0</v>
      </c>
      <c r="CK66" s="123"/>
      <c r="CL66" s="123"/>
      <c r="CM66" s="123"/>
      <c r="CN66" s="123"/>
      <c r="CO66" s="123"/>
    </row>
    <row r="67" spans="1:93" ht="16.149999999999999" customHeight="1" x14ac:dyDescent="0.2">
      <c r="A67" s="335"/>
      <c r="B67" s="112" t="s">
        <v>46</v>
      </c>
      <c r="C67" s="165">
        <f t="shared" si="7"/>
        <v>0</v>
      </c>
      <c r="D67" s="171">
        <f t="shared" si="8"/>
        <v>0</v>
      </c>
      <c r="E67" s="166">
        <f t="shared" si="6"/>
        <v>0</v>
      </c>
      <c r="F67" s="41"/>
      <c r="G67" s="42"/>
      <c r="H67" s="41"/>
      <c r="I67" s="42"/>
      <c r="J67" s="27"/>
      <c r="K67" s="137"/>
      <c r="L67" s="27"/>
      <c r="M67" s="137"/>
      <c r="N67" s="27"/>
      <c r="O67" s="137"/>
      <c r="P67" s="27"/>
      <c r="Q67" s="137"/>
      <c r="R67" s="27"/>
      <c r="S67" s="137"/>
      <c r="T67" s="27"/>
      <c r="U67" s="137"/>
      <c r="V67" s="27"/>
      <c r="W67" s="137"/>
      <c r="X67" s="27"/>
      <c r="Y67" s="137"/>
      <c r="Z67" s="27"/>
      <c r="AA67" s="137"/>
      <c r="AB67" s="7"/>
      <c r="AC67" s="8"/>
      <c r="AD67" s="176"/>
      <c r="AE67" s="177"/>
      <c r="AF67" s="41"/>
      <c r="AG67" s="99"/>
      <c r="AH67" s="41"/>
      <c r="AI67" s="99"/>
      <c r="AJ67" s="41"/>
      <c r="AK67" s="99"/>
      <c r="AL67" s="180"/>
      <c r="AM67" s="181"/>
      <c r="AN67" s="57"/>
      <c r="AO67" s="28"/>
      <c r="AP67" s="62"/>
      <c r="AQ67" s="62"/>
      <c r="AR67" s="62"/>
      <c r="AS67" s="62"/>
      <c r="AT67" s="6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122"/>
      <c r="BG67" s="122"/>
      <c r="BX67" s="121"/>
      <c r="CD67" s="147" t="str">
        <f t="shared" si="3"/>
        <v/>
      </c>
      <c r="CG67" s="123">
        <v>0</v>
      </c>
      <c r="CH67" s="123">
        <v>0</v>
      </c>
      <c r="CI67" s="123">
        <v>0</v>
      </c>
      <c r="CJ67" s="123">
        <f t="shared" si="4"/>
        <v>0</v>
      </c>
      <c r="CK67" s="123"/>
      <c r="CL67" s="123"/>
      <c r="CM67" s="123"/>
      <c r="CN67" s="123"/>
      <c r="CO67" s="123"/>
    </row>
    <row r="68" spans="1:93" ht="16.149999999999999" customHeight="1" x14ac:dyDescent="0.2">
      <c r="A68" s="336"/>
      <c r="B68" s="167" t="s">
        <v>45</v>
      </c>
      <c r="C68" s="132">
        <f t="shared" si="7"/>
        <v>0</v>
      </c>
      <c r="D68" s="168">
        <f t="shared" si="8"/>
        <v>0</v>
      </c>
      <c r="E68" s="128">
        <f t="shared" si="6"/>
        <v>0</v>
      </c>
      <c r="F68" s="64"/>
      <c r="G68" s="65"/>
      <c r="H68" s="64"/>
      <c r="I68" s="65"/>
      <c r="J68" s="12"/>
      <c r="K68" s="14"/>
      <c r="L68" s="12"/>
      <c r="M68" s="14"/>
      <c r="N68" s="12"/>
      <c r="O68" s="14"/>
      <c r="P68" s="12"/>
      <c r="Q68" s="14"/>
      <c r="R68" s="12"/>
      <c r="S68" s="14"/>
      <c r="T68" s="12"/>
      <c r="U68" s="14"/>
      <c r="V68" s="12"/>
      <c r="W68" s="14"/>
      <c r="X68" s="12"/>
      <c r="Y68" s="14"/>
      <c r="Z68" s="12"/>
      <c r="AA68" s="14"/>
      <c r="AB68" s="7"/>
      <c r="AC68" s="8"/>
      <c r="AD68" s="176"/>
      <c r="AE68" s="177"/>
      <c r="AF68" s="64"/>
      <c r="AG68" s="73"/>
      <c r="AH68" s="64"/>
      <c r="AI68" s="73"/>
      <c r="AJ68" s="64"/>
      <c r="AK68" s="73"/>
      <c r="AL68" s="182"/>
      <c r="AM68" s="76"/>
      <c r="AN68" s="57"/>
      <c r="AO68" s="13"/>
      <c r="AP68" s="24"/>
      <c r="AQ68" s="24"/>
      <c r="AR68" s="24"/>
      <c r="AS68" s="24"/>
      <c r="AT68" s="6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122"/>
      <c r="BG68" s="122"/>
      <c r="BX68" s="121"/>
      <c r="CD68" s="147" t="str">
        <f t="shared" si="3"/>
        <v/>
      </c>
      <c r="CG68" s="123">
        <v>0</v>
      </c>
      <c r="CH68" s="123">
        <v>0</v>
      </c>
      <c r="CI68" s="123">
        <v>0</v>
      </c>
      <c r="CJ68" s="123">
        <f t="shared" si="4"/>
        <v>0</v>
      </c>
      <c r="CK68" s="123"/>
      <c r="CL68" s="123"/>
      <c r="CM68" s="123"/>
      <c r="CN68" s="123"/>
      <c r="CO68" s="123"/>
    </row>
    <row r="69" spans="1:93" ht="16.149999999999999" customHeight="1" x14ac:dyDescent="0.2">
      <c r="A69" s="334" t="s">
        <v>53</v>
      </c>
      <c r="B69" s="152" t="s">
        <v>37</v>
      </c>
      <c r="C69" s="49">
        <f t="shared" si="7"/>
        <v>45</v>
      </c>
      <c r="D69" s="50">
        <f t="shared" si="8"/>
        <v>29</v>
      </c>
      <c r="E69" s="153">
        <f t="shared" si="6"/>
        <v>16</v>
      </c>
      <c r="F69" s="84"/>
      <c r="G69" s="170"/>
      <c r="H69" s="84"/>
      <c r="I69" s="170"/>
      <c r="J69" s="78"/>
      <c r="K69" s="79"/>
      <c r="L69" s="78"/>
      <c r="M69" s="79"/>
      <c r="N69" s="78">
        <v>3</v>
      </c>
      <c r="O69" s="79"/>
      <c r="P69" s="78">
        <v>2</v>
      </c>
      <c r="Q69" s="79">
        <v>6</v>
      </c>
      <c r="R69" s="78">
        <v>2</v>
      </c>
      <c r="S69" s="79">
        <v>2</v>
      </c>
      <c r="T69" s="78">
        <v>6</v>
      </c>
      <c r="U69" s="79">
        <v>3</v>
      </c>
      <c r="V69" s="78">
        <v>2</v>
      </c>
      <c r="W69" s="79">
        <v>2</v>
      </c>
      <c r="X69" s="78">
        <v>5</v>
      </c>
      <c r="Y69" s="79"/>
      <c r="Z69" s="78">
        <v>6</v>
      </c>
      <c r="AA69" s="79">
        <v>3</v>
      </c>
      <c r="AB69" s="78">
        <v>2</v>
      </c>
      <c r="AC69" s="79"/>
      <c r="AD69" s="78"/>
      <c r="AE69" s="79"/>
      <c r="AF69" s="78"/>
      <c r="AG69" s="79"/>
      <c r="AH69" s="78">
        <v>1</v>
      </c>
      <c r="AI69" s="79"/>
      <c r="AJ69" s="78"/>
      <c r="AK69" s="79"/>
      <c r="AL69" s="155"/>
      <c r="AM69" s="156"/>
      <c r="AN69" s="57"/>
      <c r="AO69" s="2">
        <v>0</v>
      </c>
      <c r="AP69" s="26">
        <v>0</v>
      </c>
      <c r="AQ69" s="26">
        <v>0</v>
      </c>
      <c r="AR69" s="26">
        <v>4</v>
      </c>
      <c r="AS69" s="26"/>
      <c r="AT69" s="6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122"/>
      <c r="BG69" s="122"/>
      <c r="BX69" s="121"/>
      <c r="CD69" s="147" t="str">
        <f t="shared" si="3"/>
        <v/>
      </c>
      <c r="CG69" s="123">
        <v>0</v>
      </c>
      <c r="CH69" s="123">
        <v>0</v>
      </c>
      <c r="CI69" s="123">
        <v>0</v>
      </c>
      <c r="CJ69" s="123">
        <f t="shared" si="4"/>
        <v>0</v>
      </c>
      <c r="CK69" s="123"/>
      <c r="CL69" s="123"/>
      <c r="CM69" s="123"/>
      <c r="CN69" s="123"/>
      <c r="CO69" s="123"/>
    </row>
    <row r="70" spans="1:93" ht="16.149999999999999" customHeight="1" x14ac:dyDescent="0.2">
      <c r="A70" s="335"/>
      <c r="B70" s="39" t="s">
        <v>38</v>
      </c>
      <c r="C70" s="52">
        <f t="shared" si="7"/>
        <v>0</v>
      </c>
      <c r="D70" s="53">
        <f t="shared" si="8"/>
        <v>0</v>
      </c>
      <c r="E70" s="158">
        <f t="shared" si="6"/>
        <v>0</v>
      </c>
      <c r="F70" s="41"/>
      <c r="G70" s="42"/>
      <c r="H70" s="41"/>
      <c r="I70" s="42"/>
      <c r="J70" s="7"/>
      <c r="K70" s="8"/>
      <c r="L70" s="7"/>
      <c r="M70" s="8"/>
      <c r="N70" s="7"/>
      <c r="O70" s="8"/>
      <c r="P70" s="7"/>
      <c r="Q70" s="8"/>
      <c r="R70" s="7"/>
      <c r="S70" s="8"/>
      <c r="T70" s="7"/>
      <c r="U70" s="8"/>
      <c r="V70" s="7"/>
      <c r="W70" s="8"/>
      <c r="X70" s="7"/>
      <c r="Y70" s="8"/>
      <c r="Z70" s="7"/>
      <c r="AA70" s="8"/>
      <c r="AB70" s="7"/>
      <c r="AC70" s="8"/>
      <c r="AD70" s="7"/>
      <c r="AE70" s="8"/>
      <c r="AF70" s="7"/>
      <c r="AG70" s="8"/>
      <c r="AH70" s="7"/>
      <c r="AI70" s="8"/>
      <c r="AJ70" s="7"/>
      <c r="AK70" s="8"/>
      <c r="AL70" s="21"/>
      <c r="AM70" s="35"/>
      <c r="AN70" s="57"/>
      <c r="AO70" s="66"/>
      <c r="AP70" s="183"/>
      <c r="AQ70" s="183"/>
      <c r="AR70" s="183"/>
      <c r="AS70" s="183"/>
      <c r="AT70" s="6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122"/>
      <c r="BG70" s="122"/>
      <c r="BX70" s="121"/>
      <c r="CD70" s="147" t="str">
        <f t="shared" si="3"/>
        <v/>
      </c>
      <c r="CG70" s="123">
        <v>0</v>
      </c>
      <c r="CH70" s="123">
        <v>0</v>
      </c>
      <c r="CI70" s="123">
        <v>0</v>
      </c>
      <c r="CJ70" s="123">
        <f t="shared" si="4"/>
        <v>0</v>
      </c>
      <c r="CK70" s="123"/>
      <c r="CL70" s="123"/>
      <c r="CM70" s="123"/>
      <c r="CN70" s="123"/>
      <c r="CO70" s="123"/>
    </row>
    <row r="71" spans="1:93" ht="16.149999999999999" customHeight="1" x14ac:dyDescent="0.2">
      <c r="A71" s="335"/>
      <c r="B71" s="39" t="s">
        <v>39</v>
      </c>
      <c r="C71" s="52">
        <f t="shared" si="7"/>
        <v>78</v>
      </c>
      <c r="D71" s="53">
        <f t="shared" si="8"/>
        <v>43</v>
      </c>
      <c r="E71" s="158">
        <f t="shared" si="6"/>
        <v>35</v>
      </c>
      <c r="F71" s="41"/>
      <c r="G71" s="42"/>
      <c r="H71" s="41"/>
      <c r="I71" s="42"/>
      <c r="J71" s="7"/>
      <c r="K71" s="8"/>
      <c r="L71" s="7"/>
      <c r="M71" s="8">
        <v>3</v>
      </c>
      <c r="N71" s="7">
        <v>2</v>
      </c>
      <c r="O71" s="8">
        <v>2</v>
      </c>
      <c r="P71" s="7">
        <v>6</v>
      </c>
      <c r="Q71" s="8">
        <v>8</v>
      </c>
      <c r="R71" s="7">
        <v>6</v>
      </c>
      <c r="S71" s="8">
        <v>5</v>
      </c>
      <c r="T71" s="7">
        <v>8</v>
      </c>
      <c r="U71" s="8">
        <v>6</v>
      </c>
      <c r="V71" s="7">
        <v>12</v>
      </c>
      <c r="W71" s="8">
        <v>5</v>
      </c>
      <c r="X71" s="7">
        <v>4</v>
      </c>
      <c r="Y71" s="8">
        <v>1</v>
      </c>
      <c r="Z71" s="7">
        <v>3</v>
      </c>
      <c r="AA71" s="8">
        <v>2</v>
      </c>
      <c r="AB71" s="7">
        <v>1</v>
      </c>
      <c r="AC71" s="8"/>
      <c r="AD71" s="7"/>
      <c r="AE71" s="8"/>
      <c r="AF71" s="7"/>
      <c r="AG71" s="8">
        <v>2</v>
      </c>
      <c r="AH71" s="7">
        <v>1</v>
      </c>
      <c r="AI71" s="8">
        <v>1</v>
      </c>
      <c r="AJ71" s="7"/>
      <c r="AK71" s="8"/>
      <c r="AL71" s="21"/>
      <c r="AM71" s="35"/>
      <c r="AN71" s="57"/>
      <c r="AO71" s="20">
        <v>0</v>
      </c>
      <c r="AP71" s="22">
        <v>1</v>
      </c>
      <c r="AQ71" s="22">
        <v>0</v>
      </c>
      <c r="AR71" s="22">
        <v>9</v>
      </c>
      <c r="AS71" s="22"/>
      <c r="AT71" s="6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122"/>
      <c r="BG71" s="122"/>
      <c r="BX71" s="121"/>
      <c r="CD71" s="147" t="str">
        <f t="shared" si="3"/>
        <v/>
      </c>
      <c r="CG71" s="123">
        <v>0</v>
      </c>
      <c r="CH71" s="123">
        <v>0</v>
      </c>
      <c r="CI71" s="123">
        <v>0</v>
      </c>
      <c r="CJ71" s="123">
        <f t="shared" si="4"/>
        <v>0</v>
      </c>
      <c r="CK71" s="123"/>
      <c r="CL71" s="123"/>
      <c r="CM71" s="123"/>
      <c r="CN71" s="123"/>
      <c r="CO71" s="123"/>
    </row>
    <row r="72" spans="1:93" ht="16.149999999999999" customHeight="1" x14ac:dyDescent="0.2">
      <c r="A72" s="335"/>
      <c r="B72" s="39" t="s">
        <v>41</v>
      </c>
      <c r="C72" s="52">
        <f t="shared" si="7"/>
        <v>0</v>
      </c>
      <c r="D72" s="53">
        <f t="shared" si="8"/>
        <v>0</v>
      </c>
      <c r="E72" s="158">
        <f t="shared" si="6"/>
        <v>0</v>
      </c>
      <c r="F72" s="41"/>
      <c r="G72" s="42"/>
      <c r="H72" s="41"/>
      <c r="I72" s="42"/>
      <c r="J72" s="7"/>
      <c r="K72" s="8"/>
      <c r="L72" s="7"/>
      <c r="M72" s="8"/>
      <c r="N72" s="7"/>
      <c r="O72" s="8"/>
      <c r="P72" s="7"/>
      <c r="Q72" s="8"/>
      <c r="R72" s="7"/>
      <c r="S72" s="8"/>
      <c r="T72" s="7"/>
      <c r="U72" s="8"/>
      <c r="V72" s="7"/>
      <c r="W72" s="8"/>
      <c r="X72" s="7"/>
      <c r="Y72" s="8"/>
      <c r="Z72" s="7"/>
      <c r="AA72" s="8"/>
      <c r="AB72" s="7"/>
      <c r="AC72" s="8"/>
      <c r="AD72" s="7"/>
      <c r="AE72" s="8"/>
      <c r="AF72" s="7"/>
      <c r="AG72" s="8"/>
      <c r="AH72" s="7"/>
      <c r="AI72" s="8"/>
      <c r="AJ72" s="7"/>
      <c r="AK72" s="8"/>
      <c r="AL72" s="21"/>
      <c r="AM72" s="35"/>
      <c r="AN72" s="57"/>
      <c r="AO72" s="20"/>
      <c r="AP72" s="22"/>
      <c r="AQ72" s="22"/>
      <c r="AR72" s="22"/>
      <c r="AS72" s="22"/>
      <c r="AT72" s="6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122"/>
      <c r="BG72" s="122"/>
      <c r="BX72" s="121"/>
      <c r="CD72" s="147" t="str">
        <f t="shared" si="3"/>
        <v/>
      </c>
      <c r="CG72" s="123">
        <v>0</v>
      </c>
      <c r="CH72" s="123">
        <v>0</v>
      </c>
      <c r="CI72" s="123">
        <v>0</v>
      </c>
      <c r="CJ72" s="123">
        <f t="shared" si="4"/>
        <v>0</v>
      </c>
      <c r="CK72" s="123"/>
      <c r="CL72" s="123"/>
      <c r="CM72" s="123"/>
      <c r="CN72" s="123"/>
      <c r="CO72" s="123"/>
    </row>
    <row r="73" spans="1:93" ht="16.149999999999999" customHeight="1" x14ac:dyDescent="0.2">
      <c r="A73" s="335"/>
      <c r="B73" s="39" t="s">
        <v>42</v>
      </c>
      <c r="C73" s="52">
        <f t="shared" si="7"/>
        <v>0</v>
      </c>
      <c r="D73" s="53">
        <f t="shared" si="8"/>
        <v>0</v>
      </c>
      <c r="E73" s="158">
        <f t="shared" si="6"/>
        <v>0</v>
      </c>
      <c r="F73" s="41"/>
      <c r="G73" s="42"/>
      <c r="H73" s="41"/>
      <c r="I73" s="42"/>
      <c r="J73" s="7"/>
      <c r="K73" s="8"/>
      <c r="L73" s="7"/>
      <c r="M73" s="8"/>
      <c r="N73" s="7"/>
      <c r="O73" s="8"/>
      <c r="P73" s="7"/>
      <c r="Q73" s="8"/>
      <c r="R73" s="7"/>
      <c r="S73" s="8"/>
      <c r="T73" s="7"/>
      <c r="U73" s="8"/>
      <c r="V73" s="7"/>
      <c r="W73" s="8"/>
      <c r="X73" s="7"/>
      <c r="Y73" s="8"/>
      <c r="Z73" s="7"/>
      <c r="AA73" s="8"/>
      <c r="AB73" s="7"/>
      <c r="AC73" s="8"/>
      <c r="AD73" s="7"/>
      <c r="AE73" s="8"/>
      <c r="AF73" s="7"/>
      <c r="AG73" s="8"/>
      <c r="AH73" s="7"/>
      <c r="AI73" s="8"/>
      <c r="AJ73" s="7"/>
      <c r="AK73" s="8"/>
      <c r="AL73" s="21"/>
      <c r="AM73" s="35"/>
      <c r="AN73" s="57"/>
      <c r="AO73" s="20"/>
      <c r="AP73" s="22"/>
      <c r="AQ73" s="22"/>
      <c r="AR73" s="22"/>
      <c r="AS73" s="22"/>
      <c r="AT73" s="6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122"/>
      <c r="BG73" s="122"/>
      <c r="BX73" s="121"/>
      <c r="CD73" s="147" t="str">
        <f t="shared" si="3"/>
        <v/>
      </c>
      <c r="CG73" s="123">
        <v>0</v>
      </c>
      <c r="CH73" s="123">
        <v>0</v>
      </c>
      <c r="CI73" s="123">
        <v>0</v>
      </c>
      <c r="CJ73" s="123">
        <f t="shared" si="4"/>
        <v>0</v>
      </c>
      <c r="CK73" s="123"/>
      <c r="CL73" s="123"/>
      <c r="CM73" s="123"/>
      <c r="CN73" s="123"/>
      <c r="CO73" s="123"/>
    </row>
    <row r="74" spans="1:93" ht="16.149999999999999" customHeight="1" x14ac:dyDescent="0.2">
      <c r="A74" s="335"/>
      <c r="B74" s="175" t="s">
        <v>46</v>
      </c>
      <c r="C74" s="87">
        <f t="shared" si="7"/>
        <v>0</v>
      </c>
      <c r="D74" s="171">
        <f t="shared" si="8"/>
        <v>0</v>
      </c>
      <c r="E74" s="166">
        <f t="shared" si="6"/>
        <v>0</v>
      </c>
      <c r="F74" s="41"/>
      <c r="G74" s="42"/>
      <c r="H74" s="41"/>
      <c r="I74" s="42"/>
      <c r="J74" s="27"/>
      <c r="K74" s="137"/>
      <c r="L74" s="27"/>
      <c r="M74" s="137"/>
      <c r="N74" s="27"/>
      <c r="O74" s="137"/>
      <c r="P74" s="27"/>
      <c r="Q74" s="137"/>
      <c r="R74" s="27"/>
      <c r="S74" s="137"/>
      <c r="T74" s="27"/>
      <c r="U74" s="137"/>
      <c r="V74" s="27"/>
      <c r="W74" s="137"/>
      <c r="X74" s="27"/>
      <c r="Y74" s="137"/>
      <c r="Z74" s="27"/>
      <c r="AA74" s="137"/>
      <c r="AB74" s="27"/>
      <c r="AC74" s="137"/>
      <c r="AD74" s="27"/>
      <c r="AE74" s="137"/>
      <c r="AF74" s="27"/>
      <c r="AG74" s="137"/>
      <c r="AH74" s="27"/>
      <c r="AI74" s="137"/>
      <c r="AJ74" s="27"/>
      <c r="AK74" s="137"/>
      <c r="AL74" s="163"/>
      <c r="AM74" s="164"/>
      <c r="AN74" s="57"/>
      <c r="AO74" s="28"/>
      <c r="AP74" s="62"/>
      <c r="AQ74" s="62"/>
      <c r="AR74" s="62"/>
      <c r="AS74" s="62"/>
      <c r="AT74" s="6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122"/>
      <c r="BG74" s="122"/>
      <c r="BX74" s="121"/>
      <c r="CD74" s="147" t="str">
        <f t="shared" si="3"/>
        <v/>
      </c>
      <c r="CG74" s="123">
        <v>0</v>
      </c>
      <c r="CH74" s="123">
        <v>0</v>
      </c>
      <c r="CI74" s="123">
        <v>0</v>
      </c>
      <c r="CJ74" s="123">
        <f t="shared" si="4"/>
        <v>0</v>
      </c>
      <c r="CK74" s="123"/>
      <c r="CL74" s="123"/>
      <c r="CM74" s="123"/>
      <c r="CN74" s="123"/>
      <c r="CO74" s="123"/>
    </row>
    <row r="75" spans="1:93" ht="16.149999999999999" customHeight="1" x14ac:dyDescent="0.2">
      <c r="A75" s="336"/>
      <c r="B75" s="167" t="s">
        <v>45</v>
      </c>
      <c r="C75" s="132">
        <f t="shared" si="7"/>
        <v>0</v>
      </c>
      <c r="D75" s="168">
        <f t="shared" si="8"/>
        <v>0</v>
      </c>
      <c r="E75" s="128">
        <f t="shared" ref="E75:E95" si="9">SUM(G75+I75+K75+M75+O75+Q75+S75+U75+W75+Y75+AA75+AC75+AE75+AG75+AI75+AK75+AM75)</f>
        <v>0</v>
      </c>
      <c r="F75" s="64"/>
      <c r="G75" s="65"/>
      <c r="H75" s="64"/>
      <c r="I75" s="65"/>
      <c r="J75" s="12"/>
      <c r="K75" s="14"/>
      <c r="L75" s="12"/>
      <c r="M75" s="14"/>
      <c r="N75" s="12"/>
      <c r="O75" s="14"/>
      <c r="P75" s="12"/>
      <c r="Q75" s="14"/>
      <c r="R75" s="12"/>
      <c r="S75" s="14"/>
      <c r="T75" s="12"/>
      <c r="U75" s="14"/>
      <c r="V75" s="12"/>
      <c r="W75" s="14"/>
      <c r="X75" s="12"/>
      <c r="Y75" s="14"/>
      <c r="Z75" s="12"/>
      <c r="AA75" s="14"/>
      <c r="AB75" s="12"/>
      <c r="AC75" s="14"/>
      <c r="AD75" s="12"/>
      <c r="AE75" s="14"/>
      <c r="AF75" s="12"/>
      <c r="AG75" s="14"/>
      <c r="AH75" s="12"/>
      <c r="AI75" s="14"/>
      <c r="AJ75" s="12"/>
      <c r="AK75" s="14"/>
      <c r="AL75" s="23"/>
      <c r="AM75" s="36"/>
      <c r="AN75" s="57"/>
      <c r="AO75" s="13"/>
      <c r="AP75" s="24"/>
      <c r="AQ75" s="24"/>
      <c r="AR75" s="24"/>
      <c r="AS75" s="24"/>
      <c r="AT75" s="6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122"/>
      <c r="BG75" s="122"/>
      <c r="BX75" s="121"/>
      <c r="CD75" s="147" t="str">
        <f t="shared" si="3"/>
        <v/>
      </c>
      <c r="CG75" s="123">
        <v>0</v>
      </c>
      <c r="CH75" s="123">
        <v>0</v>
      </c>
      <c r="CI75" s="123">
        <v>0</v>
      </c>
      <c r="CJ75" s="123">
        <f t="shared" si="4"/>
        <v>0</v>
      </c>
      <c r="CK75" s="123"/>
      <c r="CL75" s="123"/>
      <c r="CM75" s="123"/>
      <c r="CN75" s="123"/>
      <c r="CO75" s="123"/>
    </row>
    <row r="76" spans="1:93" ht="16.149999999999999" customHeight="1" x14ac:dyDescent="0.2">
      <c r="A76" s="334" t="s">
        <v>54</v>
      </c>
      <c r="B76" s="152" t="s">
        <v>55</v>
      </c>
      <c r="C76" s="49">
        <f t="shared" si="7"/>
        <v>0</v>
      </c>
      <c r="D76" s="50">
        <f t="shared" si="8"/>
        <v>0</v>
      </c>
      <c r="E76" s="153">
        <f t="shared" si="9"/>
        <v>0</v>
      </c>
      <c r="F76" s="84"/>
      <c r="G76" s="170"/>
      <c r="H76" s="84"/>
      <c r="I76" s="170"/>
      <c r="J76" s="78"/>
      <c r="K76" s="79"/>
      <c r="L76" s="78"/>
      <c r="M76" s="79"/>
      <c r="N76" s="78"/>
      <c r="O76" s="79"/>
      <c r="P76" s="78"/>
      <c r="Q76" s="79"/>
      <c r="R76" s="78"/>
      <c r="S76" s="79"/>
      <c r="T76" s="78"/>
      <c r="U76" s="79"/>
      <c r="V76" s="78"/>
      <c r="W76" s="79"/>
      <c r="X76" s="78"/>
      <c r="Y76" s="79"/>
      <c r="Z76" s="78"/>
      <c r="AA76" s="79"/>
      <c r="AB76" s="27"/>
      <c r="AC76" s="137"/>
      <c r="AD76" s="184"/>
      <c r="AE76" s="185"/>
      <c r="AF76" s="67"/>
      <c r="AG76" s="72"/>
      <c r="AH76" s="67"/>
      <c r="AI76" s="72"/>
      <c r="AJ76" s="67"/>
      <c r="AK76" s="72"/>
      <c r="AL76" s="178"/>
      <c r="AM76" s="179"/>
      <c r="AN76" s="57"/>
      <c r="AO76" s="2"/>
      <c r="AP76" s="26"/>
      <c r="AQ76" s="26"/>
      <c r="AR76" s="26"/>
      <c r="AS76" s="26"/>
      <c r="AT76" s="6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122"/>
      <c r="BG76" s="122"/>
      <c r="BX76" s="121"/>
      <c r="CD76" s="147" t="str">
        <f t="shared" si="3"/>
        <v/>
      </c>
      <c r="CG76" s="123">
        <v>0</v>
      </c>
      <c r="CH76" s="123">
        <v>0</v>
      </c>
      <c r="CI76" s="123">
        <v>0</v>
      </c>
      <c r="CJ76" s="123">
        <f t="shared" si="4"/>
        <v>0</v>
      </c>
      <c r="CK76" s="123"/>
      <c r="CL76" s="123"/>
      <c r="CM76" s="123"/>
      <c r="CN76" s="123"/>
      <c r="CO76" s="123"/>
    </row>
    <row r="77" spans="1:93" ht="16.149999999999999" customHeight="1" x14ac:dyDescent="0.2">
      <c r="A77" s="335"/>
      <c r="B77" s="186" t="s">
        <v>56</v>
      </c>
      <c r="C77" s="59">
        <f t="shared" si="7"/>
        <v>5</v>
      </c>
      <c r="D77" s="60">
        <f t="shared" si="8"/>
        <v>0</v>
      </c>
      <c r="E77" s="166">
        <f t="shared" si="9"/>
        <v>5</v>
      </c>
      <c r="F77" s="41"/>
      <c r="G77" s="42"/>
      <c r="H77" s="41"/>
      <c r="I77" s="42"/>
      <c r="J77" s="7"/>
      <c r="K77" s="8"/>
      <c r="L77" s="7"/>
      <c r="M77" s="8"/>
      <c r="N77" s="7"/>
      <c r="O77" s="8">
        <v>2</v>
      </c>
      <c r="P77" s="7"/>
      <c r="Q77" s="8">
        <v>1</v>
      </c>
      <c r="R77" s="7"/>
      <c r="S77" s="8"/>
      <c r="T77" s="7"/>
      <c r="U77" s="8">
        <v>2</v>
      </c>
      <c r="V77" s="7"/>
      <c r="W77" s="8"/>
      <c r="X77" s="7"/>
      <c r="Y77" s="8"/>
      <c r="Z77" s="7"/>
      <c r="AA77" s="8"/>
      <c r="AB77" s="27"/>
      <c r="AC77" s="137"/>
      <c r="AD77" s="184"/>
      <c r="AE77" s="185"/>
      <c r="AF77" s="40"/>
      <c r="AG77" s="75"/>
      <c r="AH77" s="40"/>
      <c r="AI77" s="75"/>
      <c r="AJ77" s="40"/>
      <c r="AK77" s="75"/>
      <c r="AL77" s="74"/>
      <c r="AM77" s="96"/>
      <c r="AN77" s="57"/>
      <c r="AO77" s="20">
        <v>0</v>
      </c>
      <c r="AP77" s="22">
        <v>0</v>
      </c>
      <c r="AQ77" s="22">
        <v>0</v>
      </c>
      <c r="AR77" s="22">
        <v>0</v>
      </c>
      <c r="AS77" s="22"/>
      <c r="AT77" s="6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122"/>
      <c r="BG77" s="122"/>
      <c r="BX77" s="121"/>
      <c r="CD77" s="147" t="str">
        <f t="shared" si="3"/>
        <v/>
      </c>
      <c r="CG77" s="123">
        <v>0</v>
      </c>
      <c r="CH77" s="123">
        <v>0</v>
      </c>
      <c r="CI77" s="123">
        <v>0</v>
      </c>
      <c r="CJ77" s="123">
        <f t="shared" si="4"/>
        <v>0</v>
      </c>
      <c r="CK77" s="123"/>
      <c r="CL77" s="123"/>
      <c r="CM77" s="123"/>
      <c r="CN77" s="123"/>
      <c r="CO77" s="123"/>
    </row>
    <row r="78" spans="1:93" ht="16.149999999999999" customHeight="1" x14ac:dyDescent="0.2">
      <c r="A78" s="335"/>
      <c r="B78" s="186" t="s">
        <v>57</v>
      </c>
      <c r="C78" s="59">
        <f t="shared" si="7"/>
        <v>0</v>
      </c>
      <c r="D78" s="60">
        <f t="shared" si="8"/>
        <v>0</v>
      </c>
      <c r="E78" s="166">
        <f t="shared" si="9"/>
        <v>0</v>
      </c>
      <c r="F78" s="40"/>
      <c r="G78" s="43"/>
      <c r="H78" s="40"/>
      <c r="I78" s="43"/>
      <c r="J78" s="7"/>
      <c r="K78" s="8"/>
      <c r="L78" s="7"/>
      <c r="M78" s="8"/>
      <c r="N78" s="7"/>
      <c r="O78" s="8"/>
      <c r="P78" s="7"/>
      <c r="Q78" s="8"/>
      <c r="R78" s="7"/>
      <c r="S78" s="8"/>
      <c r="T78" s="7"/>
      <c r="U78" s="8"/>
      <c r="V78" s="7"/>
      <c r="W78" s="8"/>
      <c r="X78" s="7"/>
      <c r="Y78" s="8"/>
      <c r="Z78" s="7"/>
      <c r="AA78" s="8"/>
      <c r="AB78" s="27"/>
      <c r="AC78" s="137"/>
      <c r="AD78" s="184"/>
      <c r="AE78" s="185"/>
      <c r="AF78" s="40"/>
      <c r="AG78" s="75"/>
      <c r="AH78" s="40"/>
      <c r="AI78" s="75"/>
      <c r="AJ78" s="40"/>
      <c r="AK78" s="75"/>
      <c r="AL78" s="74"/>
      <c r="AM78" s="96"/>
      <c r="AN78" s="57"/>
      <c r="AO78" s="28"/>
      <c r="AP78" s="62"/>
      <c r="AQ78" s="62"/>
      <c r="AR78" s="62"/>
      <c r="AS78" s="62"/>
      <c r="AT78" s="6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122"/>
      <c r="BG78" s="122"/>
      <c r="BX78" s="121"/>
      <c r="CD78" s="147" t="str">
        <f t="shared" ref="CD78:CD95" si="10">IF((J78 + K78 + L78 + M78) &lt;  AS78,"* La columna 14-18 AÑOS no puede ser mayor al total por grupo edad de 10 a 19 años. ","")</f>
        <v/>
      </c>
      <c r="CG78" s="123">
        <v>0</v>
      </c>
      <c r="CH78" s="123">
        <v>0</v>
      </c>
      <c r="CI78" s="123">
        <v>0</v>
      </c>
      <c r="CJ78" s="123">
        <f t="shared" ref="CJ78:CJ95" si="11">IF((J78 + K78 + L78 + M78) &lt;  AS78,1,0)</f>
        <v>0</v>
      </c>
      <c r="CK78" s="123"/>
      <c r="CL78" s="123"/>
      <c r="CM78" s="123"/>
      <c r="CN78" s="123"/>
      <c r="CO78" s="123"/>
    </row>
    <row r="79" spans="1:93" ht="16.149999999999999" customHeight="1" x14ac:dyDescent="0.2">
      <c r="A79" s="335"/>
      <c r="B79" s="186" t="s">
        <v>58</v>
      </c>
      <c r="C79" s="52">
        <f t="shared" si="7"/>
        <v>5</v>
      </c>
      <c r="D79" s="53">
        <f t="shared" si="8"/>
        <v>0</v>
      </c>
      <c r="E79" s="166">
        <f t="shared" si="9"/>
        <v>5</v>
      </c>
      <c r="F79" s="41"/>
      <c r="G79" s="42"/>
      <c r="H79" s="41"/>
      <c r="I79" s="42"/>
      <c r="J79" s="27"/>
      <c r="K79" s="137"/>
      <c r="L79" s="27"/>
      <c r="M79" s="137"/>
      <c r="N79" s="27"/>
      <c r="O79" s="137">
        <v>2</v>
      </c>
      <c r="P79" s="27"/>
      <c r="Q79" s="137">
        <v>1</v>
      </c>
      <c r="R79" s="27"/>
      <c r="S79" s="137"/>
      <c r="T79" s="27"/>
      <c r="U79" s="137">
        <v>2</v>
      </c>
      <c r="V79" s="27"/>
      <c r="W79" s="137"/>
      <c r="X79" s="27"/>
      <c r="Y79" s="137"/>
      <c r="Z79" s="27"/>
      <c r="AA79" s="137"/>
      <c r="AB79" s="27"/>
      <c r="AC79" s="137"/>
      <c r="AD79" s="184"/>
      <c r="AE79" s="185"/>
      <c r="AF79" s="40"/>
      <c r="AG79" s="75"/>
      <c r="AH79" s="40"/>
      <c r="AI79" s="75"/>
      <c r="AJ79" s="40"/>
      <c r="AK79" s="75"/>
      <c r="AL79" s="74"/>
      <c r="AM79" s="96"/>
      <c r="AN79" s="57"/>
      <c r="AO79" s="28">
        <v>0</v>
      </c>
      <c r="AP79" s="62">
        <v>0</v>
      </c>
      <c r="AQ79" s="62">
        <v>0</v>
      </c>
      <c r="AR79" s="62">
        <v>0</v>
      </c>
      <c r="AS79" s="62"/>
      <c r="AT79" s="6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122"/>
      <c r="BG79" s="122"/>
      <c r="BX79" s="121"/>
      <c r="CD79" s="147" t="str">
        <f t="shared" si="10"/>
        <v/>
      </c>
      <c r="CG79" s="123">
        <v>0</v>
      </c>
      <c r="CH79" s="123">
        <v>0</v>
      </c>
      <c r="CI79" s="123">
        <v>0</v>
      </c>
      <c r="CJ79" s="123">
        <f t="shared" si="11"/>
        <v>0</v>
      </c>
      <c r="CK79" s="123"/>
      <c r="CL79" s="123"/>
      <c r="CM79" s="123"/>
      <c r="CN79" s="123"/>
      <c r="CO79" s="123"/>
    </row>
    <row r="80" spans="1:93" ht="16.149999999999999" customHeight="1" x14ac:dyDescent="0.2">
      <c r="A80" s="335"/>
      <c r="B80" s="112" t="s">
        <v>46</v>
      </c>
      <c r="C80" s="90">
        <f t="shared" si="7"/>
        <v>0</v>
      </c>
      <c r="D80" s="91">
        <f t="shared" si="8"/>
        <v>0</v>
      </c>
      <c r="E80" s="128">
        <f t="shared" si="9"/>
        <v>0</v>
      </c>
      <c r="F80" s="64"/>
      <c r="G80" s="65"/>
      <c r="H80" s="64"/>
      <c r="I80" s="65"/>
      <c r="J80" s="12"/>
      <c r="K80" s="14"/>
      <c r="L80" s="12"/>
      <c r="M80" s="14"/>
      <c r="N80" s="12"/>
      <c r="O80" s="14"/>
      <c r="P80" s="12"/>
      <c r="Q80" s="14"/>
      <c r="R80" s="12"/>
      <c r="S80" s="14"/>
      <c r="T80" s="12"/>
      <c r="U80" s="14"/>
      <c r="V80" s="12"/>
      <c r="W80" s="14"/>
      <c r="X80" s="12"/>
      <c r="Y80" s="14"/>
      <c r="Z80" s="12"/>
      <c r="AA80" s="14"/>
      <c r="AB80" s="27"/>
      <c r="AC80" s="137"/>
      <c r="AD80" s="184"/>
      <c r="AE80" s="185"/>
      <c r="AF80" s="64"/>
      <c r="AG80" s="73"/>
      <c r="AH80" s="64"/>
      <c r="AI80" s="73"/>
      <c r="AJ80" s="64"/>
      <c r="AK80" s="73"/>
      <c r="AL80" s="182"/>
      <c r="AM80" s="76"/>
      <c r="AN80" s="57"/>
      <c r="AO80" s="13"/>
      <c r="AP80" s="24"/>
      <c r="AQ80" s="24"/>
      <c r="AR80" s="24"/>
      <c r="AS80" s="24"/>
      <c r="AT80" s="6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122"/>
      <c r="BG80" s="122"/>
      <c r="BX80" s="121"/>
      <c r="CD80" s="147" t="str">
        <f t="shared" si="10"/>
        <v/>
      </c>
      <c r="CG80" s="123">
        <v>0</v>
      </c>
      <c r="CH80" s="123">
        <v>0</v>
      </c>
      <c r="CI80" s="123">
        <v>0</v>
      </c>
      <c r="CJ80" s="123">
        <f t="shared" si="11"/>
        <v>0</v>
      </c>
      <c r="CK80" s="123"/>
      <c r="CL80" s="123"/>
      <c r="CM80" s="123"/>
      <c r="CN80" s="123"/>
      <c r="CO80" s="123"/>
    </row>
    <row r="81" spans="1:93" ht="16.149999999999999" customHeight="1" x14ac:dyDescent="0.2">
      <c r="A81" s="337" t="s">
        <v>59</v>
      </c>
      <c r="B81" s="152" t="s">
        <v>37</v>
      </c>
      <c r="C81" s="49">
        <f t="shared" si="7"/>
        <v>0</v>
      </c>
      <c r="D81" s="50">
        <f t="shared" si="8"/>
        <v>0</v>
      </c>
      <c r="E81" s="153">
        <f t="shared" si="9"/>
        <v>0</v>
      </c>
      <c r="F81" s="84"/>
      <c r="G81" s="170"/>
      <c r="H81" s="84"/>
      <c r="I81" s="170"/>
      <c r="J81" s="78"/>
      <c r="K81" s="79"/>
      <c r="L81" s="78"/>
      <c r="M81" s="79"/>
      <c r="N81" s="78"/>
      <c r="O81" s="79"/>
      <c r="P81" s="187"/>
      <c r="Q81" s="188"/>
      <c r="R81" s="187"/>
      <c r="S81" s="188"/>
      <c r="T81" s="187"/>
      <c r="U81" s="188"/>
      <c r="V81" s="187"/>
      <c r="W81" s="188"/>
      <c r="X81" s="187"/>
      <c r="Y81" s="188"/>
      <c r="Z81" s="187"/>
      <c r="AA81" s="188"/>
      <c r="AB81" s="187"/>
      <c r="AC81" s="188"/>
      <c r="AD81" s="187"/>
      <c r="AE81" s="188"/>
      <c r="AF81" s="187"/>
      <c r="AG81" s="188"/>
      <c r="AH81" s="187"/>
      <c r="AI81" s="188"/>
      <c r="AJ81" s="187"/>
      <c r="AK81" s="188"/>
      <c r="AL81" s="187"/>
      <c r="AM81" s="189"/>
      <c r="AN81" s="94"/>
      <c r="AO81" s="18"/>
      <c r="AP81" s="48"/>
      <c r="AQ81" s="48"/>
      <c r="AR81" s="48"/>
      <c r="AS81" s="48"/>
      <c r="AT81" s="6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122"/>
      <c r="BG81" s="122"/>
      <c r="BX81" s="121"/>
      <c r="CD81" s="147" t="str">
        <f t="shared" si="10"/>
        <v/>
      </c>
      <c r="CG81" s="123">
        <v>0</v>
      </c>
      <c r="CH81" s="123">
        <v>0</v>
      </c>
      <c r="CI81" s="123">
        <v>0</v>
      </c>
      <c r="CJ81" s="123">
        <f t="shared" si="11"/>
        <v>0</v>
      </c>
      <c r="CK81" s="123"/>
      <c r="CL81" s="123"/>
      <c r="CM81" s="123"/>
      <c r="CN81" s="123"/>
      <c r="CO81" s="123"/>
    </row>
    <row r="82" spans="1:93" ht="16.149999999999999" customHeight="1" x14ac:dyDescent="0.2">
      <c r="A82" s="338"/>
      <c r="B82" s="39" t="s">
        <v>38</v>
      </c>
      <c r="C82" s="52">
        <f t="shared" si="7"/>
        <v>0</v>
      </c>
      <c r="D82" s="53">
        <f t="shared" si="8"/>
        <v>0</v>
      </c>
      <c r="E82" s="158">
        <f t="shared" si="9"/>
        <v>0</v>
      </c>
      <c r="F82" s="41"/>
      <c r="G82" s="42"/>
      <c r="H82" s="41"/>
      <c r="I82" s="42"/>
      <c r="J82" s="7"/>
      <c r="K82" s="8"/>
      <c r="L82" s="7"/>
      <c r="M82" s="8"/>
      <c r="N82" s="7"/>
      <c r="O82" s="8"/>
      <c r="P82" s="176"/>
      <c r="Q82" s="177"/>
      <c r="R82" s="176"/>
      <c r="S82" s="177"/>
      <c r="T82" s="176"/>
      <c r="U82" s="177"/>
      <c r="V82" s="176"/>
      <c r="W82" s="177"/>
      <c r="X82" s="176"/>
      <c r="Y82" s="177"/>
      <c r="Z82" s="176"/>
      <c r="AA82" s="177"/>
      <c r="AB82" s="176"/>
      <c r="AC82" s="177"/>
      <c r="AD82" s="176"/>
      <c r="AE82" s="177"/>
      <c r="AF82" s="176"/>
      <c r="AG82" s="177"/>
      <c r="AH82" s="176"/>
      <c r="AI82" s="177"/>
      <c r="AJ82" s="176"/>
      <c r="AK82" s="177"/>
      <c r="AL82" s="176"/>
      <c r="AM82" s="190"/>
      <c r="AN82" s="57"/>
      <c r="AO82" s="20"/>
      <c r="AP82" s="22"/>
      <c r="AQ82" s="22"/>
      <c r="AR82" s="22"/>
      <c r="AS82" s="22"/>
      <c r="AT82" s="6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122"/>
      <c r="BG82" s="122"/>
      <c r="BX82" s="121"/>
      <c r="CD82" s="147" t="str">
        <f t="shared" si="10"/>
        <v/>
      </c>
      <c r="CG82" s="123">
        <v>0</v>
      </c>
      <c r="CH82" s="123">
        <v>0</v>
      </c>
      <c r="CI82" s="123">
        <v>0</v>
      </c>
      <c r="CJ82" s="123">
        <f t="shared" si="11"/>
        <v>0</v>
      </c>
      <c r="CK82" s="123"/>
      <c r="CL82" s="123"/>
      <c r="CM82" s="123"/>
      <c r="CN82" s="123"/>
      <c r="CO82" s="123"/>
    </row>
    <row r="83" spans="1:93" ht="16.149999999999999" customHeight="1" x14ac:dyDescent="0.2">
      <c r="A83" s="338"/>
      <c r="B83" s="39" t="s">
        <v>39</v>
      </c>
      <c r="C83" s="52">
        <f t="shared" si="7"/>
        <v>0</v>
      </c>
      <c r="D83" s="53">
        <f t="shared" si="8"/>
        <v>0</v>
      </c>
      <c r="E83" s="158">
        <f t="shared" si="9"/>
        <v>0</v>
      </c>
      <c r="F83" s="41"/>
      <c r="G83" s="42"/>
      <c r="H83" s="41"/>
      <c r="I83" s="42"/>
      <c r="J83" s="7"/>
      <c r="K83" s="8"/>
      <c r="L83" s="7"/>
      <c r="M83" s="8"/>
      <c r="N83" s="7"/>
      <c r="O83" s="8"/>
      <c r="P83" s="176"/>
      <c r="Q83" s="177"/>
      <c r="R83" s="176"/>
      <c r="S83" s="177"/>
      <c r="T83" s="176"/>
      <c r="U83" s="177"/>
      <c r="V83" s="176"/>
      <c r="W83" s="177"/>
      <c r="X83" s="176"/>
      <c r="Y83" s="177"/>
      <c r="Z83" s="176"/>
      <c r="AA83" s="177"/>
      <c r="AB83" s="176"/>
      <c r="AC83" s="177"/>
      <c r="AD83" s="176"/>
      <c r="AE83" s="177"/>
      <c r="AF83" s="176"/>
      <c r="AG83" s="177"/>
      <c r="AH83" s="176"/>
      <c r="AI83" s="177"/>
      <c r="AJ83" s="176"/>
      <c r="AK83" s="177"/>
      <c r="AL83" s="176"/>
      <c r="AM83" s="190"/>
      <c r="AN83" s="57"/>
      <c r="AO83" s="20"/>
      <c r="AP83" s="22"/>
      <c r="AQ83" s="22"/>
      <c r="AR83" s="22"/>
      <c r="AS83" s="22"/>
      <c r="AT83" s="6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122"/>
      <c r="BG83" s="122"/>
      <c r="BX83" s="121"/>
      <c r="CD83" s="147" t="str">
        <f t="shared" si="10"/>
        <v/>
      </c>
      <c r="CG83" s="123">
        <v>0</v>
      </c>
      <c r="CH83" s="123">
        <v>0</v>
      </c>
      <c r="CI83" s="123">
        <v>0</v>
      </c>
      <c r="CJ83" s="123">
        <f t="shared" si="11"/>
        <v>0</v>
      </c>
      <c r="CK83" s="123"/>
      <c r="CL83" s="123"/>
      <c r="CM83" s="123"/>
      <c r="CN83" s="123"/>
      <c r="CO83" s="123"/>
    </row>
    <row r="84" spans="1:93" ht="16.149999999999999" customHeight="1" x14ac:dyDescent="0.2">
      <c r="A84" s="338"/>
      <c r="B84" s="39" t="s">
        <v>41</v>
      </c>
      <c r="C84" s="52">
        <f t="shared" si="7"/>
        <v>0</v>
      </c>
      <c r="D84" s="53">
        <f t="shared" si="8"/>
        <v>0</v>
      </c>
      <c r="E84" s="158">
        <f t="shared" si="9"/>
        <v>0</v>
      </c>
      <c r="F84" s="41"/>
      <c r="G84" s="42"/>
      <c r="H84" s="41"/>
      <c r="I84" s="42"/>
      <c r="J84" s="7"/>
      <c r="K84" s="8"/>
      <c r="L84" s="7"/>
      <c r="M84" s="8"/>
      <c r="N84" s="7"/>
      <c r="O84" s="8"/>
      <c r="P84" s="176"/>
      <c r="Q84" s="177"/>
      <c r="R84" s="176"/>
      <c r="S84" s="177"/>
      <c r="T84" s="176"/>
      <c r="U84" s="177"/>
      <c r="V84" s="176"/>
      <c r="W84" s="177"/>
      <c r="X84" s="176"/>
      <c r="Y84" s="177"/>
      <c r="Z84" s="176"/>
      <c r="AA84" s="177"/>
      <c r="AB84" s="176"/>
      <c r="AC84" s="177"/>
      <c r="AD84" s="176"/>
      <c r="AE84" s="177"/>
      <c r="AF84" s="176"/>
      <c r="AG84" s="177"/>
      <c r="AH84" s="176"/>
      <c r="AI84" s="177"/>
      <c r="AJ84" s="176"/>
      <c r="AK84" s="177"/>
      <c r="AL84" s="176"/>
      <c r="AM84" s="190"/>
      <c r="AN84" s="57"/>
      <c r="AO84" s="20"/>
      <c r="AP84" s="22"/>
      <c r="AQ84" s="22"/>
      <c r="AR84" s="22"/>
      <c r="AS84" s="22"/>
      <c r="AT84" s="6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122"/>
      <c r="BG84" s="122"/>
      <c r="BX84" s="121"/>
      <c r="CD84" s="147" t="str">
        <f t="shared" si="10"/>
        <v/>
      </c>
      <c r="CG84" s="123">
        <v>0</v>
      </c>
      <c r="CH84" s="123">
        <v>0</v>
      </c>
      <c r="CI84" s="123">
        <v>0</v>
      </c>
      <c r="CJ84" s="123">
        <f t="shared" si="11"/>
        <v>0</v>
      </c>
      <c r="CK84" s="123"/>
      <c r="CL84" s="123"/>
      <c r="CM84" s="123"/>
      <c r="CN84" s="123"/>
      <c r="CO84" s="123"/>
    </row>
    <row r="85" spans="1:93" ht="16.149999999999999" customHeight="1" x14ac:dyDescent="0.2">
      <c r="A85" s="338"/>
      <c r="B85" s="39" t="s">
        <v>42</v>
      </c>
      <c r="C85" s="52">
        <f t="shared" si="7"/>
        <v>0</v>
      </c>
      <c r="D85" s="53">
        <f t="shared" si="8"/>
        <v>0</v>
      </c>
      <c r="E85" s="158">
        <f t="shared" si="9"/>
        <v>0</v>
      </c>
      <c r="F85" s="41"/>
      <c r="G85" s="42"/>
      <c r="H85" s="41"/>
      <c r="I85" s="42"/>
      <c r="J85" s="7"/>
      <c r="K85" s="8"/>
      <c r="L85" s="7"/>
      <c r="M85" s="8"/>
      <c r="N85" s="7"/>
      <c r="O85" s="8"/>
      <c r="P85" s="176"/>
      <c r="Q85" s="177"/>
      <c r="R85" s="176"/>
      <c r="S85" s="177"/>
      <c r="T85" s="176"/>
      <c r="U85" s="177"/>
      <c r="V85" s="176"/>
      <c r="W85" s="177"/>
      <c r="X85" s="176"/>
      <c r="Y85" s="177"/>
      <c r="Z85" s="176"/>
      <c r="AA85" s="177"/>
      <c r="AB85" s="176"/>
      <c r="AC85" s="177"/>
      <c r="AD85" s="176"/>
      <c r="AE85" s="177"/>
      <c r="AF85" s="176"/>
      <c r="AG85" s="177"/>
      <c r="AH85" s="176"/>
      <c r="AI85" s="177"/>
      <c r="AJ85" s="176"/>
      <c r="AK85" s="177"/>
      <c r="AL85" s="176"/>
      <c r="AM85" s="190"/>
      <c r="AN85" s="57"/>
      <c r="AO85" s="20"/>
      <c r="AP85" s="22"/>
      <c r="AQ85" s="22"/>
      <c r="AR85" s="22"/>
      <c r="AS85" s="22"/>
      <c r="AT85" s="6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122"/>
      <c r="BG85" s="122"/>
      <c r="BX85" s="121"/>
      <c r="CD85" s="147" t="str">
        <f t="shared" si="10"/>
        <v/>
      </c>
      <c r="CG85" s="123">
        <v>0</v>
      </c>
      <c r="CH85" s="123">
        <v>0</v>
      </c>
      <c r="CI85" s="123">
        <v>0</v>
      </c>
      <c r="CJ85" s="123">
        <f t="shared" si="11"/>
        <v>0</v>
      </c>
      <c r="CK85" s="123"/>
      <c r="CL85" s="123"/>
      <c r="CM85" s="123"/>
      <c r="CN85" s="123"/>
      <c r="CO85" s="123"/>
    </row>
    <row r="86" spans="1:93" ht="16.149999999999999" customHeight="1" x14ac:dyDescent="0.2">
      <c r="A86" s="338"/>
      <c r="B86" s="175" t="s">
        <v>46</v>
      </c>
      <c r="C86" s="165">
        <f t="shared" si="7"/>
        <v>0</v>
      </c>
      <c r="D86" s="88">
        <f t="shared" si="8"/>
        <v>0</v>
      </c>
      <c r="E86" s="166">
        <f t="shared" si="9"/>
        <v>0</v>
      </c>
      <c r="F86" s="41"/>
      <c r="G86" s="42"/>
      <c r="H86" s="41"/>
      <c r="I86" s="42"/>
      <c r="J86" s="27"/>
      <c r="K86" s="137"/>
      <c r="L86" s="27"/>
      <c r="M86" s="137"/>
      <c r="N86" s="27"/>
      <c r="O86" s="137"/>
      <c r="P86" s="184"/>
      <c r="Q86" s="185"/>
      <c r="R86" s="184"/>
      <c r="S86" s="185"/>
      <c r="T86" s="184"/>
      <c r="U86" s="185"/>
      <c r="V86" s="184"/>
      <c r="W86" s="185"/>
      <c r="X86" s="184"/>
      <c r="Y86" s="185"/>
      <c r="Z86" s="184"/>
      <c r="AA86" s="185"/>
      <c r="AB86" s="184"/>
      <c r="AC86" s="185"/>
      <c r="AD86" s="184"/>
      <c r="AE86" s="185"/>
      <c r="AF86" s="184"/>
      <c r="AG86" s="185"/>
      <c r="AH86" s="184"/>
      <c r="AI86" s="185"/>
      <c r="AJ86" s="184"/>
      <c r="AK86" s="185"/>
      <c r="AL86" s="184"/>
      <c r="AM86" s="191"/>
      <c r="AN86" s="57"/>
      <c r="AO86" s="20"/>
      <c r="AP86" s="22"/>
      <c r="AQ86" s="22"/>
      <c r="AR86" s="22"/>
      <c r="AS86" s="22"/>
      <c r="AT86" s="6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122"/>
      <c r="BG86" s="122"/>
      <c r="BX86" s="121"/>
      <c r="CD86" s="147" t="str">
        <f t="shared" si="10"/>
        <v/>
      </c>
      <c r="CG86" s="123">
        <v>0</v>
      </c>
      <c r="CH86" s="123">
        <v>0</v>
      </c>
      <c r="CI86" s="123">
        <v>0</v>
      </c>
      <c r="CJ86" s="123">
        <f t="shared" si="11"/>
        <v>0</v>
      </c>
      <c r="CK86" s="123"/>
      <c r="CL86" s="123"/>
      <c r="CM86" s="123"/>
      <c r="CN86" s="123"/>
      <c r="CO86" s="123"/>
    </row>
    <row r="87" spans="1:93" ht="16.149999999999999" customHeight="1" x14ac:dyDescent="0.2">
      <c r="A87" s="339"/>
      <c r="B87" s="167" t="s">
        <v>45</v>
      </c>
      <c r="C87" s="132">
        <f t="shared" si="7"/>
        <v>0</v>
      </c>
      <c r="D87" s="168">
        <f t="shared" si="8"/>
        <v>0</v>
      </c>
      <c r="E87" s="128">
        <f t="shared" si="9"/>
        <v>0</v>
      </c>
      <c r="F87" s="64"/>
      <c r="G87" s="65"/>
      <c r="H87" s="64"/>
      <c r="I87" s="65"/>
      <c r="J87" s="12"/>
      <c r="K87" s="14"/>
      <c r="L87" s="12"/>
      <c r="M87" s="14"/>
      <c r="N87" s="12"/>
      <c r="O87" s="14"/>
      <c r="P87" s="192"/>
      <c r="Q87" s="193"/>
      <c r="R87" s="192"/>
      <c r="S87" s="193"/>
      <c r="T87" s="192"/>
      <c r="U87" s="193"/>
      <c r="V87" s="192"/>
      <c r="W87" s="193"/>
      <c r="X87" s="192"/>
      <c r="Y87" s="193"/>
      <c r="Z87" s="192"/>
      <c r="AA87" s="193"/>
      <c r="AB87" s="192"/>
      <c r="AC87" s="193"/>
      <c r="AD87" s="192"/>
      <c r="AE87" s="193"/>
      <c r="AF87" s="192"/>
      <c r="AG87" s="193"/>
      <c r="AH87" s="192"/>
      <c r="AI87" s="193"/>
      <c r="AJ87" s="192"/>
      <c r="AK87" s="193"/>
      <c r="AL87" s="192"/>
      <c r="AM87" s="194"/>
      <c r="AN87" s="58"/>
      <c r="AO87" s="13"/>
      <c r="AP87" s="24"/>
      <c r="AQ87" s="24"/>
      <c r="AR87" s="24"/>
      <c r="AS87" s="24"/>
      <c r="AT87" s="6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122"/>
      <c r="BG87" s="122"/>
      <c r="BX87" s="121"/>
      <c r="CD87" s="147" t="str">
        <f t="shared" si="10"/>
        <v/>
      </c>
      <c r="CG87" s="123">
        <v>0</v>
      </c>
      <c r="CH87" s="123">
        <v>0</v>
      </c>
      <c r="CI87" s="123">
        <v>0</v>
      </c>
      <c r="CJ87" s="123">
        <f t="shared" si="11"/>
        <v>0</v>
      </c>
      <c r="CK87" s="123"/>
      <c r="CL87" s="123"/>
      <c r="CM87" s="123"/>
      <c r="CN87" s="123"/>
      <c r="CO87" s="123"/>
    </row>
    <row r="88" spans="1:93" ht="16.149999999999999" customHeight="1" x14ac:dyDescent="0.2">
      <c r="A88" s="334" t="s">
        <v>60</v>
      </c>
      <c r="B88" s="152" t="s">
        <v>37</v>
      </c>
      <c r="C88" s="49">
        <f t="shared" si="7"/>
        <v>0</v>
      </c>
      <c r="D88" s="50">
        <f t="shared" si="8"/>
        <v>0</v>
      </c>
      <c r="E88" s="153">
        <f t="shared" si="9"/>
        <v>0</v>
      </c>
      <c r="F88" s="7"/>
      <c r="G88" s="20"/>
      <c r="H88" s="7"/>
      <c r="I88" s="20"/>
      <c r="J88" s="7"/>
      <c r="K88" s="8"/>
      <c r="L88" s="7"/>
      <c r="M88" s="8"/>
      <c r="N88" s="7"/>
      <c r="O88" s="8"/>
      <c r="P88" s="7"/>
      <c r="Q88" s="8"/>
      <c r="R88" s="7"/>
      <c r="S88" s="8"/>
      <c r="T88" s="7"/>
      <c r="U88" s="8"/>
      <c r="V88" s="7"/>
      <c r="W88" s="8"/>
      <c r="X88" s="7"/>
      <c r="Y88" s="8"/>
      <c r="Z88" s="7"/>
      <c r="AA88" s="8"/>
      <c r="AB88" s="7"/>
      <c r="AC88" s="8"/>
      <c r="AD88" s="7"/>
      <c r="AE88" s="8"/>
      <c r="AF88" s="7"/>
      <c r="AG88" s="8"/>
      <c r="AH88" s="7"/>
      <c r="AI88" s="8"/>
      <c r="AJ88" s="7"/>
      <c r="AK88" s="8"/>
      <c r="AL88" s="21"/>
      <c r="AM88" s="35"/>
      <c r="AN88" s="269"/>
      <c r="AO88" s="18"/>
      <c r="AP88" s="48"/>
      <c r="AQ88" s="48"/>
      <c r="AR88" s="48"/>
      <c r="AS88" s="196"/>
      <c r="AT88" s="6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122"/>
      <c r="BG88" s="122"/>
      <c r="BX88" s="121"/>
      <c r="CD88" s="147" t="str">
        <f t="shared" si="10"/>
        <v/>
      </c>
      <c r="CG88" s="123">
        <v>0</v>
      </c>
      <c r="CH88" s="123">
        <v>0</v>
      </c>
      <c r="CI88" s="123">
        <v>0</v>
      </c>
      <c r="CJ88" s="123">
        <f t="shared" si="11"/>
        <v>0</v>
      </c>
      <c r="CK88" s="123"/>
      <c r="CL88" s="123"/>
      <c r="CM88" s="123"/>
      <c r="CN88" s="123"/>
      <c r="CO88" s="123"/>
    </row>
    <row r="89" spans="1:93" ht="16.149999999999999" customHeight="1" x14ac:dyDescent="0.2">
      <c r="A89" s="335"/>
      <c r="B89" s="39" t="s">
        <v>38</v>
      </c>
      <c r="C89" s="52">
        <f t="shared" si="7"/>
        <v>0</v>
      </c>
      <c r="D89" s="53">
        <f t="shared" si="8"/>
        <v>0</v>
      </c>
      <c r="E89" s="158">
        <f t="shared" si="9"/>
        <v>0</v>
      </c>
      <c r="F89" s="7"/>
      <c r="G89" s="20"/>
      <c r="H89" s="7"/>
      <c r="I89" s="20"/>
      <c r="J89" s="7"/>
      <c r="K89" s="8"/>
      <c r="L89" s="7"/>
      <c r="M89" s="8"/>
      <c r="N89" s="7"/>
      <c r="O89" s="8"/>
      <c r="P89" s="7"/>
      <c r="Q89" s="8"/>
      <c r="R89" s="7"/>
      <c r="S89" s="8"/>
      <c r="T89" s="7"/>
      <c r="U89" s="8"/>
      <c r="V89" s="7"/>
      <c r="W89" s="8"/>
      <c r="X89" s="7"/>
      <c r="Y89" s="8"/>
      <c r="Z89" s="7"/>
      <c r="AA89" s="8"/>
      <c r="AB89" s="7"/>
      <c r="AC89" s="8"/>
      <c r="AD89" s="7"/>
      <c r="AE89" s="8"/>
      <c r="AF89" s="7"/>
      <c r="AG89" s="8"/>
      <c r="AH89" s="7"/>
      <c r="AI89" s="8"/>
      <c r="AJ89" s="7"/>
      <c r="AK89" s="8"/>
      <c r="AL89" s="21"/>
      <c r="AM89" s="35"/>
      <c r="AN89" s="270"/>
      <c r="AO89" s="20"/>
      <c r="AP89" s="22"/>
      <c r="AQ89" s="22"/>
      <c r="AR89" s="22"/>
      <c r="AS89" s="198"/>
      <c r="AT89" s="6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122"/>
      <c r="BG89" s="122"/>
      <c r="BX89" s="121"/>
      <c r="CD89" s="147" t="str">
        <f t="shared" si="10"/>
        <v/>
      </c>
      <c r="CG89" s="123">
        <v>0</v>
      </c>
      <c r="CH89" s="123">
        <v>0</v>
      </c>
      <c r="CI89" s="123">
        <v>0</v>
      </c>
      <c r="CJ89" s="123">
        <f t="shared" si="11"/>
        <v>0</v>
      </c>
      <c r="CK89" s="123"/>
      <c r="CL89" s="123"/>
      <c r="CM89" s="123"/>
      <c r="CN89" s="123"/>
      <c r="CO89" s="123"/>
    </row>
    <row r="90" spans="1:93" ht="16.149999999999999" customHeight="1" x14ac:dyDescent="0.2">
      <c r="A90" s="335"/>
      <c r="B90" s="39" t="s">
        <v>39</v>
      </c>
      <c r="C90" s="52">
        <f t="shared" si="7"/>
        <v>0</v>
      </c>
      <c r="D90" s="53">
        <f t="shared" si="8"/>
        <v>0</v>
      </c>
      <c r="E90" s="158">
        <f t="shared" si="9"/>
        <v>0</v>
      </c>
      <c r="F90" s="7"/>
      <c r="G90" s="20"/>
      <c r="H90" s="7"/>
      <c r="I90" s="20"/>
      <c r="J90" s="7"/>
      <c r="K90" s="8"/>
      <c r="L90" s="7"/>
      <c r="M90" s="8"/>
      <c r="N90" s="7"/>
      <c r="O90" s="8"/>
      <c r="P90" s="7"/>
      <c r="Q90" s="8"/>
      <c r="R90" s="7"/>
      <c r="S90" s="8"/>
      <c r="T90" s="7"/>
      <c r="U90" s="8"/>
      <c r="V90" s="7"/>
      <c r="W90" s="8"/>
      <c r="X90" s="7"/>
      <c r="Y90" s="8"/>
      <c r="Z90" s="7"/>
      <c r="AA90" s="8"/>
      <c r="AB90" s="7"/>
      <c r="AC90" s="8"/>
      <c r="AD90" s="7"/>
      <c r="AE90" s="8"/>
      <c r="AF90" s="7"/>
      <c r="AG90" s="8"/>
      <c r="AH90" s="7"/>
      <c r="AI90" s="8"/>
      <c r="AJ90" s="7"/>
      <c r="AK90" s="8"/>
      <c r="AL90" s="21"/>
      <c r="AM90" s="35"/>
      <c r="AN90" s="270"/>
      <c r="AO90" s="20"/>
      <c r="AP90" s="22"/>
      <c r="AQ90" s="22"/>
      <c r="AR90" s="22"/>
      <c r="AS90" s="198"/>
      <c r="AT90" s="6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122"/>
      <c r="BG90" s="122"/>
      <c r="BX90" s="121"/>
      <c r="CD90" s="147" t="str">
        <f t="shared" si="10"/>
        <v/>
      </c>
      <c r="CG90" s="123">
        <v>0</v>
      </c>
      <c r="CH90" s="123">
        <v>0</v>
      </c>
      <c r="CI90" s="123">
        <v>0</v>
      </c>
      <c r="CJ90" s="123">
        <f t="shared" si="11"/>
        <v>0</v>
      </c>
      <c r="CK90" s="123"/>
      <c r="CL90" s="123"/>
      <c r="CM90" s="123"/>
      <c r="CN90" s="123"/>
      <c r="CO90" s="123"/>
    </row>
    <row r="91" spans="1:93" ht="16.149999999999999" customHeight="1" x14ac:dyDescent="0.2">
      <c r="A91" s="335"/>
      <c r="B91" s="39" t="s">
        <v>41</v>
      </c>
      <c r="C91" s="52">
        <f t="shared" si="7"/>
        <v>0</v>
      </c>
      <c r="D91" s="53">
        <f t="shared" si="8"/>
        <v>0</v>
      </c>
      <c r="E91" s="158">
        <f t="shared" si="9"/>
        <v>0</v>
      </c>
      <c r="F91" s="7"/>
      <c r="G91" s="20"/>
      <c r="H91" s="7"/>
      <c r="I91" s="20"/>
      <c r="J91" s="7"/>
      <c r="K91" s="8"/>
      <c r="L91" s="7"/>
      <c r="M91" s="8"/>
      <c r="N91" s="7"/>
      <c r="O91" s="8"/>
      <c r="P91" s="7"/>
      <c r="Q91" s="8"/>
      <c r="R91" s="7"/>
      <c r="S91" s="8"/>
      <c r="T91" s="7"/>
      <c r="U91" s="8"/>
      <c r="V91" s="7"/>
      <c r="W91" s="8"/>
      <c r="X91" s="7"/>
      <c r="Y91" s="8"/>
      <c r="Z91" s="7"/>
      <c r="AA91" s="8"/>
      <c r="AB91" s="7"/>
      <c r="AC91" s="8"/>
      <c r="AD91" s="7"/>
      <c r="AE91" s="8"/>
      <c r="AF91" s="7"/>
      <c r="AG91" s="8"/>
      <c r="AH91" s="7"/>
      <c r="AI91" s="8"/>
      <c r="AJ91" s="7"/>
      <c r="AK91" s="8"/>
      <c r="AL91" s="21"/>
      <c r="AM91" s="35"/>
      <c r="AN91" s="270"/>
      <c r="AO91" s="20"/>
      <c r="AP91" s="22"/>
      <c r="AQ91" s="22"/>
      <c r="AR91" s="22"/>
      <c r="AS91" s="198"/>
      <c r="AT91" s="6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122"/>
      <c r="BG91" s="122"/>
      <c r="BX91" s="121"/>
      <c r="CD91" s="147" t="str">
        <f t="shared" si="10"/>
        <v/>
      </c>
      <c r="CG91" s="123">
        <v>0</v>
      </c>
      <c r="CH91" s="123">
        <v>0</v>
      </c>
      <c r="CI91" s="123">
        <v>0</v>
      </c>
      <c r="CJ91" s="123">
        <f t="shared" si="11"/>
        <v>0</v>
      </c>
      <c r="CK91" s="123"/>
      <c r="CL91" s="123"/>
      <c r="CM91" s="123"/>
      <c r="CN91" s="123"/>
      <c r="CO91" s="123"/>
    </row>
    <row r="92" spans="1:93" ht="16.149999999999999" customHeight="1" x14ac:dyDescent="0.2">
      <c r="A92" s="335"/>
      <c r="B92" s="39" t="s">
        <v>42</v>
      </c>
      <c r="C92" s="52">
        <f t="shared" si="7"/>
        <v>0</v>
      </c>
      <c r="D92" s="53">
        <f t="shared" si="8"/>
        <v>0</v>
      </c>
      <c r="E92" s="158">
        <f t="shared" si="9"/>
        <v>0</v>
      </c>
      <c r="F92" s="7"/>
      <c r="G92" s="20"/>
      <c r="H92" s="7"/>
      <c r="I92" s="20"/>
      <c r="J92" s="7"/>
      <c r="K92" s="8"/>
      <c r="L92" s="7"/>
      <c r="M92" s="8"/>
      <c r="N92" s="7"/>
      <c r="O92" s="8"/>
      <c r="P92" s="7"/>
      <c r="Q92" s="8"/>
      <c r="R92" s="7"/>
      <c r="S92" s="8"/>
      <c r="T92" s="7"/>
      <c r="U92" s="8"/>
      <c r="V92" s="7"/>
      <c r="W92" s="8"/>
      <c r="X92" s="7"/>
      <c r="Y92" s="8"/>
      <c r="Z92" s="7"/>
      <c r="AA92" s="8"/>
      <c r="AB92" s="7"/>
      <c r="AC92" s="8"/>
      <c r="AD92" s="7"/>
      <c r="AE92" s="8"/>
      <c r="AF92" s="7"/>
      <c r="AG92" s="8"/>
      <c r="AH92" s="7"/>
      <c r="AI92" s="8"/>
      <c r="AJ92" s="7"/>
      <c r="AK92" s="8"/>
      <c r="AL92" s="21"/>
      <c r="AM92" s="35"/>
      <c r="AN92" s="270"/>
      <c r="AO92" s="20"/>
      <c r="AP92" s="22"/>
      <c r="AQ92" s="22"/>
      <c r="AR92" s="22"/>
      <c r="AS92" s="198"/>
      <c r="AT92" s="6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122"/>
      <c r="BG92" s="122"/>
      <c r="BX92" s="121"/>
      <c r="CD92" s="147" t="str">
        <f t="shared" si="10"/>
        <v/>
      </c>
      <c r="CG92" s="123">
        <v>0</v>
      </c>
      <c r="CH92" s="123">
        <v>0</v>
      </c>
      <c r="CI92" s="123">
        <v>0</v>
      </c>
      <c r="CJ92" s="123">
        <f t="shared" si="11"/>
        <v>0</v>
      </c>
      <c r="CK92" s="123"/>
      <c r="CL92" s="123"/>
      <c r="CM92" s="123"/>
      <c r="CN92" s="123"/>
      <c r="CO92" s="123"/>
    </row>
    <row r="93" spans="1:93" ht="16.149999999999999" customHeight="1" x14ac:dyDescent="0.2">
      <c r="A93" s="335"/>
      <c r="B93" s="39" t="s">
        <v>44</v>
      </c>
      <c r="C93" s="52">
        <f t="shared" si="7"/>
        <v>0</v>
      </c>
      <c r="D93" s="53">
        <f t="shared" si="8"/>
        <v>0</v>
      </c>
      <c r="E93" s="158">
        <f t="shared" si="9"/>
        <v>0</v>
      </c>
      <c r="F93" s="7"/>
      <c r="G93" s="20"/>
      <c r="H93" s="7"/>
      <c r="I93" s="20"/>
      <c r="J93" s="7"/>
      <c r="K93" s="8"/>
      <c r="L93" s="7"/>
      <c r="M93" s="8"/>
      <c r="N93" s="7"/>
      <c r="O93" s="8"/>
      <c r="P93" s="7"/>
      <c r="Q93" s="8"/>
      <c r="R93" s="7"/>
      <c r="S93" s="8"/>
      <c r="T93" s="7"/>
      <c r="U93" s="8"/>
      <c r="V93" s="7"/>
      <c r="W93" s="8"/>
      <c r="X93" s="7"/>
      <c r="Y93" s="8"/>
      <c r="Z93" s="7"/>
      <c r="AA93" s="8"/>
      <c r="AB93" s="7"/>
      <c r="AC93" s="8"/>
      <c r="AD93" s="7"/>
      <c r="AE93" s="8"/>
      <c r="AF93" s="7"/>
      <c r="AG93" s="8"/>
      <c r="AH93" s="7"/>
      <c r="AI93" s="8"/>
      <c r="AJ93" s="7"/>
      <c r="AK93" s="8"/>
      <c r="AL93" s="21"/>
      <c r="AM93" s="35"/>
      <c r="AN93" s="270"/>
      <c r="AO93" s="20"/>
      <c r="AP93" s="22"/>
      <c r="AQ93" s="22"/>
      <c r="AR93" s="22"/>
      <c r="AS93" s="198"/>
      <c r="AT93" s="6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122"/>
      <c r="BG93" s="122"/>
      <c r="BX93" s="121"/>
      <c r="CD93" s="147" t="str">
        <f t="shared" si="10"/>
        <v/>
      </c>
      <c r="CG93" s="123">
        <v>0</v>
      </c>
      <c r="CH93" s="123">
        <v>0</v>
      </c>
      <c r="CI93" s="123">
        <v>0</v>
      </c>
      <c r="CJ93" s="123">
        <f t="shared" si="11"/>
        <v>0</v>
      </c>
      <c r="CK93" s="123"/>
      <c r="CL93" s="123"/>
      <c r="CM93" s="123"/>
      <c r="CN93" s="123"/>
      <c r="CO93" s="123"/>
    </row>
    <row r="94" spans="1:93" ht="16.149999999999999" customHeight="1" x14ac:dyDescent="0.2">
      <c r="A94" s="335"/>
      <c r="B94" s="112" t="s">
        <v>46</v>
      </c>
      <c r="C94" s="165">
        <f t="shared" si="7"/>
        <v>0</v>
      </c>
      <c r="D94" s="171">
        <f t="shared" si="8"/>
        <v>0</v>
      </c>
      <c r="E94" s="166">
        <f t="shared" si="9"/>
        <v>0</v>
      </c>
      <c r="F94" s="7"/>
      <c r="G94" s="20"/>
      <c r="H94" s="7"/>
      <c r="I94" s="20"/>
      <c r="J94" s="7"/>
      <c r="K94" s="8"/>
      <c r="L94" s="7"/>
      <c r="M94" s="8"/>
      <c r="N94" s="7"/>
      <c r="O94" s="8"/>
      <c r="P94" s="7"/>
      <c r="Q94" s="8"/>
      <c r="R94" s="7"/>
      <c r="S94" s="8"/>
      <c r="T94" s="7"/>
      <c r="U94" s="8"/>
      <c r="V94" s="7"/>
      <c r="W94" s="8"/>
      <c r="X94" s="7"/>
      <c r="Y94" s="8"/>
      <c r="Z94" s="7"/>
      <c r="AA94" s="8"/>
      <c r="AB94" s="7"/>
      <c r="AC94" s="8"/>
      <c r="AD94" s="7"/>
      <c r="AE94" s="8"/>
      <c r="AF94" s="7"/>
      <c r="AG94" s="8"/>
      <c r="AH94" s="7"/>
      <c r="AI94" s="8"/>
      <c r="AJ94" s="7"/>
      <c r="AK94" s="8"/>
      <c r="AL94" s="21"/>
      <c r="AM94" s="35"/>
      <c r="AN94" s="270"/>
      <c r="AO94" s="20"/>
      <c r="AP94" s="22"/>
      <c r="AQ94" s="22"/>
      <c r="AR94" s="22"/>
      <c r="AS94" s="198"/>
      <c r="AT94" s="6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122"/>
      <c r="BG94" s="122"/>
      <c r="BX94" s="121"/>
      <c r="CD94" s="147" t="str">
        <f t="shared" si="10"/>
        <v/>
      </c>
      <c r="CG94" s="123">
        <v>0</v>
      </c>
      <c r="CH94" s="123">
        <v>0</v>
      </c>
      <c r="CI94" s="123">
        <v>0</v>
      </c>
      <c r="CJ94" s="123">
        <f t="shared" si="11"/>
        <v>0</v>
      </c>
      <c r="CK94" s="123"/>
      <c r="CL94" s="123"/>
      <c r="CM94" s="123"/>
      <c r="CN94" s="123"/>
      <c r="CO94" s="123"/>
    </row>
    <row r="95" spans="1:93" ht="16.149999999999999" customHeight="1" x14ac:dyDescent="0.2">
      <c r="A95" s="336"/>
      <c r="B95" s="167" t="s">
        <v>45</v>
      </c>
      <c r="C95" s="132">
        <f t="shared" si="7"/>
        <v>0</v>
      </c>
      <c r="D95" s="168">
        <f t="shared" si="8"/>
        <v>0</v>
      </c>
      <c r="E95" s="128">
        <f t="shared" si="9"/>
        <v>0</v>
      </c>
      <c r="F95" s="12"/>
      <c r="G95" s="13"/>
      <c r="H95" s="12"/>
      <c r="I95" s="13"/>
      <c r="J95" s="12"/>
      <c r="K95" s="14"/>
      <c r="L95" s="12"/>
      <c r="M95" s="14"/>
      <c r="N95" s="12"/>
      <c r="O95" s="14"/>
      <c r="P95" s="12"/>
      <c r="Q95" s="14"/>
      <c r="R95" s="12"/>
      <c r="S95" s="14"/>
      <c r="T95" s="12"/>
      <c r="U95" s="14"/>
      <c r="V95" s="12"/>
      <c r="W95" s="14"/>
      <c r="X95" s="12"/>
      <c r="Y95" s="14"/>
      <c r="Z95" s="12"/>
      <c r="AA95" s="14"/>
      <c r="AB95" s="12"/>
      <c r="AC95" s="14"/>
      <c r="AD95" s="12"/>
      <c r="AE95" s="14"/>
      <c r="AF95" s="12"/>
      <c r="AG95" s="14"/>
      <c r="AH95" s="12"/>
      <c r="AI95" s="14"/>
      <c r="AJ95" s="12"/>
      <c r="AK95" s="14"/>
      <c r="AL95" s="23"/>
      <c r="AM95" s="36"/>
      <c r="AN95" s="271"/>
      <c r="AO95" s="13"/>
      <c r="AP95" s="24"/>
      <c r="AQ95" s="24"/>
      <c r="AR95" s="24"/>
      <c r="AS95" s="200"/>
      <c r="AT95" s="6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122"/>
      <c r="BG95" s="122"/>
      <c r="BX95" s="121"/>
      <c r="CD95" s="147" t="str">
        <f t="shared" si="10"/>
        <v/>
      </c>
      <c r="CG95" s="123">
        <v>0</v>
      </c>
      <c r="CH95" s="123">
        <v>0</v>
      </c>
      <c r="CI95" s="123">
        <v>0</v>
      </c>
      <c r="CJ95" s="123">
        <f t="shared" si="11"/>
        <v>0</v>
      </c>
      <c r="CK95" s="123"/>
      <c r="CL95" s="123"/>
      <c r="CM95" s="123"/>
      <c r="CN95" s="123"/>
      <c r="CO95" s="123"/>
    </row>
    <row r="96" spans="1:93" ht="31.9" customHeight="1" x14ac:dyDescent="0.2">
      <c r="A96" s="201" t="s">
        <v>61</v>
      </c>
      <c r="B96" s="201"/>
      <c r="C96" s="272"/>
      <c r="D96" s="272"/>
      <c r="E96" s="272"/>
      <c r="F96" s="272"/>
      <c r="G96" s="272"/>
      <c r="H96" s="272"/>
      <c r="I96" s="272"/>
      <c r="J96" s="272"/>
      <c r="K96" s="220"/>
      <c r="L96" s="220"/>
      <c r="M96" s="273"/>
      <c r="N96" s="274"/>
      <c r="O96" s="273"/>
      <c r="P96" s="273"/>
      <c r="Q96" s="275"/>
      <c r="R96" s="275"/>
      <c r="S96" s="275"/>
      <c r="T96" s="275"/>
      <c r="U96" s="276"/>
      <c r="V96" s="276"/>
      <c r="W96" s="277"/>
      <c r="X96" s="277"/>
      <c r="Y96" s="277"/>
      <c r="Z96" s="278"/>
      <c r="AA96" s="276"/>
      <c r="AB96" s="276"/>
      <c r="AC96" s="276"/>
      <c r="AD96" s="275"/>
      <c r="AE96" s="275"/>
      <c r="AF96" s="275"/>
      <c r="AG96" s="275"/>
      <c r="AH96" s="275"/>
      <c r="AI96" s="275"/>
      <c r="AJ96" s="275"/>
      <c r="AK96" s="275"/>
      <c r="AL96" s="275"/>
      <c r="AM96" s="275"/>
      <c r="AN96" s="275"/>
      <c r="AO96" s="275"/>
      <c r="AP96" s="275"/>
      <c r="AQ96" s="122"/>
      <c r="AR96" s="122"/>
      <c r="CG96" s="123"/>
      <c r="CH96" s="123"/>
      <c r="CI96" s="123"/>
      <c r="CJ96" s="123"/>
      <c r="CK96" s="123"/>
      <c r="CL96" s="123"/>
      <c r="CM96" s="123"/>
      <c r="CN96" s="123"/>
      <c r="CO96" s="123"/>
    </row>
    <row r="97" spans="1:93" ht="16.149999999999999" customHeight="1" x14ac:dyDescent="0.2">
      <c r="A97" s="334" t="s">
        <v>62</v>
      </c>
      <c r="B97" s="340" t="s">
        <v>63</v>
      </c>
      <c r="C97" s="343" t="s">
        <v>14</v>
      </c>
      <c r="D97" s="344"/>
      <c r="E97" s="337"/>
      <c r="F97" s="348" t="s">
        <v>15</v>
      </c>
      <c r="G97" s="357"/>
      <c r="H97" s="357"/>
      <c r="I97" s="357"/>
      <c r="J97" s="357"/>
      <c r="K97" s="357"/>
      <c r="L97" s="357"/>
      <c r="M97" s="357"/>
      <c r="N97" s="357"/>
      <c r="O97" s="357"/>
      <c r="P97" s="357"/>
      <c r="Q97" s="357"/>
      <c r="R97" s="357"/>
      <c r="S97" s="357"/>
      <c r="T97" s="357"/>
      <c r="U97" s="357"/>
      <c r="V97" s="357"/>
      <c r="W97" s="357"/>
      <c r="X97" s="357"/>
      <c r="Y97" s="357"/>
      <c r="Z97" s="357"/>
      <c r="AA97" s="357"/>
      <c r="AB97" s="357"/>
      <c r="AC97" s="357"/>
      <c r="AD97" s="357"/>
      <c r="AE97" s="357"/>
      <c r="AF97" s="357"/>
      <c r="AG97" s="357"/>
      <c r="AH97" s="357"/>
      <c r="AI97" s="357"/>
      <c r="AJ97" s="357"/>
      <c r="AK97" s="357"/>
      <c r="AL97" s="357"/>
      <c r="AM97" s="349"/>
      <c r="AN97" s="344" t="s">
        <v>1</v>
      </c>
      <c r="AO97" s="337"/>
      <c r="AP97" s="334" t="s">
        <v>2</v>
      </c>
      <c r="AQ97" s="334" t="s">
        <v>3</v>
      </c>
      <c r="BX97" s="121"/>
      <c r="CG97" s="123"/>
      <c r="CH97" s="123"/>
      <c r="CI97" s="123"/>
      <c r="CJ97" s="123"/>
      <c r="CK97" s="123"/>
      <c r="CL97" s="123"/>
      <c r="CM97" s="123"/>
      <c r="CN97" s="123"/>
      <c r="CO97" s="123"/>
    </row>
    <row r="98" spans="1:93" ht="16.149999999999999" customHeight="1" x14ac:dyDescent="0.2">
      <c r="A98" s="335"/>
      <c r="B98" s="341"/>
      <c r="C98" s="345"/>
      <c r="D98" s="346"/>
      <c r="E98" s="339"/>
      <c r="F98" s="328" t="s">
        <v>17</v>
      </c>
      <c r="G98" s="347"/>
      <c r="H98" s="328" t="s">
        <v>18</v>
      </c>
      <c r="I98" s="347"/>
      <c r="J98" s="348" t="s">
        <v>64</v>
      </c>
      <c r="K98" s="356"/>
      <c r="L98" s="348" t="s">
        <v>65</v>
      </c>
      <c r="M98" s="356"/>
      <c r="N98" s="348" t="s">
        <v>66</v>
      </c>
      <c r="O98" s="356"/>
      <c r="P98" s="348" t="s">
        <v>67</v>
      </c>
      <c r="Q98" s="356"/>
      <c r="R98" s="348" t="s">
        <v>68</v>
      </c>
      <c r="S98" s="356"/>
      <c r="T98" s="348" t="s">
        <v>69</v>
      </c>
      <c r="U98" s="356"/>
      <c r="V98" s="348" t="s">
        <v>70</v>
      </c>
      <c r="W98" s="356"/>
      <c r="X98" s="348" t="s">
        <v>71</v>
      </c>
      <c r="Y98" s="356"/>
      <c r="Z98" s="348" t="s">
        <v>72</v>
      </c>
      <c r="AA98" s="356"/>
      <c r="AB98" s="348" t="s">
        <v>73</v>
      </c>
      <c r="AC98" s="356"/>
      <c r="AD98" s="348" t="s">
        <v>74</v>
      </c>
      <c r="AE98" s="357"/>
      <c r="AF98" s="348" t="s">
        <v>75</v>
      </c>
      <c r="AG98" s="356"/>
      <c r="AH98" s="357" t="s">
        <v>76</v>
      </c>
      <c r="AI98" s="357"/>
      <c r="AJ98" s="348" t="s">
        <v>77</v>
      </c>
      <c r="AK98" s="356"/>
      <c r="AL98" s="357" t="s">
        <v>32</v>
      </c>
      <c r="AM98" s="349"/>
      <c r="AN98" s="346"/>
      <c r="AO98" s="339"/>
      <c r="AP98" s="335"/>
      <c r="AQ98" s="335"/>
      <c r="AR98" s="122"/>
      <c r="AS98" s="122"/>
      <c r="AT98" s="122"/>
      <c r="AU98" s="122"/>
      <c r="AV98" s="122"/>
      <c r="AW98" s="122"/>
      <c r="AX98" s="122"/>
      <c r="AY98" s="122"/>
      <c r="AZ98" s="122"/>
      <c r="BA98" s="122"/>
      <c r="BB98" s="122"/>
      <c r="BC98" s="122"/>
      <c r="BD98" s="122"/>
      <c r="BE98" s="122"/>
      <c r="BX98" s="121"/>
      <c r="CG98" s="123"/>
      <c r="CH98" s="123"/>
      <c r="CI98" s="123"/>
      <c r="CJ98" s="123"/>
      <c r="CK98" s="123"/>
      <c r="CL98" s="123"/>
      <c r="CM98" s="123"/>
      <c r="CN98" s="123"/>
      <c r="CO98" s="123"/>
    </row>
    <row r="99" spans="1:93" ht="16.149999999999999" customHeight="1" x14ac:dyDescent="0.2">
      <c r="A99" s="336"/>
      <c r="B99" s="342"/>
      <c r="C99" s="37" t="s">
        <v>33</v>
      </c>
      <c r="D99" s="38" t="s">
        <v>34</v>
      </c>
      <c r="E99" s="282" t="s">
        <v>35</v>
      </c>
      <c r="F99" s="77" t="s">
        <v>34</v>
      </c>
      <c r="G99" s="280" t="s">
        <v>35</v>
      </c>
      <c r="H99" s="77" t="s">
        <v>34</v>
      </c>
      <c r="I99" s="280" t="s">
        <v>35</v>
      </c>
      <c r="J99" s="77" t="s">
        <v>34</v>
      </c>
      <c r="K99" s="280" t="s">
        <v>35</v>
      </c>
      <c r="L99" s="77" t="s">
        <v>34</v>
      </c>
      <c r="M99" s="280" t="s">
        <v>35</v>
      </c>
      <c r="N99" s="77" t="s">
        <v>34</v>
      </c>
      <c r="O99" s="283" t="s">
        <v>35</v>
      </c>
      <c r="P99" s="77" t="s">
        <v>34</v>
      </c>
      <c r="Q99" s="280" t="s">
        <v>35</v>
      </c>
      <c r="R99" s="125" t="s">
        <v>34</v>
      </c>
      <c r="S99" s="283" t="s">
        <v>35</v>
      </c>
      <c r="T99" s="77" t="s">
        <v>34</v>
      </c>
      <c r="U99" s="280" t="s">
        <v>35</v>
      </c>
      <c r="V99" s="125" t="s">
        <v>34</v>
      </c>
      <c r="W99" s="283" t="s">
        <v>35</v>
      </c>
      <c r="X99" s="77" t="s">
        <v>34</v>
      </c>
      <c r="Y99" s="280" t="s">
        <v>35</v>
      </c>
      <c r="Z99" s="125" t="s">
        <v>34</v>
      </c>
      <c r="AA99" s="283" t="s">
        <v>35</v>
      </c>
      <c r="AB99" s="77" t="s">
        <v>34</v>
      </c>
      <c r="AC99" s="280" t="s">
        <v>35</v>
      </c>
      <c r="AD99" s="77" t="s">
        <v>34</v>
      </c>
      <c r="AE99" s="283" t="s">
        <v>35</v>
      </c>
      <c r="AF99" s="77" t="s">
        <v>34</v>
      </c>
      <c r="AG99" s="280" t="s">
        <v>35</v>
      </c>
      <c r="AH99" s="125" t="s">
        <v>34</v>
      </c>
      <c r="AI99" s="283" t="s">
        <v>35</v>
      </c>
      <c r="AJ99" s="77" t="s">
        <v>34</v>
      </c>
      <c r="AK99" s="280" t="s">
        <v>35</v>
      </c>
      <c r="AL99" s="125" t="s">
        <v>34</v>
      </c>
      <c r="AM99" s="92" t="s">
        <v>35</v>
      </c>
      <c r="AN99" s="284" t="s">
        <v>5</v>
      </c>
      <c r="AO99" s="282" t="s">
        <v>6</v>
      </c>
      <c r="AP99" s="336"/>
      <c r="AQ99" s="336"/>
      <c r="AR99" s="122"/>
      <c r="AS99" s="122"/>
      <c r="AT99" s="122"/>
      <c r="AU99" s="122"/>
      <c r="AV99" s="122"/>
      <c r="AW99" s="122"/>
      <c r="AX99" s="122"/>
      <c r="AY99" s="122"/>
      <c r="AZ99" s="122"/>
      <c r="BA99" s="122"/>
      <c r="BB99" s="122"/>
      <c r="BC99" s="122"/>
      <c r="BD99" s="122"/>
      <c r="BE99" s="122"/>
      <c r="BX99" s="121"/>
      <c r="CG99" s="123"/>
      <c r="CH99" s="123"/>
      <c r="CI99" s="123"/>
      <c r="CJ99" s="123"/>
      <c r="CK99" s="123"/>
      <c r="CL99" s="123"/>
      <c r="CM99" s="123"/>
      <c r="CN99" s="123"/>
      <c r="CO99" s="123"/>
    </row>
    <row r="100" spans="1:93" ht="16.149999999999999" customHeight="1" x14ac:dyDescent="0.2">
      <c r="A100" s="334" t="s">
        <v>78</v>
      </c>
      <c r="B100" s="152" t="s">
        <v>79</v>
      </c>
      <c r="C100" s="49">
        <f t="shared" ref="C100:C111" si="12">SUM(D100+E100)</f>
        <v>161</v>
      </c>
      <c r="D100" s="50">
        <f t="shared" ref="D100:D111" si="13">SUM(F100+H100+J100+L100+N100+P100+R100+T100+V100+X100+Z100+AB100+AD100+AF100+AH100+AJ100+AL100)</f>
        <v>91</v>
      </c>
      <c r="E100" s="51">
        <f t="shared" ref="E100:E111" si="14">SUM(G100+I100+K100+M100+O100+Q100+S100+U100+W100+Y100+AA100+AC100+AE100+AG100+AI100+AK100+AM100)</f>
        <v>70</v>
      </c>
      <c r="F100" s="184"/>
      <c r="G100" s="207"/>
      <c r="H100" s="184"/>
      <c r="I100" s="208"/>
      <c r="J100" s="184"/>
      <c r="K100" s="207"/>
      <c r="L100" s="1">
        <v>1</v>
      </c>
      <c r="M100" s="3">
        <v>4</v>
      </c>
      <c r="N100" s="4">
        <v>10</v>
      </c>
      <c r="O100" s="209">
        <v>10</v>
      </c>
      <c r="P100" s="25">
        <v>11</v>
      </c>
      <c r="Q100" s="3">
        <v>18</v>
      </c>
      <c r="R100" s="63">
        <v>9</v>
      </c>
      <c r="S100" s="209">
        <v>10</v>
      </c>
      <c r="T100" s="1">
        <v>13</v>
      </c>
      <c r="U100" s="2">
        <v>5</v>
      </c>
      <c r="V100" s="4">
        <v>12</v>
      </c>
      <c r="W100" s="63">
        <v>7</v>
      </c>
      <c r="X100" s="1">
        <v>11</v>
      </c>
      <c r="Y100" s="2">
        <v>9</v>
      </c>
      <c r="Z100" s="4">
        <v>15</v>
      </c>
      <c r="AA100" s="63">
        <v>3</v>
      </c>
      <c r="AB100" s="1">
        <v>8</v>
      </c>
      <c r="AC100" s="2">
        <v>3</v>
      </c>
      <c r="AD100" s="1">
        <v>1</v>
      </c>
      <c r="AE100" s="3">
        <v>1</v>
      </c>
      <c r="AF100" s="210"/>
      <c r="AG100" s="211"/>
      <c r="AH100" s="210"/>
      <c r="AI100" s="211"/>
      <c r="AJ100" s="210"/>
      <c r="AK100" s="211"/>
      <c r="AL100" s="212"/>
      <c r="AM100" s="213"/>
      <c r="AN100" s="9">
        <v>0</v>
      </c>
      <c r="AO100" s="9">
        <v>0</v>
      </c>
      <c r="AP100" s="9">
        <v>0</v>
      </c>
      <c r="AQ100" s="3">
        <v>0</v>
      </c>
      <c r="AR100" s="6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122"/>
      <c r="BE100" s="122"/>
      <c r="BX100" s="121"/>
      <c r="CG100" s="123">
        <v>0</v>
      </c>
      <c r="CH100" s="123">
        <v>0</v>
      </c>
      <c r="CI100" s="123"/>
      <c r="CJ100" s="123"/>
      <c r="CK100" s="123"/>
      <c r="CL100" s="123"/>
      <c r="CM100" s="123"/>
      <c r="CN100" s="123"/>
      <c r="CO100" s="123"/>
    </row>
    <row r="101" spans="1:93" ht="16.149999999999999" customHeight="1" x14ac:dyDescent="0.2">
      <c r="A101" s="335"/>
      <c r="B101" s="39" t="s">
        <v>80</v>
      </c>
      <c r="C101" s="52">
        <f t="shared" si="12"/>
        <v>26</v>
      </c>
      <c r="D101" s="53">
        <f t="shared" si="13"/>
        <v>21</v>
      </c>
      <c r="E101" s="54">
        <f t="shared" si="14"/>
        <v>5</v>
      </c>
      <c r="F101" s="7"/>
      <c r="G101" s="10"/>
      <c r="H101" s="7"/>
      <c r="I101" s="20"/>
      <c r="J101" s="9"/>
      <c r="K101" s="173"/>
      <c r="L101" s="7">
        <v>1</v>
      </c>
      <c r="M101" s="8"/>
      <c r="N101" s="9">
        <v>1</v>
      </c>
      <c r="O101" s="173"/>
      <c r="P101" s="21">
        <v>1</v>
      </c>
      <c r="Q101" s="8"/>
      <c r="R101" s="10">
        <v>1</v>
      </c>
      <c r="S101" s="173"/>
      <c r="T101" s="7">
        <v>1</v>
      </c>
      <c r="U101" s="20"/>
      <c r="V101" s="9">
        <v>3</v>
      </c>
      <c r="W101" s="10"/>
      <c r="X101" s="7">
        <v>3</v>
      </c>
      <c r="Y101" s="20"/>
      <c r="Z101" s="9"/>
      <c r="AA101" s="10"/>
      <c r="AB101" s="7">
        <v>1</v>
      </c>
      <c r="AC101" s="20">
        <v>1</v>
      </c>
      <c r="AD101" s="7">
        <v>1</v>
      </c>
      <c r="AE101" s="8">
        <v>2</v>
      </c>
      <c r="AF101" s="7">
        <v>1</v>
      </c>
      <c r="AG101" s="20">
        <v>1</v>
      </c>
      <c r="AH101" s="7">
        <v>3</v>
      </c>
      <c r="AI101" s="20"/>
      <c r="AJ101" s="7">
        <v>2</v>
      </c>
      <c r="AK101" s="20"/>
      <c r="AL101" s="9">
        <v>2</v>
      </c>
      <c r="AM101" s="57">
        <v>1</v>
      </c>
      <c r="AN101" s="9">
        <v>0</v>
      </c>
      <c r="AO101" s="9">
        <v>0</v>
      </c>
      <c r="AP101" s="9">
        <v>0</v>
      </c>
      <c r="AQ101" s="8">
        <v>0</v>
      </c>
      <c r="AR101" s="6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122"/>
      <c r="BE101" s="122"/>
      <c r="BX101" s="121"/>
      <c r="CG101" s="123">
        <v>0</v>
      </c>
      <c r="CH101" s="123">
        <v>0</v>
      </c>
      <c r="CI101" s="123"/>
      <c r="CJ101" s="123"/>
      <c r="CK101" s="123"/>
      <c r="CL101" s="123"/>
      <c r="CM101" s="123"/>
      <c r="CN101" s="123"/>
      <c r="CO101" s="123"/>
    </row>
    <row r="102" spans="1:93" ht="16.149999999999999" customHeight="1" x14ac:dyDescent="0.2">
      <c r="A102" s="335"/>
      <c r="B102" s="39" t="s">
        <v>81</v>
      </c>
      <c r="C102" s="52">
        <f t="shared" si="12"/>
        <v>18</v>
      </c>
      <c r="D102" s="53">
        <f t="shared" si="13"/>
        <v>8</v>
      </c>
      <c r="E102" s="54">
        <f t="shared" si="14"/>
        <v>10</v>
      </c>
      <c r="F102" s="7"/>
      <c r="G102" s="10"/>
      <c r="H102" s="7"/>
      <c r="I102" s="20"/>
      <c r="J102" s="9"/>
      <c r="K102" s="173"/>
      <c r="L102" s="7"/>
      <c r="M102" s="8"/>
      <c r="N102" s="9">
        <v>1</v>
      </c>
      <c r="O102" s="173"/>
      <c r="P102" s="21">
        <v>2</v>
      </c>
      <c r="Q102" s="8">
        <v>2</v>
      </c>
      <c r="R102" s="10"/>
      <c r="S102" s="173">
        <v>2</v>
      </c>
      <c r="T102" s="7"/>
      <c r="U102" s="20"/>
      <c r="V102" s="9"/>
      <c r="W102" s="10">
        <v>1</v>
      </c>
      <c r="X102" s="7">
        <v>1</v>
      </c>
      <c r="Y102" s="20"/>
      <c r="Z102" s="9">
        <v>1</v>
      </c>
      <c r="AA102" s="10">
        <v>2</v>
      </c>
      <c r="AB102" s="7">
        <v>1</v>
      </c>
      <c r="AC102" s="20">
        <v>2</v>
      </c>
      <c r="AD102" s="7">
        <v>1</v>
      </c>
      <c r="AE102" s="8"/>
      <c r="AF102" s="7"/>
      <c r="AG102" s="20"/>
      <c r="AH102" s="7"/>
      <c r="AI102" s="20"/>
      <c r="AJ102" s="7"/>
      <c r="AK102" s="20"/>
      <c r="AL102" s="9">
        <v>1</v>
      </c>
      <c r="AM102" s="57">
        <v>1</v>
      </c>
      <c r="AN102" s="9">
        <v>0</v>
      </c>
      <c r="AO102" s="9">
        <v>0</v>
      </c>
      <c r="AP102" s="9">
        <v>0</v>
      </c>
      <c r="AQ102" s="8">
        <v>0</v>
      </c>
      <c r="AR102" s="6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122"/>
      <c r="BE102" s="122"/>
      <c r="BX102" s="121"/>
      <c r="CG102" s="123">
        <v>0</v>
      </c>
      <c r="CH102" s="123">
        <v>0</v>
      </c>
      <c r="CI102" s="123"/>
      <c r="CJ102" s="123"/>
      <c r="CK102" s="123"/>
      <c r="CL102" s="123"/>
      <c r="CM102" s="123"/>
      <c r="CN102" s="123"/>
      <c r="CO102" s="123"/>
    </row>
    <row r="103" spans="1:93" ht="16.149999999999999" customHeight="1" x14ac:dyDescent="0.2">
      <c r="A103" s="335"/>
      <c r="B103" s="39" t="s">
        <v>82</v>
      </c>
      <c r="C103" s="52">
        <f t="shared" si="12"/>
        <v>0</v>
      </c>
      <c r="D103" s="53">
        <f t="shared" si="13"/>
        <v>0</v>
      </c>
      <c r="E103" s="54">
        <f t="shared" si="14"/>
        <v>0</v>
      </c>
      <c r="F103" s="7"/>
      <c r="G103" s="10"/>
      <c r="H103" s="7"/>
      <c r="I103" s="20"/>
      <c r="J103" s="9"/>
      <c r="K103" s="173"/>
      <c r="L103" s="7"/>
      <c r="M103" s="8"/>
      <c r="N103" s="9"/>
      <c r="O103" s="173"/>
      <c r="P103" s="21"/>
      <c r="Q103" s="8"/>
      <c r="R103" s="10"/>
      <c r="S103" s="173"/>
      <c r="T103" s="7"/>
      <c r="U103" s="20"/>
      <c r="V103" s="9"/>
      <c r="W103" s="10"/>
      <c r="X103" s="7"/>
      <c r="Y103" s="20"/>
      <c r="Z103" s="9"/>
      <c r="AA103" s="10"/>
      <c r="AB103" s="7"/>
      <c r="AC103" s="20"/>
      <c r="AD103" s="7"/>
      <c r="AE103" s="8"/>
      <c r="AF103" s="7"/>
      <c r="AG103" s="20"/>
      <c r="AH103" s="7"/>
      <c r="AI103" s="20"/>
      <c r="AJ103" s="7"/>
      <c r="AK103" s="20"/>
      <c r="AL103" s="9"/>
      <c r="AM103" s="57"/>
      <c r="AN103" s="9"/>
      <c r="AO103" s="9"/>
      <c r="AP103" s="9"/>
      <c r="AQ103" s="8"/>
      <c r="AR103" s="6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122"/>
      <c r="BE103" s="122"/>
      <c r="BX103" s="121"/>
      <c r="CG103" s="123">
        <v>0</v>
      </c>
      <c r="CH103" s="123">
        <v>0</v>
      </c>
      <c r="CI103" s="123"/>
      <c r="CJ103" s="123"/>
      <c r="CK103" s="123"/>
      <c r="CL103" s="123"/>
      <c r="CM103" s="123"/>
      <c r="CN103" s="123"/>
      <c r="CO103" s="123"/>
    </row>
    <row r="104" spans="1:93" ht="16.149999999999999" customHeight="1" x14ac:dyDescent="0.2">
      <c r="A104" s="335"/>
      <c r="B104" s="186" t="s">
        <v>83</v>
      </c>
      <c r="C104" s="59">
        <f t="shared" si="12"/>
        <v>0</v>
      </c>
      <c r="D104" s="60">
        <f t="shared" si="13"/>
        <v>0</v>
      </c>
      <c r="E104" s="61">
        <f t="shared" si="14"/>
        <v>0</v>
      </c>
      <c r="F104" s="41"/>
      <c r="G104" s="214"/>
      <c r="H104" s="41"/>
      <c r="I104" s="42"/>
      <c r="J104" s="9"/>
      <c r="K104" s="173"/>
      <c r="L104" s="27"/>
      <c r="M104" s="137"/>
      <c r="N104" s="69"/>
      <c r="O104" s="140"/>
      <c r="P104" s="180"/>
      <c r="Q104" s="99"/>
      <c r="R104" s="214"/>
      <c r="S104" s="215"/>
      <c r="T104" s="41"/>
      <c r="U104" s="42"/>
      <c r="V104" s="93"/>
      <c r="W104" s="214"/>
      <c r="X104" s="41"/>
      <c r="Y104" s="42"/>
      <c r="Z104" s="93"/>
      <c r="AA104" s="214"/>
      <c r="AB104" s="41"/>
      <c r="AC104" s="42"/>
      <c r="AD104" s="41"/>
      <c r="AE104" s="99"/>
      <c r="AF104" s="41"/>
      <c r="AG104" s="42"/>
      <c r="AH104" s="41"/>
      <c r="AI104" s="42"/>
      <c r="AJ104" s="41"/>
      <c r="AK104" s="42"/>
      <c r="AL104" s="214"/>
      <c r="AM104" s="181"/>
      <c r="AN104" s="9"/>
      <c r="AO104" s="9"/>
      <c r="AP104" s="9"/>
      <c r="AQ104" s="137"/>
      <c r="AR104" s="6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122"/>
      <c r="BE104" s="122"/>
      <c r="BX104" s="121"/>
      <c r="CG104" s="123">
        <v>0</v>
      </c>
      <c r="CH104" s="123">
        <v>0</v>
      </c>
      <c r="CI104" s="123"/>
      <c r="CJ104" s="123"/>
      <c r="CK104" s="123"/>
      <c r="CL104" s="123"/>
      <c r="CM104" s="123"/>
      <c r="CN104" s="123"/>
      <c r="CO104" s="123"/>
    </row>
    <row r="105" spans="1:93" ht="16.149999999999999" customHeight="1" x14ac:dyDescent="0.2">
      <c r="A105" s="336"/>
      <c r="B105" s="167" t="s">
        <v>84</v>
      </c>
      <c r="C105" s="132">
        <f t="shared" si="12"/>
        <v>0</v>
      </c>
      <c r="D105" s="168">
        <f t="shared" si="13"/>
        <v>0</v>
      </c>
      <c r="E105" s="131">
        <f t="shared" si="14"/>
        <v>0</v>
      </c>
      <c r="F105" s="12"/>
      <c r="G105" s="16"/>
      <c r="H105" s="12"/>
      <c r="I105" s="13"/>
      <c r="J105" s="15"/>
      <c r="K105" s="141"/>
      <c r="L105" s="12"/>
      <c r="M105" s="14"/>
      <c r="N105" s="15"/>
      <c r="O105" s="141"/>
      <c r="P105" s="23"/>
      <c r="Q105" s="14"/>
      <c r="R105" s="16"/>
      <c r="S105" s="141"/>
      <c r="T105" s="12"/>
      <c r="U105" s="13"/>
      <c r="V105" s="15"/>
      <c r="W105" s="16"/>
      <c r="X105" s="12"/>
      <c r="Y105" s="13"/>
      <c r="Z105" s="15"/>
      <c r="AA105" s="16"/>
      <c r="AB105" s="12"/>
      <c r="AC105" s="13"/>
      <c r="AD105" s="12"/>
      <c r="AE105" s="14"/>
      <c r="AF105" s="12"/>
      <c r="AG105" s="13"/>
      <c r="AH105" s="12"/>
      <c r="AI105" s="13"/>
      <c r="AJ105" s="12"/>
      <c r="AK105" s="13"/>
      <c r="AL105" s="12"/>
      <c r="AM105" s="13"/>
      <c r="AN105" s="9"/>
      <c r="AO105" s="9"/>
      <c r="AP105" s="9"/>
      <c r="AQ105" s="8"/>
      <c r="AR105" s="6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122"/>
      <c r="BE105" s="122"/>
      <c r="BX105" s="121"/>
      <c r="CG105" s="123">
        <v>0</v>
      </c>
      <c r="CH105" s="123">
        <v>0</v>
      </c>
      <c r="CI105" s="123"/>
      <c r="CJ105" s="123"/>
      <c r="CK105" s="123"/>
      <c r="CL105" s="123"/>
      <c r="CM105" s="123"/>
      <c r="CN105" s="123"/>
      <c r="CO105" s="123"/>
    </row>
    <row r="106" spans="1:93" ht="16.149999999999999" customHeight="1" x14ac:dyDescent="0.2">
      <c r="A106" s="334" t="s">
        <v>85</v>
      </c>
      <c r="B106" s="152" t="s">
        <v>79</v>
      </c>
      <c r="C106" s="49">
        <f t="shared" si="12"/>
        <v>0</v>
      </c>
      <c r="D106" s="50">
        <f t="shared" si="13"/>
        <v>0</v>
      </c>
      <c r="E106" s="51">
        <f t="shared" si="14"/>
        <v>0</v>
      </c>
      <c r="F106" s="184"/>
      <c r="G106" s="207"/>
      <c r="H106" s="184"/>
      <c r="I106" s="208"/>
      <c r="J106" s="184"/>
      <c r="K106" s="207"/>
      <c r="L106" s="1"/>
      <c r="M106" s="3"/>
      <c r="N106" s="4"/>
      <c r="O106" s="209"/>
      <c r="P106" s="25"/>
      <c r="Q106" s="3"/>
      <c r="R106" s="63"/>
      <c r="S106" s="209"/>
      <c r="T106" s="1"/>
      <c r="U106" s="2"/>
      <c r="V106" s="4"/>
      <c r="W106" s="63"/>
      <c r="X106" s="1"/>
      <c r="Y106" s="2"/>
      <c r="Z106" s="4"/>
      <c r="AA106" s="63"/>
      <c r="AB106" s="1"/>
      <c r="AC106" s="2"/>
      <c r="AD106" s="1"/>
      <c r="AE106" s="3"/>
      <c r="AF106" s="176"/>
      <c r="AG106" s="216"/>
      <c r="AH106" s="176"/>
      <c r="AI106" s="216"/>
      <c r="AJ106" s="176"/>
      <c r="AK106" s="216"/>
      <c r="AL106" s="126"/>
      <c r="AM106" s="197"/>
      <c r="AN106" s="9"/>
      <c r="AO106" s="9"/>
      <c r="AP106" s="9"/>
      <c r="AQ106" s="19"/>
      <c r="AR106" s="6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122"/>
      <c r="BE106" s="122"/>
      <c r="BX106" s="121"/>
      <c r="CG106" s="123">
        <v>0</v>
      </c>
      <c r="CH106" s="123">
        <v>0</v>
      </c>
      <c r="CI106" s="123"/>
      <c r="CJ106" s="123"/>
      <c r="CK106" s="123"/>
      <c r="CL106" s="123"/>
      <c r="CM106" s="123"/>
      <c r="CN106" s="123"/>
      <c r="CO106" s="123"/>
    </row>
    <row r="107" spans="1:93" ht="16.149999999999999" customHeight="1" x14ac:dyDescent="0.2">
      <c r="A107" s="335"/>
      <c r="B107" s="39" t="s">
        <v>80</v>
      </c>
      <c r="C107" s="52">
        <f t="shared" si="12"/>
        <v>26</v>
      </c>
      <c r="D107" s="53">
        <f t="shared" si="13"/>
        <v>21</v>
      </c>
      <c r="E107" s="54">
        <f t="shared" si="14"/>
        <v>5</v>
      </c>
      <c r="F107" s="7"/>
      <c r="G107" s="46"/>
      <c r="H107" s="7"/>
      <c r="I107" s="18"/>
      <c r="J107" s="7"/>
      <c r="K107" s="46"/>
      <c r="L107" s="7">
        <v>1</v>
      </c>
      <c r="M107" s="18"/>
      <c r="N107" s="9">
        <v>1</v>
      </c>
      <c r="O107" s="46"/>
      <c r="P107" s="7">
        <v>1</v>
      </c>
      <c r="Q107" s="18"/>
      <c r="R107" s="9">
        <v>1</v>
      </c>
      <c r="S107" s="46"/>
      <c r="T107" s="7">
        <v>1</v>
      </c>
      <c r="U107" s="18"/>
      <c r="V107" s="9">
        <v>3</v>
      </c>
      <c r="W107" s="46"/>
      <c r="X107" s="7">
        <v>3</v>
      </c>
      <c r="Y107" s="18"/>
      <c r="Z107" s="9"/>
      <c r="AA107" s="46"/>
      <c r="AB107" s="7">
        <v>1</v>
      </c>
      <c r="AC107" s="18">
        <v>1</v>
      </c>
      <c r="AD107" s="7">
        <v>1</v>
      </c>
      <c r="AE107" s="19">
        <v>2</v>
      </c>
      <c r="AF107" s="7">
        <v>1</v>
      </c>
      <c r="AG107" s="20">
        <v>1</v>
      </c>
      <c r="AH107" s="7">
        <v>3</v>
      </c>
      <c r="AI107" s="20"/>
      <c r="AJ107" s="7">
        <v>2</v>
      </c>
      <c r="AK107" s="20"/>
      <c r="AL107" s="9">
        <v>2</v>
      </c>
      <c r="AM107" s="57">
        <v>1</v>
      </c>
      <c r="AN107" s="9">
        <v>0</v>
      </c>
      <c r="AO107" s="9">
        <v>0</v>
      </c>
      <c r="AP107" s="9">
        <v>0</v>
      </c>
      <c r="AQ107" s="19">
        <v>0</v>
      </c>
      <c r="AR107" s="6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122"/>
      <c r="BE107" s="122"/>
      <c r="BX107" s="121"/>
      <c r="CG107" s="123">
        <v>0</v>
      </c>
      <c r="CH107" s="123">
        <v>0</v>
      </c>
      <c r="CI107" s="123"/>
      <c r="CJ107" s="123"/>
      <c r="CK107" s="123"/>
      <c r="CL107" s="123"/>
      <c r="CM107" s="123"/>
      <c r="CN107" s="123"/>
      <c r="CO107" s="123"/>
    </row>
    <row r="108" spans="1:93" ht="16.149999999999999" customHeight="1" x14ac:dyDescent="0.2">
      <c r="A108" s="335"/>
      <c r="B108" s="39" t="s">
        <v>81</v>
      </c>
      <c r="C108" s="52">
        <f t="shared" si="12"/>
        <v>18</v>
      </c>
      <c r="D108" s="53">
        <f t="shared" si="13"/>
        <v>8</v>
      </c>
      <c r="E108" s="54">
        <f t="shared" si="14"/>
        <v>10</v>
      </c>
      <c r="F108" s="7"/>
      <c r="G108" s="10"/>
      <c r="H108" s="7"/>
      <c r="I108" s="20"/>
      <c r="J108" s="7"/>
      <c r="K108" s="10"/>
      <c r="L108" s="7"/>
      <c r="M108" s="20"/>
      <c r="N108" s="9">
        <v>1</v>
      </c>
      <c r="O108" s="10"/>
      <c r="P108" s="7">
        <v>2</v>
      </c>
      <c r="Q108" s="20">
        <v>2</v>
      </c>
      <c r="R108" s="9"/>
      <c r="S108" s="10">
        <v>2</v>
      </c>
      <c r="T108" s="7"/>
      <c r="U108" s="20"/>
      <c r="V108" s="9"/>
      <c r="W108" s="10">
        <v>1</v>
      </c>
      <c r="X108" s="7">
        <v>1</v>
      </c>
      <c r="Y108" s="20"/>
      <c r="Z108" s="9">
        <v>1</v>
      </c>
      <c r="AA108" s="10">
        <v>2</v>
      </c>
      <c r="AB108" s="7">
        <v>1</v>
      </c>
      <c r="AC108" s="20">
        <v>2</v>
      </c>
      <c r="AD108" s="7">
        <v>1</v>
      </c>
      <c r="AE108" s="8"/>
      <c r="AF108" s="7"/>
      <c r="AG108" s="20"/>
      <c r="AH108" s="7"/>
      <c r="AI108" s="20"/>
      <c r="AJ108" s="7"/>
      <c r="AK108" s="20"/>
      <c r="AL108" s="9">
        <v>1</v>
      </c>
      <c r="AM108" s="57">
        <v>1</v>
      </c>
      <c r="AN108" s="9">
        <v>0</v>
      </c>
      <c r="AO108" s="9">
        <v>0</v>
      </c>
      <c r="AP108" s="9">
        <v>0</v>
      </c>
      <c r="AQ108" s="8">
        <v>0</v>
      </c>
      <c r="AR108" s="6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122"/>
      <c r="BE108" s="122"/>
      <c r="BX108" s="121"/>
      <c r="CG108" s="123">
        <v>0</v>
      </c>
      <c r="CH108" s="123">
        <v>0</v>
      </c>
      <c r="CI108" s="123"/>
      <c r="CJ108" s="123"/>
      <c r="CK108" s="123"/>
      <c r="CL108" s="123"/>
      <c r="CM108" s="123"/>
      <c r="CN108" s="123"/>
      <c r="CO108" s="123"/>
    </row>
    <row r="109" spans="1:93" ht="16.149999999999999" customHeight="1" x14ac:dyDescent="0.2">
      <c r="A109" s="335"/>
      <c r="B109" s="39" t="s">
        <v>82</v>
      </c>
      <c r="C109" s="52">
        <f t="shared" si="12"/>
        <v>0</v>
      </c>
      <c r="D109" s="53">
        <f t="shared" si="13"/>
        <v>0</v>
      </c>
      <c r="E109" s="54">
        <f t="shared" si="14"/>
        <v>0</v>
      </c>
      <c r="F109" s="7"/>
      <c r="G109" s="10"/>
      <c r="H109" s="7"/>
      <c r="I109" s="20"/>
      <c r="J109" s="7"/>
      <c r="K109" s="10"/>
      <c r="L109" s="7"/>
      <c r="M109" s="20"/>
      <c r="N109" s="9"/>
      <c r="O109" s="10"/>
      <c r="P109" s="7"/>
      <c r="Q109" s="20"/>
      <c r="R109" s="9"/>
      <c r="S109" s="10"/>
      <c r="T109" s="7"/>
      <c r="U109" s="20"/>
      <c r="V109" s="9"/>
      <c r="W109" s="10"/>
      <c r="X109" s="7"/>
      <c r="Y109" s="20"/>
      <c r="Z109" s="9"/>
      <c r="AA109" s="10"/>
      <c r="AB109" s="7"/>
      <c r="AC109" s="20"/>
      <c r="AD109" s="7"/>
      <c r="AE109" s="8"/>
      <c r="AF109" s="7"/>
      <c r="AG109" s="20"/>
      <c r="AH109" s="7"/>
      <c r="AI109" s="20"/>
      <c r="AJ109" s="7"/>
      <c r="AK109" s="20"/>
      <c r="AL109" s="9"/>
      <c r="AM109" s="57"/>
      <c r="AN109" s="9"/>
      <c r="AO109" s="9"/>
      <c r="AP109" s="9"/>
      <c r="AQ109" s="8"/>
      <c r="AR109" s="6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122"/>
      <c r="BE109" s="122"/>
      <c r="BX109" s="121"/>
      <c r="CG109" s="123">
        <v>0</v>
      </c>
      <c r="CH109" s="123">
        <v>0</v>
      </c>
      <c r="CI109" s="123"/>
      <c r="CJ109" s="123"/>
      <c r="CK109" s="123"/>
      <c r="CL109" s="123"/>
      <c r="CM109" s="123"/>
      <c r="CN109" s="123"/>
      <c r="CO109" s="123"/>
    </row>
    <row r="110" spans="1:93" ht="16.149999999999999" customHeight="1" x14ac:dyDescent="0.2">
      <c r="A110" s="335"/>
      <c r="B110" s="186" t="s">
        <v>83</v>
      </c>
      <c r="C110" s="59">
        <f t="shared" si="12"/>
        <v>0</v>
      </c>
      <c r="D110" s="60">
        <f t="shared" si="13"/>
        <v>0</v>
      </c>
      <c r="E110" s="61">
        <f t="shared" si="14"/>
        <v>0</v>
      </c>
      <c r="F110" s="41"/>
      <c r="G110" s="214"/>
      <c r="H110" s="184"/>
      <c r="I110" s="208"/>
      <c r="J110" s="7"/>
      <c r="K110" s="10"/>
      <c r="L110" s="7"/>
      <c r="M110" s="20"/>
      <c r="N110" s="9"/>
      <c r="O110" s="10"/>
      <c r="P110" s="217"/>
      <c r="Q110" s="185"/>
      <c r="R110" s="207"/>
      <c r="S110" s="218"/>
      <c r="T110" s="184"/>
      <c r="U110" s="208"/>
      <c r="V110" s="219"/>
      <c r="W110" s="207"/>
      <c r="X110" s="184"/>
      <c r="Y110" s="208"/>
      <c r="Z110" s="219"/>
      <c r="AA110" s="207"/>
      <c r="AB110" s="184"/>
      <c r="AC110" s="208"/>
      <c r="AD110" s="184"/>
      <c r="AE110" s="185"/>
      <c r="AF110" s="184"/>
      <c r="AG110" s="208"/>
      <c r="AH110" s="184"/>
      <c r="AI110" s="208"/>
      <c r="AJ110" s="184"/>
      <c r="AK110" s="208"/>
      <c r="AL110" s="207"/>
      <c r="AM110" s="191"/>
      <c r="AN110" s="9"/>
      <c r="AO110" s="9"/>
      <c r="AP110" s="9"/>
      <c r="AQ110" s="8"/>
      <c r="AR110" s="6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122"/>
      <c r="BE110" s="122"/>
      <c r="BX110" s="121"/>
      <c r="CG110" s="123">
        <v>0</v>
      </c>
      <c r="CH110" s="123">
        <v>0</v>
      </c>
      <c r="CI110" s="123"/>
      <c r="CJ110" s="123"/>
      <c r="CK110" s="123"/>
      <c r="CL110" s="123"/>
      <c r="CM110" s="123"/>
      <c r="CN110" s="123"/>
      <c r="CO110" s="123"/>
    </row>
    <row r="111" spans="1:93" ht="16.149999999999999" customHeight="1" x14ac:dyDescent="0.2">
      <c r="A111" s="336"/>
      <c r="B111" s="167" t="s">
        <v>84</v>
      </c>
      <c r="C111" s="132">
        <f t="shared" si="12"/>
        <v>0</v>
      </c>
      <c r="D111" s="168">
        <f t="shared" si="13"/>
        <v>0</v>
      </c>
      <c r="E111" s="131">
        <f t="shared" si="14"/>
        <v>0</v>
      </c>
      <c r="F111" s="12"/>
      <c r="G111" s="16"/>
      <c r="H111" s="12"/>
      <c r="I111" s="13"/>
      <c r="J111" s="15"/>
      <c r="K111" s="141"/>
      <c r="L111" s="12"/>
      <c r="M111" s="14"/>
      <c r="N111" s="15"/>
      <c r="O111" s="141"/>
      <c r="P111" s="23"/>
      <c r="Q111" s="14"/>
      <c r="R111" s="16"/>
      <c r="S111" s="141"/>
      <c r="T111" s="12"/>
      <c r="U111" s="13"/>
      <c r="V111" s="15"/>
      <c r="W111" s="16"/>
      <c r="X111" s="12"/>
      <c r="Y111" s="13"/>
      <c r="Z111" s="15"/>
      <c r="AA111" s="16"/>
      <c r="AB111" s="12"/>
      <c r="AC111" s="13"/>
      <c r="AD111" s="12"/>
      <c r="AE111" s="14"/>
      <c r="AF111" s="12"/>
      <c r="AG111" s="13"/>
      <c r="AH111" s="12"/>
      <c r="AI111" s="13"/>
      <c r="AJ111" s="12"/>
      <c r="AK111" s="13"/>
      <c r="AL111" s="16"/>
      <c r="AM111" s="36"/>
      <c r="AN111" s="15"/>
      <c r="AO111" s="15"/>
      <c r="AP111" s="15"/>
      <c r="AQ111" s="13"/>
      <c r="AR111" s="6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122"/>
      <c r="BE111" s="122"/>
      <c r="BX111" s="121"/>
      <c r="CG111" s="123">
        <v>0</v>
      </c>
      <c r="CH111" s="123">
        <v>0</v>
      </c>
      <c r="CI111" s="123"/>
      <c r="CJ111" s="123"/>
      <c r="CK111" s="123"/>
      <c r="CL111" s="123"/>
      <c r="CM111" s="123"/>
      <c r="CN111" s="123"/>
      <c r="CO111" s="123"/>
    </row>
    <row r="112" spans="1:93" ht="31.9" customHeight="1" x14ac:dyDescent="0.2">
      <c r="A112" s="86" t="s">
        <v>86</v>
      </c>
      <c r="B112" s="151"/>
      <c r="C112" s="151"/>
      <c r="D112" s="151"/>
      <c r="E112" s="220"/>
      <c r="F112" s="220"/>
      <c r="G112" s="220"/>
      <c r="H112" s="220"/>
      <c r="I112" s="220"/>
      <c r="J112" s="220"/>
      <c r="K112" s="220"/>
      <c r="L112" s="221"/>
      <c r="M112" s="122"/>
      <c r="N112" s="122"/>
      <c r="O112" s="122"/>
      <c r="P112" s="122"/>
      <c r="Q112" s="122"/>
      <c r="R112" s="122"/>
      <c r="S112" s="122"/>
      <c r="AR112" s="122"/>
      <c r="AS112" s="122"/>
      <c r="AT112" s="122"/>
      <c r="AU112" s="122"/>
      <c r="AV112" s="122"/>
      <c r="AW112" s="122"/>
      <c r="AX112" s="122"/>
      <c r="AY112" s="122"/>
      <c r="AZ112" s="122"/>
      <c r="BA112" s="122"/>
      <c r="BB112" s="122"/>
      <c r="BC112" s="122"/>
      <c r="BD112" s="122"/>
      <c r="BE112" s="122"/>
      <c r="CG112" s="123"/>
      <c r="CH112" s="123"/>
      <c r="CI112" s="123"/>
      <c r="CJ112" s="123"/>
      <c r="CK112" s="123"/>
      <c r="CL112" s="123"/>
      <c r="CM112" s="123"/>
      <c r="CN112" s="123"/>
      <c r="CO112" s="123"/>
    </row>
    <row r="113" spans="1:93" ht="25.15" customHeight="1" x14ac:dyDescent="0.2">
      <c r="A113" s="334" t="s">
        <v>87</v>
      </c>
      <c r="B113" s="83" t="s">
        <v>88</v>
      </c>
      <c r="C113" s="285" t="s">
        <v>89</v>
      </c>
      <c r="D113" s="285" t="s">
        <v>90</v>
      </c>
      <c r="E113" s="220"/>
      <c r="F113" s="220"/>
      <c r="G113" s="220"/>
      <c r="H113" s="220"/>
      <c r="I113" s="220"/>
      <c r="J113" s="220"/>
      <c r="K113" s="220"/>
      <c r="L113" s="221"/>
      <c r="M113" s="122"/>
      <c r="N113" s="122"/>
      <c r="O113" s="122"/>
      <c r="P113" s="122"/>
      <c r="Q113" s="122"/>
      <c r="R113" s="122"/>
      <c r="S113" s="122"/>
      <c r="AR113" s="122"/>
      <c r="AS113" s="122"/>
      <c r="AT113" s="122"/>
      <c r="AU113" s="122"/>
      <c r="AV113" s="122"/>
      <c r="AW113" s="122"/>
      <c r="AX113" s="122"/>
      <c r="AY113" s="122"/>
      <c r="AZ113" s="122"/>
      <c r="BA113" s="122"/>
      <c r="BB113" s="122"/>
      <c r="BC113" s="122"/>
      <c r="BD113" s="122"/>
      <c r="BE113" s="122"/>
      <c r="CG113" s="123"/>
      <c r="CH113" s="123"/>
      <c r="CI113" s="123"/>
      <c r="CJ113" s="123"/>
      <c r="CK113" s="123"/>
      <c r="CL113" s="123"/>
      <c r="CM113" s="123"/>
      <c r="CN113" s="123"/>
      <c r="CO113" s="123"/>
    </row>
    <row r="114" spans="1:93" ht="16.149999999999999" customHeight="1" x14ac:dyDescent="0.2">
      <c r="A114" s="335"/>
      <c r="B114" s="101" t="s">
        <v>91</v>
      </c>
      <c r="C114" s="26"/>
      <c r="D114" s="26"/>
      <c r="E114" s="6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122"/>
      <c r="R114" s="122"/>
      <c r="S114" s="122"/>
      <c r="CA114" s="147" t="str">
        <f>IF(D114&lt;=C114,"","* Las consejerías realizadas en Espacios Amigables NO DEBEN ser mayor al Total de Actividades. ")</f>
        <v/>
      </c>
      <c r="CG114" s="123">
        <f>IF(D114&lt;=C114,0,1)</f>
        <v>0</v>
      </c>
      <c r="CH114" s="123"/>
      <c r="CI114" s="123"/>
      <c r="CJ114" s="123"/>
      <c r="CK114" s="123"/>
      <c r="CL114" s="123"/>
      <c r="CM114" s="123"/>
      <c r="CN114" s="123"/>
      <c r="CO114" s="123"/>
    </row>
    <row r="115" spans="1:93" ht="16.149999999999999" customHeight="1" x14ac:dyDescent="0.2">
      <c r="A115" s="335"/>
      <c r="B115" s="102" t="s">
        <v>92</v>
      </c>
      <c r="C115" s="22"/>
      <c r="D115" s="22"/>
      <c r="E115" s="6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122"/>
      <c r="R115" s="122"/>
      <c r="S115" s="122"/>
      <c r="CA115" s="147" t="str">
        <f>IF(D115&lt;=C115,"","* Las consejerías realizadas en Espacios Amigables NO DEBEN ser mayor al Total de Actividades. ")</f>
        <v/>
      </c>
      <c r="CG115" s="123">
        <f>IF(D115&lt;=C115,0,1)</f>
        <v>0</v>
      </c>
      <c r="CH115" s="123"/>
      <c r="CI115" s="123"/>
      <c r="CJ115" s="123"/>
      <c r="CK115" s="123"/>
      <c r="CL115" s="123"/>
      <c r="CM115" s="123"/>
      <c r="CN115" s="123"/>
      <c r="CO115" s="123"/>
    </row>
    <row r="116" spans="1:93" ht="25.15" customHeight="1" x14ac:dyDescent="0.2">
      <c r="A116" s="335"/>
      <c r="B116" s="102" t="s">
        <v>93</v>
      </c>
      <c r="C116" s="22"/>
      <c r="D116" s="22"/>
      <c r="E116" s="6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122"/>
      <c r="R116" s="122"/>
      <c r="S116" s="122"/>
      <c r="CA116" s="147" t="str">
        <f>IF(D116&lt;=C116,"","* Las consejerías realizadas en Espacios Amigables NO DEBEN ser mayor al Total de Actividades. ")</f>
        <v/>
      </c>
      <c r="CG116" s="123">
        <f>IF(D116&lt;=C116,0,1)</f>
        <v>0</v>
      </c>
      <c r="CH116" s="123"/>
      <c r="CI116" s="123"/>
      <c r="CJ116" s="123"/>
      <c r="CK116" s="123"/>
      <c r="CL116" s="123"/>
      <c r="CM116" s="123"/>
      <c r="CN116" s="123"/>
      <c r="CO116" s="123"/>
    </row>
    <row r="117" spans="1:93" ht="16.149999999999999" customHeight="1" x14ac:dyDescent="0.2">
      <c r="A117" s="335"/>
      <c r="B117" s="102" t="s">
        <v>94</v>
      </c>
      <c r="C117" s="22"/>
      <c r="D117" s="70"/>
      <c r="E117" s="6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122"/>
      <c r="R117" s="122"/>
      <c r="S117" s="122"/>
      <c r="CG117" s="123"/>
      <c r="CH117" s="123"/>
      <c r="CI117" s="123"/>
      <c r="CJ117" s="123"/>
      <c r="CK117" s="123"/>
      <c r="CL117" s="123"/>
      <c r="CM117" s="123"/>
      <c r="CN117" s="123"/>
      <c r="CO117" s="123"/>
    </row>
    <row r="118" spans="1:93" ht="16.149999999999999" customHeight="1" x14ac:dyDescent="0.2">
      <c r="A118" s="335"/>
      <c r="B118" s="102" t="s">
        <v>95</v>
      </c>
      <c r="C118" s="22"/>
      <c r="D118" s="70"/>
      <c r="E118" s="6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122"/>
      <c r="R118" s="122"/>
      <c r="S118" s="122"/>
      <c r="CG118" s="123"/>
      <c r="CH118" s="123"/>
      <c r="CI118" s="123"/>
      <c r="CJ118" s="123"/>
      <c r="CK118" s="123"/>
      <c r="CL118" s="123"/>
      <c r="CM118" s="123"/>
      <c r="CN118" s="123"/>
      <c r="CO118" s="123"/>
    </row>
    <row r="119" spans="1:93" ht="16.149999999999999" customHeight="1" x14ac:dyDescent="0.2">
      <c r="A119" s="335"/>
      <c r="B119" s="102" t="s">
        <v>96</v>
      </c>
      <c r="C119" s="22"/>
      <c r="D119" s="22"/>
      <c r="E119" s="6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122"/>
      <c r="R119" s="122"/>
      <c r="S119" s="122"/>
      <c r="CA119" s="147" t="str">
        <f>IF(D119&lt;=C119,"","* Las consejerías realizadas en Espacios Amigables NO DEBEN ser mayor al Total de Actividades. ")</f>
        <v/>
      </c>
      <c r="CG119" s="123">
        <f>IF(D119&lt;=C119,0,1)</f>
        <v>0</v>
      </c>
      <c r="CH119" s="123"/>
      <c r="CI119" s="123"/>
      <c r="CJ119" s="123"/>
      <c r="CK119" s="123"/>
      <c r="CL119" s="123"/>
      <c r="CM119" s="123"/>
      <c r="CN119" s="123"/>
      <c r="CO119" s="123"/>
    </row>
    <row r="120" spans="1:93" ht="16.149999999999999" customHeight="1" x14ac:dyDescent="0.2">
      <c r="A120" s="335"/>
      <c r="B120" s="102" t="s">
        <v>97</v>
      </c>
      <c r="C120" s="22"/>
      <c r="D120" s="22"/>
      <c r="E120" s="6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122"/>
      <c r="R120" s="122"/>
      <c r="S120" s="122"/>
      <c r="CA120" s="147" t="str">
        <f>IF(D120&lt;=C120,"","* Las consejerías realizadas en Espacios Amigables NO DEBEN ser mayor al Total de Actividades. ")</f>
        <v/>
      </c>
      <c r="CG120" s="123">
        <f>IF(D120&lt;=C120,0,1)</f>
        <v>0</v>
      </c>
      <c r="CH120" s="123"/>
      <c r="CI120" s="123"/>
      <c r="CJ120" s="123"/>
      <c r="CK120" s="123"/>
      <c r="CL120" s="123"/>
      <c r="CM120" s="123"/>
      <c r="CN120" s="123"/>
      <c r="CO120" s="123"/>
    </row>
    <row r="121" spans="1:93" ht="16.149999999999999" customHeight="1" x14ac:dyDescent="0.2">
      <c r="A121" s="336"/>
      <c r="B121" s="110" t="s">
        <v>98</v>
      </c>
      <c r="C121" s="24"/>
      <c r="D121" s="24"/>
      <c r="E121" s="6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122"/>
      <c r="R121" s="122"/>
      <c r="S121" s="122"/>
      <c r="CA121" s="147" t="str">
        <f>IF(D121&lt;=C121,"","* Las consejerías realizadas en Espacios Amigables NO DEBEN ser mayor al Total de Actividades. ")</f>
        <v/>
      </c>
      <c r="CG121" s="123">
        <f>IF(D121&lt;=C121,0,1)</f>
        <v>0</v>
      </c>
      <c r="CH121" s="123"/>
      <c r="CI121" s="123"/>
      <c r="CJ121" s="123"/>
      <c r="CK121" s="123"/>
      <c r="CL121" s="123"/>
      <c r="CM121" s="123"/>
      <c r="CN121" s="123"/>
      <c r="CO121" s="123"/>
    </row>
    <row r="122" spans="1:93" ht="31.9" customHeight="1" x14ac:dyDescent="0.2">
      <c r="A122" s="222" t="s">
        <v>99</v>
      </c>
      <c r="B122" s="223"/>
      <c r="C122" s="224"/>
      <c r="D122" s="136"/>
      <c r="E122" s="221"/>
      <c r="F122" s="221"/>
      <c r="G122" s="221"/>
      <c r="H122" s="221"/>
      <c r="I122" s="221"/>
      <c r="J122" s="221"/>
      <c r="K122" s="221"/>
      <c r="L122" s="221"/>
      <c r="M122" s="122"/>
      <c r="N122" s="122"/>
      <c r="O122" s="122"/>
      <c r="P122" s="122"/>
      <c r="Q122" s="122"/>
      <c r="R122" s="122"/>
      <c r="S122" s="122"/>
      <c r="CG122" s="123"/>
      <c r="CH122" s="123"/>
      <c r="CI122" s="123"/>
      <c r="CJ122" s="123"/>
      <c r="CK122" s="123"/>
      <c r="CL122" s="123"/>
      <c r="CM122" s="123"/>
      <c r="CN122" s="123"/>
      <c r="CO122" s="123"/>
    </row>
    <row r="123" spans="1:93" ht="31.9" customHeight="1" x14ac:dyDescent="0.2">
      <c r="A123" s="225" t="s">
        <v>100</v>
      </c>
      <c r="B123" s="226"/>
      <c r="C123" s="226"/>
      <c r="D123" s="226"/>
      <c r="E123" s="226"/>
      <c r="F123" s="226"/>
      <c r="G123" s="226"/>
      <c r="H123" s="226"/>
      <c r="I123" s="226"/>
      <c r="J123" s="226"/>
      <c r="K123" s="226"/>
      <c r="L123" s="226"/>
      <c r="CG123" s="123"/>
      <c r="CH123" s="123"/>
      <c r="CI123" s="123"/>
      <c r="CJ123" s="123"/>
      <c r="CK123" s="123"/>
      <c r="CL123" s="123"/>
      <c r="CM123" s="123"/>
      <c r="CN123" s="123"/>
      <c r="CO123" s="123"/>
    </row>
    <row r="124" spans="1:93" ht="25.15" customHeight="1" x14ac:dyDescent="0.2">
      <c r="A124" s="333" t="s">
        <v>101</v>
      </c>
      <c r="B124" s="333" t="s">
        <v>102</v>
      </c>
      <c r="C124" s="333" t="s">
        <v>89</v>
      </c>
      <c r="D124" s="328" t="s">
        <v>103</v>
      </c>
      <c r="E124" s="329"/>
      <c r="F124" s="329"/>
      <c r="G124" s="329"/>
      <c r="H124" s="329"/>
      <c r="I124" s="329"/>
      <c r="J124" s="330"/>
      <c r="K124" s="331" t="s">
        <v>104</v>
      </c>
      <c r="L124" s="331" t="s">
        <v>105</v>
      </c>
      <c r="CG124" s="123"/>
      <c r="CH124" s="123"/>
      <c r="CI124" s="123"/>
      <c r="CJ124" s="123"/>
      <c r="CK124" s="123"/>
      <c r="CL124" s="123"/>
      <c r="CM124" s="123"/>
      <c r="CN124" s="123"/>
      <c r="CO124" s="123"/>
    </row>
    <row r="125" spans="1:93" ht="37.15" customHeight="1" x14ac:dyDescent="0.2">
      <c r="A125" s="333"/>
      <c r="B125" s="333"/>
      <c r="C125" s="333"/>
      <c r="D125" s="77" t="s">
        <v>106</v>
      </c>
      <c r="E125" s="111" t="s">
        <v>107</v>
      </c>
      <c r="F125" s="111" t="s">
        <v>108</v>
      </c>
      <c r="G125" s="111" t="s">
        <v>109</v>
      </c>
      <c r="H125" s="111" t="s">
        <v>110</v>
      </c>
      <c r="I125" s="227" t="s">
        <v>111</v>
      </c>
      <c r="J125" s="144" t="s">
        <v>112</v>
      </c>
      <c r="K125" s="332"/>
      <c r="L125" s="332"/>
      <c r="CG125" s="123"/>
      <c r="CH125" s="123"/>
      <c r="CI125" s="123"/>
      <c r="CJ125" s="123"/>
      <c r="CK125" s="123"/>
      <c r="CL125" s="123"/>
      <c r="CM125" s="123"/>
      <c r="CN125" s="123"/>
      <c r="CO125" s="123"/>
    </row>
    <row r="126" spans="1:93" ht="16.149999999999999" customHeight="1" x14ac:dyDescent="0.2">
      <c r="A126" s="333" t="s">
        <v>113</v>
      </c>
      <c r="B126" s="109" t="s">
        <v>114</v>
      </c>
      <c r="C126" s="228">
        <f>SUM(D126:J126)</f>
        <v>0</v>
      </c>
      <c r="D126" s="78"/>
      <c r="E126" s="134"/>
      <c r="F126" s="134"/>
      <c r="G126" s="134"/>
      <c r="H126" s="134"/>
      <c r="I126" s="229"/>
      <c r="J126" s="156"/>
      <c r="K126" s="230"/>
      <c r="L126" s="174"/>
      <c r="M126" s="124"/>
      <c r="CG126" s="123"/>
      <c r="CH126" s="123"/>
      <c r="CI126" s="123"/>
      <c r="CJ126" s="123"/>
      <c r="CK126" s="123"/>
      <c r="CL126" s="123"/>
      <c r="CM126" s="123"/>
      <c r="CN126" s="123"/>
      <c r="CO126" s="123"/>
    </row>
    <row r="127" spans="1:93" ht="16.149999999999999" customHeight="1" x14ac:dyDescent="0.2">
      <c r="A127" s="333"/>
      <c r="B127" s="108" t="s">
        <v>115</v>
      </c>
      <c r="C127" s="130">
        <f t="shared" ref="C127:C141" si="15">SUM(D127:J127)</f>
        <v>0</v>
      </c>
      <c r="D127" s="7"/>
      <c r="E127" s="11"/>
      <c r="F127" s="11"/>
      <c r="G127" s="11"/>
      <c r="H127" s="11"/>
      <c r="I127" s="173"/>
      <c r="J127" s="35"/>
      <c r="K127" s="9"/>
      <c r="L127" s="22"/>
      <c r="M127" s="124"/>
      <c r="CG127" s="123"/>
      <c r="CH127" s="123"/>
      <c r="CI127" s="123"/>
      <c r="CJ127" s="123"/>
      <c r="CK127" s="123"/>
      <c r="CL127" s="123"/>
      <c r="CM127" s="123"/>
      <c r="CN127" s="123"/>
      <c r="CO127" s="123"/>
    </row>
    <row r="128" spans="1:93" ht="16.149999999999999" customHeight="1" x14ac:dyDescent="0.2">
      <c r="A128" s="327"/>
      <c r="B128" s="108" t="s">
        <v>116</v>
      </c>
      <c r="C128" s="130">
        <f t="shared" si="15"/>
        <v>0</v>
      </c>
      <c r="D128" s="7"/>
      <c r="E128" s="11"/>
      <c r="F128" s="11"/>
      <c r="G128" s="11"/>
      <c r="H128" s="11"/>
      <c r="I128" s="173"/>
      <c r="J128" s="35"/>
      <c r="K128" s="9"/>
      <c r="L128" s="22"/>
      <c r="M128" s="124"/>
      <c r="CG128" s="123"/>
      <c r="CH128" s="123"/>
      <c r="CI128" s="123"/>
      <c r="CJ128" s="123"/>
      <c r="CK128" s="123"/>
      <c r="CL128" s="123"/>
      <c r="CM128" s="123"/>
      <c r="CN128" s="123"/>
      <c r="CO128" s="123"/>
    </row>
    <row r="129" spans="1:93" ht="16.149999999999999" customHeight="1" x14ac:dyDescent="0.2">
      <c r="A129" s="327"/>
      <c r="B129" s="231" t="s">
        <v>117</v>
      </c>
      <c r="C129" s="30">
        <f t="shared" si="15"/>
        <v>0</v>
      </c>
      <c r="D129" s="32"/>
      <c r="E129" s="135"/>
      <c r="F129" s="135"/>
      <c r="G129" s="135"/>
      <c r="H129" s="135"/>
      <c r="I129" s="232"/>
      <c r="J129" s="97"/>
      <c r="K129" s="233"/>
      <c r="L129" s="34"/>
      <c r="M129" s="124"/>
      <c r="CG129" s="123"/>
      <c r="CH129" s="123"/>
      <c r="CI129" s="123"/>
      <c r="CJ129" s="123"/>
      <c r="CK129" s="123"/>
      <c r="CL129" s="123"/>
      <c r="CM129" s="123"/>
      <c r="CN129" s="123"/>
      <c r="CO129" s="123"/>
    </row>
    <row r="130" spans="1:93" ht="16.149999999999999" customHeight="1" x14ac:dyDescent="0.2">
      <c r="A130" s="327" t="s">
        <v>118</v>
      </c>
      <c r="B130" s="109" t="s">
        <v>114</v>
      </c>
      <c r="C130" s="234">
        <f t="shared" si="15"/>
        <v>0</v>
      </c>
      <c r="D130" s="1"/>
      <c r="E130" s="5"/>
      <c r="F130" s="5"/>
      <c r="G130" s="5"/>
      <c r="H130" s="5"/>
      <c r="I130" s="209"/>
      <c r="J130" s="47"/>
      <c r="K130" s="4"/>
      <c r="L130" s="26"/>
      <c r="M130" s="124"/>
      <c r="CG130" s="123"/>
      <c r="CH130" s="123"/>
      <c r="CI130" s="123"/>
      <c r="CJ130" s="123"/>
      <c r="CK130" s="123"/>
      <c r="CL130" s="123"/>
      <c r="CM130" s="123"/>
      <c r="CN130" s="123"/>
      <c r="CO130" s="123"/>
    </row>
    <row r="131" spans="1:93" ht="16.149999999999999" customHeight="1" x14ac:dyDescent="0.2">
      <c r="A131" s="327"/>
      <c r="B131" s="108" t="s">
        <v>115</v>
      </c>
      <c r="C131" s="129">
        <f t="shared" si="15"/>
        <v>0</v>
      </c>
      <c r="D131" s="82"/>
      <c r="E131" s="138"/>
      <c r="F131" s="138"/>
      <c r="G131" s="138"/>
      <c r="H131" s="138"/>
      <c r="I131" s="139"/>
      <c r="J131" s="100"/>
      <c r="K131" s="235"/>
      <c r="L131" s="183"/>
      <c r="M131" s="124"/>
      <c r="CG131" s="123"/>
      <c r="CH131" s="123"/>
      <c r="CI131" s="123"/>
      <c r="CJ131" s="123"/>
      <c r="CK131" s="123"/>
      <c r="CL131" s="123"/>
      <c r="CM131" s="123"/>
      <c r="CN131" s="123"/>
      <c r="CO131" s="123"/>
    </row>
    <row r="132" spans="1:93" ht="16.149999999999999" customHeight="1" x14ac:dyDescent="0.2">
      <c r="A132" s="327"/>
      <c r="B132" s="108" t="s">
        <v>116</v>
      </c>
      <c r="C132" s="130">
        <f t="shared" si="15"/>
        <v>0</v>
      </c>
      <c r="D132" s="7"/>
      <c r="E132" s="11"/>
      <c r="F132" s="11"/>
      <c r="G132" s="11"/>
      <c r="H132" s="11"/>
      <c r="I132" s="173"/>
      <c r="J132" s="35"/>
      <c r="K132" s="9"/>
      <c r="L132" s="22"/>
      <c r="M132" s="124"/>
      <c r="CG132" s="123"/>
      <c r="CH132" s="123"/>
      <c r="CI132" s="123"/>
      <c r="CJ132" s="123"/>
      <c r="CK132" s="123"/>
      <c r="CL132" s="123"/>
      <c r="CM132" s="123"/>
      <c r="CN132" s="123"/>
      <c r="CO132" s="123"/>
    </row>
    <row r="133" spans="1:93" ht="16.149999999999999" customHeight="1" x14ac:dyDescent="0.2">
      <c r="A133" s="327"/>
      <c r="B133" s="231" t="s">
        <v>117</v>
      </c>
      <c r="C133" s="30">
        <f t="shared" si="15"/>
        <v>0</v>
      </c>
      <c r="D133" s="12"/>
      <c r="E133" s="31"/>
      <c r="F133" s="31"/>
      <c r="G133" s="31"/>
      <c r="H133" s="31"/>
      <c r="I133" s="141"/>
      <c r="J133" s="36"/>
      <c r="K133" s="15"/>
      <c r="L133" s="24"/>
      <c r="M133" s="124"/>
      <c r="CG133" s="123"/>
      <c r="CH133" s="123"/>
      <c r="CI133" s="123"/>
      <c r="CJ133" s="123"/>
      <c r="CK133" s="123"/>
      <c r="CL133" s="123"/>
      <c r="CM133" s="123"/>
      <c r="CN133" s="123"/>
      <c r="CO133" s="123"/>
    </row>
    <row r="134" spans="1:93" ht="16.149999999999999" customHeight="1" x14ac:dyDescent="0.2">
      <c r="A134" s="327" t="s">
        <v>119</v>
      </c>
      <c r="B134" s="109" t="s">
        <v>114</v>
      </c>
      <c r="C134" s="234">
        <f t="shared" si="15"/>
        <v>0</v>
      </c>
      <c r="D134" s="1"/>
      <c r="E134" s="5"/>
      <c r="F134" s="5"/>
      <c r="G134" s="5"/>
      <c r="H134" s="5"/>
      <c r="I134" s="209"/>
      <c r="J134" s="47"/>
      <c r="K134" s="4"/>
      <c r="L134" s="26"/>
      <c r="M134" s="124"/>
      <c r="CG134" s="123"/>
      <c r="CH134" s="123"/>
      <c r="CI134" s="123"/>
      <c r="CJ134" s="123"/>
      <c r="CK134" s="123"/>
      <c r="CL134" s="123"/>
      <c r="CM134" s="123"/>
      <c r="CN134" s="123"/>
      <c r="CO134" s="123"/>
    </row>
    <row r="135" spans="1:93" ht="16.149999999999999" customHeight="1" x14ac:dyDescent="0.2">
      <c r="A135" s="327"/>
      <c r="B135" s="108" t="s">
        <v>115</v>
      </c>
      <c r="C135" s="129">
        <f t="shared" si="15"/>
        <v>0</v>
      </c>
      <c r="D135" s="82"/>
      <c r="E135" s="138"/>
      <c r="F135" s="138"/>
      <c r="G135" s="138"/>
      <c r="H135" s="138"/>
      <c r="I135" s="139"/>
      <c r="J135" s="100"/>
      <c r="K135" s="235"/>
      <c r="L135" s="183"/>
      <c r="M135" s="124"/>
      <c r="CG135" s="123"/>
      <c r="CH135" s="123"/>
      <c r="CI135" s="123"/>
      <c r="CJ135" s="123"/>
      <c r="CK135" s="123"/>
      <c r="CL135" s="123"/>
      <c r="CM135" s="123"/>
      <c r="CN135" s="123"/>
      <c r="CO135" s="123"/>
    </row>
    <row r="136" spans="1:93" ht="16.149999999999999" customHeight="1" x14ac:dyDescent="0.2">
      <c r="A136" s="327"/>
      <c r="B136" s="108" t="s">
        <v>116</v>
      </c>
      <c r="C136" s="130">
        <f t="shared" si="15"/>
        <v>0</v>
      </c>
      <c r="D136" s="7"/>
      <c r="E136" s="11"/>
      <c r="F136" s="11"/>
      <c r="G136" s="11"/>
      <c r="H136" s="11"/>
      <c r="I136" s="173"/>
      <c r="J136" s="35"/>
      <c r="K136" s="9"/>
      <c r="L136" s="22"/>
      <c r="M136" s="124"/>
      <c r="CG136" s="123"/>
      <c r="CH136" s="123"/>
      <c r="CI136" s="123"/>
      <c r="CJ136" s="123"/>
      <c r="CK136" s="123"/>
      <c r="CL136" s="123"/>
      <c r="CM136" s="123"/>
      <c r="CN136" s="123"/>
      <c r="CO136" s="123"/>
    </row>
    <row r="137" spans="1:93" ht="16.149999999999999" customHeight="1" x14ac:dyDescent="0.2">
      <c r="A137" s="327"/>
      <c r="B137" s="231" t="s">
        <v>117</v>
      </c>
      <c r="C137" s="30">
        <f t="shared" si="15"/>
        <v>0</v>
      </c>
      <c r="D137" s="12"/>
      <c r="E137" s="31"/>
      <c r="F137" s="31"/>
      <c r="G137" s="31"/>
      <c r="H137" s="31"/>
      <c r="I137" s="141"/>
      <c r="J137" s="36"/>
      <c r="K137" s="15"/>
      <c r="L137" s="24"/>
      <c r="M137" s="124"/>
      <c r="CG137" s="123"/>
      <c r="CH137" s="123"/>
      <c r="CI137" s="123"/>
      <c r="CJ137" s="123"/>
      <c r="CK137" s="123"/>
      <c r="CL137" s="123"/>
      <c r="CM137" s="123"/>
      <c r="CN137" s="123"/>
      <c r="CO137" s="123"/>
    </row>
    <row r="138" spans="1:93" ht="16.149999999999999" customHeight="1" x14ac:dyDescent="0.2">
      <c r="A138" s="327" t="s">
        <v>120</v>
      </c>
      <c r="B138" s="109" t="s">
        <v>114</v>
      </c>
      <c r="C138" s="234">
        <f t="shared" si="15"/>
        <v>0</v>
      </c>
      <c r="D138" s="1"/>
      <c r="E138" s="5"/>
      <c r="F138" s="5"/>
      <c r="G138" s="5"/>
      <c r="H138" s="5"/>
      <c r="I138" s="209"/>
      <c r="J138" s="47"/>
      <c r="K138" s="4"/>
      <c r="L138" s="26"/>
      <c r="M138" s="124"/>
      <c r="CG138" s="123"/>
      <c r="CH138" s="123"/>
      <c r="CI138" s="123"/>
      <c r="CJ138" s="123"/>
      <c r="CK138" s="123"/>
      <c r="CL138" s="123"/>
      <c r="CM138" s="123"/>
      <c r="CN138" s="123"/>
      <c r="CO138" s="123"/>
    </row>
    <row r="139" spans="1:93" ht="16.149999999999999" customHeight="1" x14ac:dyDescent="0.2">
      <c r="A139" s="327"/>
      <c r="B139" s="108" t="s">
        <v>115</v>
      </c>
      <c r="C139" s="129">
        <f t="shared" si="15"/>
        <v>0</v>
      </c>
      <c r="D139" s="82"/>
      <c r="E139" s="138"/>
      <c r="F139" s="138"/>
      <c r="G139" s="138"/>
      <c r="H139" s="138"/>
      <c r="I139" s="139"/>
      <c r="J139" s="100"/>
      <c r="K139" s="235"/>
      <c r="L139" s="183"/>
      <c r="M139" s="124"/>
      <c r="CG139" s="123"/>
      <c r="CH139" s="123"/>
      <c r="CI139" s="123"/>
      <c r="CJ139" s="123"/>
      <c r="CK139" s="123"/>
      <c r="CL139" s="123"/>
      <c r="CM139" s="123"/>
      <c r="CN139" s="123"/>
      <c r="CO139" s="123"/>
    </row>
    <row r="140" spans="1:93" ht="16.149999999999999" customHeight="1" x14ac:dyDescent="0.2">
      <c r="A140" s="327"/>
      <c r="B140" s="108" t="s">
        <v>116</v>
      </c>
      <c r="C140" s="130">
        <f t="shared" si="15"/>
        <v>0</v>
      </c>
      <c r="D140" s="7"/>
      <c r="E140" s="11"/>
      <c r="F140" s="11"/>
      <c r="G140" s="11"/>
      <c r="H140" s="11"/>
      <c r="I140" s="173"/>
      <c r="J140" s="35"/>
      <c r="K140" s="9"/>
      <c r="L140" s="22"/>
      <c r="M140" s="124"/>
      <c r="CG140" s="123"/>
      <c r="CH140" s="123"/>
      <c r="CI140" s="123"/>
      <c r="CJ140" s="123"/>
      <c r="CK140" s="123"/>
      <c r="CL140" s="123"/>
      <c r="CM140" s="123"/>
      <c r="CN140" s="123"/>
      <c r="CO140" s="123"/>
    </row>
    <row r="141" spans="1:93" ht="16.149999999999999" customHeight="1" x14ac:dyDescent="0.2">
      <c r="A141" s="327"/>
      <c r="B141" s="231" t="s">
        <v>117</v>
      </c>
      <c r="C141" s="30">
        <f t="shared" si="15"/>
        <v>0</v>
      </c>
      <c r="D141" s="12"/>
      <c r="E141" s="31"/>
      <c r="F141" s="31"/>
      <c r="G141" s="31"/>
      <c r="H141" s="31"/>
      <c r="I141" s="141"/>
      <c r="J141" s="36"/>
      <c r="K141" s="15"/>
      <c r="L141" s="24"/>
      <c r="M141" s="124"/>
      <c r="CG141" s="123"/>
      <c r="CH141" s="123"/>
      <c r="CI141" s="123"/>
      <c r="CJ141" s="123"/>
      <c r="CK141" s="123"/>
      <c r="CL141" s="123"/>
      <c r="CM141" s="123"/>
      <c r="CN141" s="123"/>
      <c r="CO141" s="123"/>
    </row>
    <row r="142" spans="1:93" ht="31.9" customHeight="1" x14ac:dyDescent="0.2">
      <c r="A142" s="225" t="s">
        <v>121</v>
      </c>
      <c r="B142" s="226"/>
      <c r="C142" s="226"/>
      <c r="D142" s="226"/>
      <c r="E142" s="226"/>
      <c r="F142" s="226"/>
      <c r="G142" s="226"/>
      <c r="H142" s="226"/>
      <c r="I142" s="226"/>
      <c r="J142" s="226"/>
      <c r="K142" s="226"/>
      <c r="L142" s="226"/>
      <c r="CG142" s="123"/>
      <c r="CH142" s="123"/>
      <c r="CI142" s="123"/>
      <c r="CJ142" s="123"/>
      <c r="CK142" s="123"/>
      <c r="CL142" s="123"/>
      <c r="CM142" s="123"/>
      <c r="CN142" s="123"/>
      <c r="CO142" s="123"/>
    </row>
    <row r="143" spans="1:93" ht="37.15" customHeight="1" x14ac:dyDescent="0.2">
      <c r="A143" s="83" t="s">
        <v>122</v>
      </c>
      <c r="B143" s="279" t="s">
        <v>123</v>
      </c>
      <c r="C143" s="37" t="s">
        <v>124</v>
      </c>
      <c r="D143" s="38" t="s">
        <v>125</v>
      </c>
      <c r="E143" s="38" t="s">
        <v>126</v>
      </c>
      <c r="F143" s="38" t="s">
        <v>127</v>
      </c>
      <c r="G143" s="38" t="s">
        <v>128</v>
      </c>
      <c r="H143" s="29" t="s">
        <v>129</v>
      </c>
      <c r="I143" s="237"/>
      <c r="J143" s="238"/>
      <c r="K143" s="238"/>
      <c r="L143" s="238"/>
      <c r="CG143" s="123"/>
      <c r="CH143" s="123"/>
      <c r="CI143" s="123"/>
      <c r="CJ143" s="123"/>
      <c r="CK143" s="123"/>
      <c r="CL143" s="123"/>
      <c r="CM143" s="123"/>
      <c r="CN143" s="123"/>
      <c r="CO143" s="123"/>
    </row>
    <row r="144" spans="1:93" ht="16.149999999999999" customHeight="1" x14ac:dyDescent="0.2">
      <c r="A144" s="109" t="s">
        <v>130</v>
      </c>
      <c r="B144" s="234">
        <f>SUM(C144:H144)</f>
        <v>0</v>
      </c>
      <c r="C144" s="1"/>
      <c r="D144" s="239"/>
      <c r="E144" s="239"/>
      <c r="F144" s="239"/>
      <c r="G144" s="239"/>
      <c r="H144" s="240"/>
      <c r="I144" s="241"/>
      <c r="J144" s="226"/>
      <c r="K144" s="120"/>
      <c r="L144" s="120"/>
      <c r="CG144" s="123"/>
      <c r="CH144" s="123"/>
      <c r="CI144" s="123"/>
      <c r="CJ144" s="123"/>
      <c r="CK144" s="123"/>
      <c r="CL144" s="123"/>
      <c r="CM144" s="123"/>
      <c r="CN144" s="123"/>
      <c r="CO144" s="123"/>
    </row>
    <row r="145" spans="1:93" ht="16.149999999999999" customHeight="1" x14ac:dyDescent="0.2">
      <c r="A145" s="108" t="s">
        <v>115</v>
      </c>
      <c r="B145" s="129">
        <f>SUM(C145:H145)</f>
        <v>0</v>
      </c>
      <c r="C145" s="82"/>
      <c r="D145" s="138"/>
      <c r="E145" s="138"/>
      <c r="F145" s="138"/>
      <c r="G145" s="138"/>
      <c r="H145" s="81"/>
      <c r="I145" s="241"/>
      <c r="J145" s="226"/>
      <c r="K145" s="120"/>
      <c r="L145" s="120"/>
      <c r="CG145" s="123"/>
      <c r="CH145" s="123"/>
      <c r="CI145" s="123"/>
      <c r="CJ145" s="123"/>
      <c r="CK145" s="123"/>
      <c r="CL145" s="123"/>
      <c r="CM145" s="123"/>
      <c r="CN145" s="123"/>
      <c r="CO145" s="123"/>
    </row>
    <row r="146" spans="1:93" ht="16.149999999999999" customHeight="1" x14ac:dyDescent="0.2">
      <c r="A146" s="108" t="s">
        <v>116</v>
      </c>
      <c r="B146" s="130">
        <f>SUM(C146:H146)</f>
        <v>0</v>
      </c>
      <c r="C146" s="7"/>
      <c r="D146" s="11"/>
      <c r="E146" s="11"/>
      <c r="F146" s="11"/>
      <c r="G146" s="11"/>
      <c r="H146" s="8"/>
      <c r="I146" s="241"/>
      <c r="J146" s="226"/>
      <c r="K146" s="120"/>
      <c r="L146" s="120"/>
      <c r="CG146" s="123"/>
      <c r="CH146" s="123"/>
      <c r="CI146" s="123"/>
      <c r="CJ146" s="123"/>
      <c r="CK146" s="123"/>
      <c r="CL146" s="123"/>
      <c r="CM146" s="123"/>
      <c r="CN146" s="123"/>
      <c r="CO146" s="123"/>
    </row>
    <row r="147" spans="1:93" ht="16.149999999999999" customHeight="1" x14ac:dyDescent="0.2">
      <c r="A147" s="231" t="s">
        <v>131</v>
      </c>
      <c r="B147" s="30">
        <f>SUM(C147:H147)</f>
        <v>0</v>
      </c>
      <c r="C147" s="12"/>
      <c r="D147" s="31"/>
      <c r="E147" s="31"/>
      <c r="F147" s="31"/>
      <c r="G147" s="31"/>
      <c r="H147" s="14"/>
      <c r="I147" s="241"/>
      <c r="J147" s="226"/>
      <c r="K147" s="120"/>
      <c r="L147" s="120"/>
      <c r="CG147" s="123"/>
      <c r="CH147" s="123"/>
      <c r="CI147" s="123"/>
      <c r="CJ147" s="123"/>
      <c r="CK147" s="123"/>
      <c r="CL147" s="123"/>
      <c r="CM147" s="123"/>
      <c r="CN147" s="123"/>
      <c r="CO147" s="123"/>
    </row>
    <row r="148" spans="1:93" ht="31.9" customHeight="1" x14ac:dyDescent="0.2">
      <c r="A148" s="225" t="s">
        <v>132</v>
      </c>
      <c r="B148" s="226"/>
      <c r="C148" s="226"/>
      <c r="D148" s="226"/>
      <c r="E148" s="226"/>
      <c r="F148" s="226"/>
      <c r="G148" s="226"/>
      <c r="H148" s="226"/>
      <c r="I148" s="226"/>
      <c r="J148" s="226"/>
      <c r="K148" s="226"/>
      <c r="L148" s="226"/>
      <c r="CG148" s="123"/>
      <c r="CH148" s="123"/>
      <c r="CI148" s="123"/>
      <c r="CJ148" s="123"/>
      <c r="CK148" s="123"/>
      <c r="CL148" s="123"/>
      <c r="CM148" s="123"/>
      <c r="CN148" s="123"/>
      <c r="CO148" s="123"/>
    </row>
    <row r="149" spans="1:93" ht="37.15" customHeight="1" x14ac:dyDescent="0.2">
      <c r="A149" s="83" t="s">
        <v>122</v>
      </c>
      <c r="B149" s="279" t="s">
        <v>89</v>
      </c>
      <c r="C149" s="37" t="s">
        <v>133</v>
      </c>
      <c r="D149" s="38" t="s">
        <v>134</v>
      </c>
      <c r="E149" s="38" t="s">
        <v>135</v>
      </c>
      <c r="F149" s="38" t="s">
        <v>136</v>
      </c>
      <c r="G149" s="38" t="s">
        <v>137</v>
      </c>
      <c r="H149" s="29" t="s">
        <v>138</v>
      </c>
      <c r="I149" s="237"/>
      <c r="J149" s="238"/>
      <c r="K149" s="238"/>
      <c r="L149" s="238"/>
      <c r="CG149" s="123"/>
      <c r="CH149" s="123"/>
      <c r="CI149" s="123"/>
      <c r="CJ149" s="123"/>
      <c r="CK149" s="123"/>
      <c r="CL149" s="123"/>
      <c r="CM149" s="123"/>
      <c r="CN149" s="123"/>
      <c r="CO149" s="123"/>
    </row>
    <row r="150" spans="1:93" ht="16.149999999999999" customHeight="1" x14ac:dyDescent="0.2">
      <c r="A150" s="109" t="s">
        <v>130</v>
      </c>
      <c r="B150" s="234">
        <f t="shared" ref="B150:B155" si="16">SUM(C150:H150)</f>
        <v>0</v>
      </c>
      <c r="C150" s="1"/>
      <c r="D150" s="239"/>
      <c r="E150" s="239"/>
      <c r="F150" s="239"/>
      <c r="G150" s="239"/>
      <c r="H150" s="240"/>
      <c r="I150" s="241"/>
      <c r="J150" s="226"/>
      <c r="K150" s="120"/>
      <c r="L150" s="120"/>
      <c r="CG150" s="123"/>
      <c r="CH150" s="123"/>
      <c r="CI150" s="123"/>
      <c r="CJ150" s="123"/>
      <c r="CK150" s="123"/>
      <c r="CL150" s="123"/>
      <c r="CM150" s="123"/>
      <c r="CN150" s="123"/>
      <c r="CO150" s="123"/>
    </row>
    <row r="151" spans="1:93" ht="16.149999999999999" customHeight="1" x14ac:dyDescent="0.2">
      <c r="A151" s="108" t="s">
        <v>115</v>
      </c>
      <c r="B151" s="130">
        <f t="shared" si="16"/>
        <v>0</v>
      </c>
      <c r="C151" s="7"/>
      <c r="D151" s="11"/>
      <c r="E151" s="11"/>
      <c r="F151" s="11"/>
      <c r="G151" s="11"/>
      <c r="H151" s="8"/>
      <c r="I151" s="241"/>
      <c r="J151" s="226"/>
      <c r="K151" s="120"/>
      <c r="L151" s="120"/>
      <c r="CG151" s="123"/>
      <c r="CH151" s="123"/>
      <c r="CI151" s="123"/>
      <c r="CJ151" s="123"/>
      <c r="CK151" s="123"/>
      <c r="CL151" s="123"/>
      <c r="CM151" s="123"/>
      <c r="CN151" s="123"/>
      <c r="CO151" s="123"/>
    </row>
    <row r="152" spans="1:93" ht="16.149999999999999" customHeight="1" x14ac:dyDescent="0.2">
      <c r="A152" s="108" t="s">
        <v>116</v>
      </c>
      <c r="B152" s="130">
        <f t="shared" si="16"/>
        <v>0</v>
      </c>
      <c r="C152" s="7"/>
      <c r="D152" s="11"/>
      <c r="E152" s="11"/>
      <c r="F152" s="11"/>
      <c r="G152" s="11"/>
      <c r="H152" s="8"/>
      <c r="I152" s="241"/>
      <c r="J152" s="226"/>
      <c r="K152" s="120"/>
      <c r="L152" s="120"/>
      <c r="CG152" s="123"/>
      <c r="CH152" s="123"/>
      <c r="CI152" s="123"/>
      <c r="CJ152" s="123"/>
      <c r="CK152" s="123"/>
      <c r="CL152" s="123"/>
      <c r="CM152" s="123"/>
      <c r="CN152" s="123"/>
      <c r="CO152" s="123"/>
    </row>
    <row r="153" spans="1:93" ht="16.149999999999999" customHeight="1" x14ac:dyDescent="0.2">
      <c r="A153" s="98" t="s">
        <v>139</v>
      </c>
      <c r="B153" s="130">
        <f t="shared" si="16"/>
        <v>0</v>
      </c>
      <c r="C153" s="7"/>
      <c r="D153" s="11"/>
      <c r="E153" s="11"/>
      <c r="F153" s="11"/>
      <c r="G153" s="11"/>
      <c r="H153" s="8"/>
      <c r="I153" s="241"/>
      <c r="J153" s="226"/>
      <c r="K153" s="120"/>
      <c r="L153" s="120"/>
      <c r="CG153" s="123"/>
      <c r="CH153" s="123"/>
      <c r="CI153" s="123"/>
      <c r="CJ153" s="123"/>
      <c r="CK153" s="123"/>
      <c r="CL153" s="123"/>
      <c r="CM153" s="123"/>
      <c r="CN153" s="123"/>
      <c r="CO153" s="123"/>
    </row>
    <row r="154" spans="1:93" ht="16.149999999999999" customHeight="1" x14ac:dyDescent="0.2">
      <c r="A154" s="242" t="s">
        <v>140</v>
      </c>
      <c r="B154" s="243">
        <f t="shared" si="16"/>
        <v>0</v>
      </c>
      <c r="C154" s="27"/>
      <c r="D154" s="44"/>
      <c r="E154" s="44"/>
      <c r="F154" s="44"/>
      <c r="G154" s="44"/>
      <c r="H154" s="137"/>
      <c r="I154" s="241"/>
      <c r="J154" s="226"/>
      <c r="K154" s="120"/>
      <c r="L154" s="120"/>
      <c r="CG154" s="123"/>
      <c r="CH154" s="123"/>
      <c r="CI154" s="123"/>
      <c r="CJ154" s="123"/>
      <c r="CK154" s="123"/>
      <c r="CL154" s="123"/>
      <c r="CM154" s="123"/>
      <c r="CN154" s="123"/>
      <c r="CO154" s="123"/>
    </row>
    <row r="155" spans="1:93" ht="16.149999999999999" customHeight="1" x14ac:dyDescent="0.2">
      <c r="A155" s="244" t="s">
        <v>8</v>
      </c>
      <c r="B155" s="30">
        <f t="shared" si="16"/>
        <v>0</v>
      </c>
      <c r="C155" s="12"/>
      <c r="D155" s="31"/>
      <c r="E155" s="31"/>
      <c r="F155" s="31"/>
      <c r="G155" s="31"/>
      <c r="H155" s="14"/>
      <c r="I155" s="241"/>
      <c r="J155" s="226"/>
      <c r="K155" s="120"/>
      <c r="L155" s="120"/>
      <c r="CG155" s="123"/>
      <c r="CH155" s="123"/>
      <c r="CI155" s="123"/>
      <c r="CJ155" s="123"/>
      <c r="CK155" s="123"/>
      <c r="CL155" s="123"/>
      <c r="CM155" s="123"/>
      <c r="CN155" s="123"/>
      <c r="CO155" s="123"/>
    </row>
    <row r="156" spans="1:93" x14ac:dyDescent="0.2">
      <c r="CG156" s="123"/>
      <c r="CH156" s="123"/>
      <c r="CI156" s="123"/>
      <c r="CJ156" s="123"/>
      <c r="CK156" s="123"/>
      <c r="CL156" s="123"/>
      <c r="CM156" s="123"/>
      <c r="CN156" s="123"/>
      <c r="CO156" s="123"/>
    </row>
    <row r="194" spans="1:104" ht="12.75" customHeight="1" x14ac:dyDescent="0.2"/>
    <row r="195" spans="1:104" s="142" customFormat="1" hidden="1" x14ac:dyDescent="0.2">
      <c r="A195" s="142">
        <f>SUM(C14:C95,C100:C111,C126:C141,B144:B147,B150:B155,C114:C121)</f>
        <v>997</v>
      </c>
      <c r="B195" s="142">
        <f>SUM(CG11:CO156)</f>
        <v>0</v>
      </c>
      <c r="BX195" s="143"/>
      <c r="BY195" s="143"/>
      <c r="BZ195" s="143"/>
      <c r="CA195" s="143"/>
      <c r="CB195" s="143"/>
      <c r="CC195" s="143"/>
      <c r="CD195" s="143"/>
      <c r="CE195" s="143"/>
      <c r="CF195" s="143"/>
      <c r="CG195" s="143"/>
      <c r="CH195" s="143"/>
      <c r="CI195" s="143"/>
      <c r="CJ195" s="143"/>
      <c r="CK195" s="143"/>
      <c r="CL195" s="143"/>
      <c r="CM195" s="143"/>
      <c r="CN195" s="143"/>
      <c r="CO195" s="143"/>
      <c r="CP195" s="143"/>
      <c r="CQ195" s="143"/>
      <c r="CR195" s="143"/>
      <c r="CS195" s="143"/>
      <c r="CT195" s="143"/>
      <c r="CU195" s="143"/>
      <c r="CV195" s="143"/>
      <c r="CW195" s="143"/>
      <c r="CX195" s="143"/>
      <c r="CY195" s="143"/>
      <c r="CZ195" s="143"/>
    </row>
  </sheetData>
  <mergeCells count="75">
    <mergeCell ref="Z12:AA12"/>
    <mergeCell ref="AB12:AC12"/>
    <mergeCell ref="AD12:AE12"/>
    <mergeCell ref="AF12:AG12"/>
    <mergeCell ref="A6:T6"/>
    <mergeCell ref="A8:B8"/>
    <mergeCell ref="A10:A13"/>
    <mergeCell ref="B10:B13"/>
    <mergeCell ref="C10:E12"/>
    <mergeCell ref="F10:AM11"/>
    <mergeCell ref="AH12:AI12"/>
    <mergeCell ref="P12:Q12"/>
    <mergeCell ref="R12:S12"/>
    <mergeCell ref="T12:U12"/>
    <mergeCell ref="V12:W12"/>
    <mergeCell ref="X12:Y12"/>
    <mergeCell ref="F12:G12"/>
    <mergeCell ref="H12:I12"/>
    <mergeCell ref="J12:K12"/>
    <mergeCell ref="L12:M12"/>
    <mergeCell ref="N12:O12"/>
    <mergeCell ref="F97:AM97"/>
    <mergeCell ref="AN97:AO98"/>
    <mergeCell ref="AP97:AP99"/>
    <mergeCell ref="AD98:AE98"/>
    <mergeCell ref="AF98:AG98"/>
    <mergeCell ref="AH98:AI98"/>
    <mergeCell ref="AJ98:AK98"/>
    <mergeCell ref="AL98:AM98"/>
    <mergeCell ref="AQ97:AQ99"/>
    <mergeCell ref="A100:A105"/>
    <mergeCell ref="A106:A111"/>
    <mergeCell ref="A113:A121"/>
    <mergeCell ref="F98:G98"/>
    <mergeCell ref="H98:I98"/>
    <mergeCell ref="J98:K98"/>
    <mergeCell ref="L98:M98"/>
    <mergeCell ref="N98:O98"/>
    <mergeCell ref="P98:Q98"/>
    <mergeCell ref="R98:S98"/>
    <mergeCell ref="T98:U98"/>
    <mergeCell ref="V98:W98"/>
    <mergeCell ref="X98:Y98"/>
    <mergeCell ref="Z98:AA98"/>
    <mergeCell ref="AB98:AC98"/>
    <mergeCell ref="AQ10:AQ13"/>
    <mergeCell ref="AR10:AR13"/>
    <mergeCell ref="AS10:AS13"/>
    <mergeCell ref="AJ12:AK12"/>
    <mergeCell ref="AL12:AM12"/>
    <mergeCell ref="AN10:AN13"/>
    <mergeCell ref="AO10:AP12"/>
    <mergeCell ref="A14:A24"/>
    <mergeCell ref="A25:A35"/>
    <mergeCell ref="A124:A125"/>
    <mergeCell ref="B124:B125"/>
    <mergeCell ref="C124:C125"/>
    <mergeCell ref="A97:A99"/>
    <mergeCell ref="A81:A87"/>
    <mergeCell ref="A88:A95"/>
    <mergeCell ref="A36:A46"/>
    <mergeCell ref="A47:A57"/>
    <mergeCell ref="A58:A64"/>
    <mergeCell ref="A65:A68"/>
    <mergeCell ref="A69:A75"/>
    <mergeCell ref="A76:A80"/>
    <mergeCell ref="B97:B99"/>
    <mergeCell ref="C97:E98"/>
    <mergeCell ref="A134:A137"/>
    <mergeCell ref="A138:A141"/>
    <mergeCell ref="D124:J124"/>
    <mergeCell ref="K124:K125"/>
    <mergeCell ref="L124:L125"/>
    <mergeCell ref="A126:A129"/>
    <mergeCell ref="A130:A133"/>
  </mergeCells>
  <dataValidations count="2">
    <dataValidation allowBlank="1" showInputMessage="1" showErrorMessage="1" errorTitle="ERROR" error="Por Favor ingrese solo Números." sqref="AR100:AR111 AT14:AT95 E114:E121" xr:uid="{05A0E713-BC0E-4A36-9699-1132E9145E76}"/>
    <dataValidation type="whole" allowBlank="1" showInputMessage="1" showErrorMessage="1" errorTitle="Error de ingreso" error="Debe ingresar sólo números enteros positivos." sqref="C150:H155 F100:AQ111 C114:D121 D126:L141 C144:H147 F14:AS95" xr:uid="{63ED37F9-176B-41D7-82D2-80E5C177EF99}">
      <formula1>0</formula1>
      <formula2>1000000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Z195"/>
  <sheetViews>
    <sheetView workbookViewId="0">
      <selection sqref="A1:XFD1048576"/>
    </sheetView>
  </sheetViews>
  <sheetFormatPr baseColWidth="10" defaultColWidth="11.42578125" defaultRowHeight="12.75" x14ac:dyDescent="0.2"/>
  <cols>
    <col min="1" max="1" width="43.140625" style="121" customWidth="1"/>
    <col min="2" max="2" width="42.28515625" style="121" customWidth="1"/>
    <col min="3" max="3" width="17.28515625" style="121" customWidth="1"/>
    <col min="4" max="4" width="16.140625" style="121" customWidth="1"/>
    <col min="5" max="5" width="14.140625" style="121" customWidth="1"/>
    <col min="6" max="6" width="14.85546875" style="121" customWidth="1"/>
    <col min="7" max="7" width="16" style="121" customWidth="1"/>
    <col min="8" max="8" width="16.42578125" style="121" customWidth="1"/>
    <col min="9" max="9" width="13.28515625" style="121" customWidth="1"/>
    <col min="10" max="10" width="15.42578125" style="121" customWidth="1"/>
    <col min="11" max="11" width="17" style="121" customWidth="1"/>
    <col min="12" max="12" width="13.28515625" style="121" customWidth="1"/>
    <col min="13" max="39" width="11.42578125" style="121"/>
    <col min="40" max="40" width="11" style="121" customWidth="1"/>
    <col min="41" max="41" width="13" style="121" customWidth="1"/>
    <col min="42" max="42" width="13.140625" style="121" customWidth="1"/>
    <col min="43" max="74" width="11.42578125" style="121"/>
    <col min="75" max="75" width="11.7109375" style="121" customWidth="1"/>
    <col min="76" max="77" width="11.7109375" style="124" customWidth="1"/>
    <col min="78" max="78" width="12.140625" style="124" customWidth="1"/>
    <col min="79" max="104" width="12.140625" style="147" hidden="1" customWidth="1"/>
    <col min="105" max="105" width="12.140625" style="121" customWidth="1"/>
    <col min="106" max="16384" width="11.42578125" style="121"/>
  </cols>
  <sheetData>
    <row r="1" spans="1:93" ht="16.149999999999999" customHeight="1" x14ac:dyDescent="0.2">
      <c r="A1" s="146" t="s">
        <v>0</v>
      </c>
    </row>
    <row r="2" spans="1:93" ht="16.149999999999999" customHeight="1" x14ac:dyDescent="0.2">
      <c r="A2" s="85" t="str">
        <f>CONCATENATE("COMUNA: ",[9]NOMBRE!B2," - ","( ",[9]NOMBRE!C2,[9]NOMBRE!D2,[9]NOMBRE!E2,[9]NOMBRE!F2,[9]NOMBRE!G2," )")</f>
        <v>COMUNA: LINARES - ( 07401 )</v>
      </c>
    </row>
    <row r="3" spans="1:93" ht="16.149999999999999" customHeight="1" x14ac:dyDescent="0.2">
      <c r="A3" s="85" t="str">
        <f>CONCATENATE("ESTABLECIMIENTO/ESTRATEGIA: ",[9]NOMBRE!B3," - ","( ",[9]NOMBRE!C3,[9]NOMBRE!D3,[9]NOMBRE!E3,[9]NOMBRE!F3,[9]NOMBRE!G3,[9]NOMBRE!H3," )")</f>
        <v>ESTABLECIMIENTO/ESTRATEGIA: HOSPITAL PRESIDENTE CARLOS IBAÑEZ DEL CAMPO - ( 116108 )</v>
      </c>
    </row>
    <row r="4" spans="1:93" ht="16.149999999999999" customHeight="1" x14ac:dyDescent="0.2">
      <c r="A4" s="85" t="str">
        <f>CONCATENATE("MES: ",[9]NOMBRE!B6," - ","( ",[9]NOMBRE!C6,[9]NOMBRE!D6," )")</f>
        <v>MES: AGOSTO - ( 08 )</v>
      </c>
    </row>
    <row r="5" spans="1:93" ht="16.149999999999999" customHeight="1" x14ac:dyDescent="0.2">
      <c r="A5" s="85" t="str">
        <f>CONCATENATE("AÑO: ",[9]NOMBRE!B7)</f>
        <v>AÑO: 2018</v>
      </c>
    </row>
    <row r="6" spans="1:93" ht="15" x14ac:dyDescent="0.2">
      <c r="A6" s="358" t="s">
        <v>9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</row>
    <row r="7" spans="1:93" ht="15" x14ac:dyDescent="0.2">
      <c r="A7" s="288"/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</row>
    <row r="8" spans="1:93" ht="31.9" customHeight="1" x14ac:dyDescent="0.2">
      <c r="A8" s="359" t="s">
        <v>10</v>
      </c>
      <c r="B8" s="359"/>
      <c r="C8" s="148"/>
      <c r="D8" s="148"/>
      <c r="E8" s="148"/>
      <c r="F8" s="148"/>
      <c r="G8" s="148"/>
      <c r="H8" s="148"/>
      <c r="I8" s="148"/>
      <c r="J8" s="148"/>
      <c r="K8" s="148"/>
      <c r="L8" s="148"/>
    </row>
    <row r="9" spans="1:93" ht="31.9" customHeight="1" x14ac:dyDescent="0.2">
      <c r="A9" s="149" t="s">
        <v>11</v>
      </c>
      <c r="B9" s="150"/>
      <c r="C9" s="150"/>
      <c r="D9" s="150"/>
      <c r="E9" s="150"/>
      <c r="F9" s="151"/>
      <c r="G9" s="151"/>
      <c r="H9" s="151"/>
      <c r="I9" s="151"/>
      <c r="J9" s="151"/>
      <c r="K9" s="151"/>
      <c r="L9" s="151"/>
    </row>
    <row r="10" spans="1:93" ht="16.149999999999999" customHeight="1" x14ac:dyDescent="0.2">
      <c r="A10" s="360" t="s">
        <v>12</v>
      </c>
      <c r="B10" s="340" t="s">
        <v>13</v>
      </c>
      <c r="C10" s="343" t="s">
        <v>14</v>
      </c>
      <c r="D10" s="344"/>
      <c r="E10" s="337"/>
      <c r="F10" s="363" t="s">
        <v>15</v>
      </c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64"/>
      <c r="AM10" s="365"/>
      <c r="AN10" s="350" t="s">
        <v>16</v>
      </c>
      <c r="AO10" s="353" t="s">
        <v>1</v>
      </c>
      <c r="AP10" s="337"/>
      <c r="AQ10" s="334" t="s">
        <v>2</v>
      </c>
      <c r="AR10" s="334" t="s">
        <v>3</v>
      </c>
      <c r="AS10" s="334" t="s">
        <v>7</v>
      </c>
      <c r="BX10" s="121"/>
    </row>
    <row r="11" spans="1:93" ht="16.149999999999999" customHeight="1" x14ac:dyDescent="0.2">
      <c r="A11" s="360"/>
      <c r="B11" s="341"/>
      <c r="C11" s="361"/>
      <c r="D11" s="362"/>
      <c r="E11" s="338"/>
      <c r="F11" s="366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8"/>
      <c r="AN11" s="351"/>
      <c r="AO11" s="354"/>
      <c r="AP11" s="338"/>
      <c r="AQ11" s="335"/>
      <c r="AR11" s="335"/>
      <c r="AS11" s="335"/>
      <c r="BX11" s="121"/>
      <c r="CG11" s="123"/>
      <c r="CH11" s="123"/>
      <c r="CI11" s="123"/>
      <c r="CJ11" s="123"/>
      <c r="CK11" s="123"/>
      <c r="CL11" s="123"/>
      <c r="CM11" s="123"/>
      <c r="CN11" s="123"/>
      <c r="CO11" s="123"/>
    </row>
    <row r="12" spans="1:93" ht="16.149999999999999" customHeight="1" x14ac:dyDescent="0.2">
      <c r="A12" s="360"/>
      <c r="B12" s="341"/>
      <c r="C12" s="345"/>
      <c r="D12" s="346"/>
      <c r="E12" s="339"/>
      <c r="F12" s="333" t="s">
        <v>17</v>
      </c>
      <c r="G12" s="333"/>
      <c r="H12" s="328" t="s">
        <v>18</v>
      </c>
      <c r="I12" s="347"/>
      <c r="J12" s="328" t="s">
        <v>4</v>
      </c>
      <c r="K12" s="347"/>
      <c r="L12" s="328" t="s">
        <v>19</v>
      </c>
      <c r="M12" s="347"/>
      <c r="N12" s="328" t="s">
        <v>20</v>
      </c>
      <c r="O12" s="347"/>
      <c r="P12" s="328" t="s">
        <v>21</v>
      </c>
      <c r="Q12" s="347"/>
      <c r="R12" s="328" t="s">
        <v>22</v>
      </c>
      <c r="S12" s="347"/>
      <c r="T12" s="328" t="s">
        <v>23</v>
      </c>
      <c r="U12" s="347"/>
      <c r="V12" s="328" t="s">
        <v>24</v>
      </c>
      <c r="W12" s="347"/>
      <c r="X12" s="328" t="s">
        <v>25</v>
      </c>
      <c r="Y12" s="347"/>
      <c r="Z12" s="328" t="s">
        <v>26</v>
      </c>
      <c r="AA12" s="347"/>
      <c r="AB12" s="328" t="s">
        <v>27</v>
      </c>
      <c r="AC12" s="347"/>
      <c r="AD12" s="328" t="s">
        <v>28</v>
      </c>
      <c r="AE12" s="347"/>
      <c r="AF12" s="328" t="s">
        <v>29</v>
      </c>
      <c r="AG12" s="347"/>
      <c r="AH12" s="328" t="s">
        <v>30</v>
      </c>
      <c r="AI12" s="347"/>
      <c r="AJ12" s="328" t="s">
        <v>31</v>
      </c>
      <c r="AK12" s="347"/>
      <c r="AL12" s="348" t="s">
        <v>32</v>
      </c>
      <c r="AM12" s="349"/>
      <c r="AN12" s="351"/>
      <c r="AO12" s="355"/>
      <c r="AP12" s="339"/>
      <c r="AQ12" s="335"/>
      <c r="AR12" s="335"/>
      <c r="AS12" s="335"/>
      <c r="BX12" s="121"/>
      <c r="CG12" s="123"/>
      <c r="CH12" s="123"/>
      <c r="CI12" s="123"/>
      <c r="CJ12" s="123"/>
      <c r="CK12" s="123"/>
      <c r="CL12" s="123"/>
      <c r="CM12" s="123"/>
      <c r="CN12" s="123"/>
      <c r="CO12" s="123"/>
    </row>
    <row r="13" spans="1:93" ht="16.149999999999999" customHeight="1" x14ac:dyDescent="0.2">
      <c r="A13" s="360"/>
      <c r="B13" s="342"/>
      <c r="C13" s="77" t="s">
        <v>33</v>
      </c>
      <c r="D13" s="111" t="s">
        <v>34</v>
      </c>
      <c r="E13" s="291" t="s">
        <v>35</v>
      </c>
      <c r="F13" s="77" t="s">
        <v>34</v>
      </c>
      <c r="G13" s="290" t="s">
        <v>35</v>
      </c>
      <c r="H13" s="77" t="s">
        <v>34</v>
      </c>
      <c r="I13" s="290" t="s">
        <v>35</v>
      </c>
      <c r="J13" s="77" t="s">
        <v>34</v>
      </c>
      <c r="K13" s="290" t="s">
        <v>35</v>
      </c>
      <c r="L13" s="77" t="s">
        <v>34</v>
      </c>
      <c r="M13" s="290" t="s">
        <v>35</v>
      </c>
      <c r="N13" s="77" t="s">
        <v>34</v>
      </c>
      <c r="O13" s="290" t="s">
        <v>35</v>
      </c>
      <c r="P13" s="77" t="s">
        <v>34</v>
      </c>
      <c r="Q13" s="290" t="s">
        <v>35</v>
      </c>
      <c r="R13" s="77" t="s">
        <v>34</v>
      </c>
      <c r="S13" s="290" t="s">
        <v>35</v>
      </c>
      <c r="T13" s="77" t="s">
        <v>34</v>
      </c>
      <c r="U13" s="290" t="s">
        <v>35</v>
      </c>
      <c r="V13" s="77" t="s">
        <v>34</v>
      </c>
      <c r="W13" s="290" t="s">
        <v>35</v>
      </c>
      <c r="X13" s="77" t="s">
        <v>34</v>
      </c>
      <c r="Y13" s="290" t="s">
        <v>35</v>
      </c>
      <c r="Z13" s="77" t="s">
        <v>34</v>
      </c>
      <c r="AA13" s="290" t="s">
        <v>35</v>
      </c>
      <c r="AB13" s="77" t="s">
        <v>34</v>
      </c>
      <c r="AC13" s="290" t="s">
        <v>35</v>
      </c>
      <c r="AD13" s="77" t="s">
        <v>34</v>
      </c>
      <c r="AE13" s="290" t="s">
        <v>35</v>
      </c>
      <c r="AF13" s="77" t="s">
        <v>34</v>
      </c>
      <c r="AG13" s="290" t="s">
        <v>35</v>
      </c>
      <c r="AH13" s="77" t="s">
        <v>34</v>
      </c>
      <c r="AI13" s="290" t="s">
        <v>35</v>
      </c>
      <c r="AJ13" s="77" t="s">
        <v>34</v>
      </c>
      <c r="AK13" s="290" t="s">
        <v>35</v>
      </c>
      <c r="AL13" s="77" t="s">
        <v>34</v>
      </c>
      <c r="AM13" s="92" t="s">
        <v>35</v>
      </c>
      <c r="AN13" s="352"/>
      <c r="AO13" s="77" t="s">
        <v>5</v>
      </c>
      <c r="AP13" s="290" t="s">
        <v>6</v>
      </c>
      <c r="AQ13" s="336"/>
      <c r="AR13" s="336"/>
      <c r="AS13" s="336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X13" s="121"/>
      <c r="CG13" s="123"/>
      <c r="CH13" s="123"/>
      <c r="CI13" s="123"/>
      <c r="CJ13" s="123"/>
      <c r="CK13" s="123"/>
      <c r="CL13" s="123"/>
      <c r="CM13" s="123"/>
      <c r="CN13" s="123"/>
      <c r="CO13" s="123"/>
    </row>
    <row r="14" spans="1:93" ht="16.149999999999999" customHeight="1" x14ac:dyDescent="0.2">
      <c r="A14" s="334" t="s">
        <v>36</v>
      </c>
      <c r="B14" s="152" t="s">
        <v>37</v>
      </c>
      <c r="C14" s="49">
        <f t="shared" ref="C14:C39" si="0">SUM(D14+E14)</f>
        <v>22</v>
      </c>
      <c r="D14" s="50">
        <f t="shared" ref="D14:D39" si="1">SUM(F14+H14+J14+L14+N14+P14+R14+T14+V14+X14+Z14+AB14+AD14+AF14+AH14+AJ14+AL14)</f>
        <v>15</v>
      </c>
      <c r="E14" s="153">
        <f t="shared" ref="E14:E39" si="2">SUM(G14+I14+K14+M14+O14+Q14+S14+U14+W14+Y14+AA14+AC14+AE14+AG14+AI14+AK14+AM14)</f>
        <v>7</v>
      </c>
      <c r="F14" s="78"/>
      <c r="G14" s="154"/>
      <c r="H14" s="78"/>
      <c r="I14" s="154"/>
      <c r="J14" s="78"/>
      <c r="K14" s="79"/>
      <c r="L14" s="78"/>
      <c r="M14" s="79"/>
      <c r="N14" s="78">
        <v>1</v>
      </c>
      <c r="O14" s="79"/>
      <c r="P14" s="78">
        <v>4</v>
      </c>
      <c r="Q14" s="79">
        <v>2</v>
      </c>
      <c r="R14" s="78">
        <v>3</v>
      </c>
      <c r="S14" s="79">
        <v>1</v>
      </c>
      <c r="T14" s="78">
        <v>5</v>
      </c>
      <c r="U14" s="79">
        <v>2</v>
      </c>
      <c r="V14" s="78">
        <v>1</v>
      </c>
      <c r="W14" s="79">
        <v>1</v>
      </c>
      <c r="X14" s="78"/>
      <c r="Y14" s="79">
        <v>1</v>
      </c>
      <c r="Z14" s="78"/>
      <c r="AA14" s="79"/>
      <c r="AB14" s="78"/>
      <c r="AC14" s="79"/>
      <c r="AD14" s="78">
        <v>1</v>
      </c>
      <c r="AE14" s="79"/>
      <c r="AF14" s="78"/>
      <c r="AG14" s="79"/>
      <c r="AH14" s="78"/>
      <c r="AI14" s="79"/>
      <c r="AJ14" s="78"/>
      <c r="AK14" s="79"/>
      <c r="AL14" s="155"/>
      <c r="AM14" s="156"/>
      <c r="AN14" s="56"/>
      <c r="AO14" s="154">
        <v>0</v>
      </c>
      <c r="AP14" s="26">
        <v>0</v>
      </c>
      <c r="AQ14" s="26">
        <v>0</v>
      </c>
      <c r="AR14" s="26">
        <v>0</v>
      </c>
      <c r="AS14" s="157"/>
      <c r="AT14" s="6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122"/>
      <c r="BG14" s="122"/>
      <c r="BX14" s="121"/>
      <c r="CD14" s="147" t="str">
        <f t="shared" ref="CD14:CD77" si="3">IF((J14 + K14 + L14 + M14) &lt;  AS14,"* La columna 14-18 AÑOS no puede ser mayor al total por grupo edad de 10 a 19 años. ","")</f>
        <v/>
      </c>
      <c r="CG14" s="123">
        <v>0</v>
      </c>
      <c r="CH14" s="123">
        <v>0</v>
      </c>
      <c r="CI14" s="123">
        <v>0</v>
      </c>
      <c r="CJ14" s="123">
        <f t="shared" ref="CJ14:CJ77" si="4">IF((J14 + K14 + L14 + M14) &lt;  AS14,1,0)</f>
        <v>0</v>
      </c>
      <c r="CK14" s="123"/>
      <c r="CL14" s="123"/>
      <c r="CM14" s="123"/>
      <c r="CN14" s="123"/>
      <c r="CO14" s="123"/>
    </row>
    <row r="15" spans="1:93" ht="16.149999999999999" customHeight="1" x14ac:dyDescent="0.2">
      <c r="A15" s="335"/>
      <c r="B15" s="39" t="s">
        <v>38</v>
      </c>
      <c r="C15" s="52">
        <f t="shared" si="0"/>
        <v>0</v>
      </c>
      <c r="D15" s="53">
        <f t="shared" si="1"/>
        <v>0</v>
      </c>
      <c r="E15" s="158">
        <f t="shared" si="2"/>
        <v>0</v>
      </c>
      <c r="F15" s="7"/>
      <c r="G15" s="20"/>
      <c r="H15" s="7"/>
      <c r="I15" s="20"/>
      <c r="J15" s="7"/>
      <c r="K15" s="8"/>
      <c r="L15" s="7"/>
      <c r="M15" s="8"/>
      <c r="N15" s="7"/>
      <c r="O15" s="8"/>
      <c r="P15" s="7"/>
      <c r="Q15" s="8"/>
      <c r="R15" s="7"/>
      <c r="S15" s="8"/>
      <c r="T15" s="7"/>
      <c r="U15" s="8"/>
      <c r="V15" s="7"/>
      <c r="W15" s="8"/>
      <c r="X15" s="7"/>
      <c r="Y15" s="8"/>
      <c r="Z15" s="7"/>
      <c r="AA15" s="8"/>
      <c r="AB15" s="7"/>
      <c r="AC15" s="8"/>
      <c r="AD15" s="7"/>
      <c r="AE15" s="8"/>
      <c r="AF15" s="7"/>
      <c r="AG15" s="8"/>
      <c r="AH15" s="7"/>
      <c r="AI15" s="8"/>
      <c r="AJ15" s="7"/>
      <c r="AK15" s="8"/>
      <c r="AL15" s="21"/>
      <c r="AM15" s="35"/>
      <c r="AN15" s="57"/>
      <c r="AO15" s="20"/>
      <c r="AP15" s="22"/>
      <c r="AQ15" s="22"/>
      <c r="AR15" s="22"/>
      <c r="AS15" s="159"/>
      <c r="AT15" s="6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122"/>
      <c r="BG15" s="122"/>
      <c r="BX15" s="121"/>
      <c r="CD15" s="147" t="str">
        <f t="shared" si="3"/>
        <v/>
      </c>
      <c r="CG15" s="123">
        <v>0</v>
      </c>
      <c r="CH15" s="123">
        <v>0</v>
      </c>
      <c r="CI15" s="123">
        <v>0</v>
      </c>
      <c r="CJ15" s="123">
        <f t="shared" si="4"/>
        <v>0</v>
      </c>
      <c r="CK15" s="123"/>
      <c r="CL15" s="123"/>
      <c r="CM15" s="123"/>
      <c r="CN15" s="123"/>
      <c r="CO15" s="123"/>
    </row>
    <row r="16" spans="1:93" ht="16.149999999999999" customHeight="1" x14ac:dyDescent="0.2">
      <c r="A16" s="335"/>
      <c r="B16" s="39" t="s">
        <v>39</v>
      </c>
      <c r="C16" s="52">
        <f t="shared" si="0"/>
        <v>33</v>
      </c>
      <c r="D16" s="53">
        <f t="shared" si="1"/>
        <v>24</v>
      </c>
      <c r="E16" s="158">
        <f t="shared" si="2"/>
        <v>9</v>
      </c>
      <c r="F16" s="7"/>
      <c r="G16" s="20"/>
      <c r="H16" s="7"/>
      <c r="I16" s="20"/>
      <c r="J16" s="7"/>
      <c r="K16" s="8"/>
      <c r="L16" s="7"/>
      <c r="M16" s="8"/>
      <c r="N16" s="7">
        <v>3</v>
      </c>
      <c r="O16" s="8"/>
      <c r="P16" s="7">
        <v>6</v>
      </c>
      <c r="Q16" s="8">
        <v>1</v>
      </c>
      <c r="R16" s="7">
        <v>5</v>
      </c>
      <c r="S16" s="8">
        <v>1</v>
      </c>
      <c r="T16" s="7">
        <v>3</v>
      </c>
      <c r="U16" s="8">
        <v>3</v>
      </c>
      <c r="V16" s="7">
        <v>2</v>
      </c>
      <c r="W16" s="8"/>
      <c r="X16" s="7">
        <v>2</v>
      </c>
      <c r="Y16" s="8">
        <v>1</v>
      </c>
      <c r="Z16" s="7">
        <v>2</v>
      </c>
      <c r="AA16" s="8">
        <v>2</v>
      </c>
      <c r="AB16" s="7">
        <v>1</v>
      </c>
      <c r="AC16" s="8"/>
      <c r="AD16" s="7"/>
      <c r="AE16" s="8"/>
      <c r="AF16" s="7"/>
      <c r="AG16" s="8"/>
      <c r="AH16" s="7"/>
      <c r="AI16" s="8">
        <v>1</v>
      </c>
      <c r="AJ16" s="7"/>
      <c r="AK16" s="8"/>
      <c r="AL16" s="21"/>
      <c r="AM16" s="35"/>
      <c r="AN16" s="57"/>
      <c r="AO16" s="20">
        <v>0</v>
      </c>
      <c r="AP16" s="22">
        <v>0</v>
      </c>
      <c r="AQ16" s="22">
        <v>0</v>
      </c>
      <c r="AR16" s="22">
        <v>0</v>
      </c>
      <c r="AS16" s="159"/>
      <c r="AT16" s="6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122"/>
      <c r="BG16" s="122"/>
      <c r="BX16" s="121"/>
      <c r="CD16" s="147" t="str">
        <f t="shared" si="3"/>
        <v/>
      </c>
      <c r="CG16" s="123">
        <v>0</v>
      </c>
      <c r="CH16" s="123">
        <v>0</v>
      </c>
      <c r="CI16" s="123">
        <v>0</v>
      </c>
      <c r="CJ16" s="123">
        <f t="shared" si="4"/>
        <v>0</v>
      </c>
      <c r="CK16" s="123"/>
      <c r="CL16" s="123"/>
      <c r="CM16" s="123"/>
      <c r="CN16" s="123"/>
      <c r="CO16" s="123"/>
    </row>
    <row r="17" spans="1:93" ht="16.149999999999999" customHeight="1" x14ac:dyDescent="0.2">
      <c r="A17" s="335"/>
      <c r="B17" s="39" t="s">
        <v>40</v>
      </c>
      <c r="C17" s="52">
        <f t="shared" si="0"/>
        <v>0</v>
      </c>
      <c r="D17" s="53">
        <f t="shared" si="1"/>
        <v>0</v>
      </c>
      <c r="E17" s="158">
        <f t="shared" si="2"/>
        <v>0</v>
      </c>
      <c r="F17" s="7"/>
      <c r="G17" s="20"/>
      <c r="H17" s="7"/>
      <c r="I17" s="20"/>
      <c r="J17" s="7"/>
      <c r="K17" s="8"/>
      <c r="L17" s="7"/>
      <c r="M17" s="8"/>
      <c r="N17" s="7"/>
      <c r="O17" s="8"/>
      <c r="P17" s="7"/>
      <c r="Q17" s="8"/>
      <c r="R17" s="7"/>
      <c r="S17" s="8"/>
      <c r="T17" s="7"/>
      <c r="U17" s="8"/>
      <c r="V17" s="7"/>
      <c r="W17" s="8"/>
      <c r="X17" s="7"/>
      <c r="Y17" s="8"/>
      <c r="Z17" s="7"/>
      <c r="AA17" s="8"/>
      <c r="AB17" s="7"/>
      <c r="AC17" s="8"/>
      <c r="AD17" s="7"/>
      <c r="AE17" s="8"/>
      <c r="AF17" s="7"/>
      <c r="AG17" s="8"/>
      <c r="AH17" s="7"/>
      <c r="AI17" s="8"/>
      <c r="AJ17" s="7"/>
      <c r="AK17" s="8"/>
      <c r="AL17" s="21"/>
      <c r="AM17" s="35"/>
      <c r="AN17" s="57"/>
      <c r="AO17" s="20"/>
      <c r="AP17" s="22"/>
      <c r="AQ17" s="22"/>
      <c r="AR17" s="22"/>
      <c r="AS17" s="159"/>
      <c r="AT17" s="6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122"/>
      <c r="BG17" s="122"/>
      <c r="BX17" s="121"/>
      <c r="CD17" s="147" t="str">
        <f t="shared" si="3"/>
        <v/>
      </c>
      <c r="CG17" s="123">
        <v>0</v>
      </c>
      <c r="CH17" s="123">
        <v>0</v>
      </c>
      <c r="CI17" s="123">
        <v>0</v>
      </c>
      <c r="CJ17" s="123">
        <f t="shared" si="4"/>
        <v>0</v>
      </c>
      <c r="CK17" s="123"/>
      <c r="CL17" s="123"/>
      <c r="CM17" s="123"/>
      <c r="CN17" s="123"/>
      <c r="CO17" s="123"/>
    </row>
    <row r="18" spans="1:93" ht="16.149999999999999" customHeight="1" x14ac:dyDescent="0.2">
      <c r="A18" s="335"/>
      <c r="B18" s="39" t="s">
        <v>41</v>
      </c>
      <c r="C18" s="52">
        <f t="shared" si="0"/>
        <v>0</v>
      </c>
      <c r="D18" s="53">
        <f t="shared" si="1"/>
        <v>0</v>
      </c>
      <c r="E18" s="158">
        <f t="shared" si="2"/>
        <v>0</v>
      </c>
      <c r="F18" s="7"/>
      <c r="G18" s="20"/>
      <c r="H18" s="7"/>
      <c r="I18" s="20"/>
      <c r="J18" s="7"/>
      <c r="K18" s="8"/>
      <c r="L18" s="7"/>
      <c r="M18" s="8"/>
      <c r="N18" s="7"/>
      <c r="O18" s="8"/>
      <c r="P18" s="7"/>
      <c r="Q18" s="8"/>
      <c r="R18" s="7"/>
      <c r="S18" s="8"/>
      <c r="T18" s="7"/>
      <c r="U18" s="8"/>
      <c r="V18" s="7"/>
      <c r="W18" s="8"/>
      <c r="X18" s="7"/>
      <c r="Y18" s="8"/>
      <c r="Z18" s="7"/>
      <c r="AA18" s="8"/>
      <c r="AB18" s="7"/>
      <c r="AC18" s="8"/>
      <c r="AD18" s="7"/>
      <c r="AE18" s="8"/>
      <c r="AF18" s="7"/>
      <c r="AG18" s="8"/>
      <c r="AH18" s="7"/>
      <c r="AI18" s="8"/>
      <c r="AJ18" s="7"/>
      <c r="AK18" s="8"/>
      <c r="AL18" s="21"/>
      <c r="AM18" s="35"/>
      <c r="AN18" s="57"/>
      <c r="AO18" s="20"/>
      <c r="AP18" s="22"/>
      <c r="AQ18" s="22"/>
      <c r="AR18" s="22"/>
      <c r="AS18" s="159"/>
      <c r="AT18" s="6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122"/>
      <c r="BG18" s="122"/>
      <c r="BX18" s="121"/>
      <c r="CD18" s="147" t="str">
        <f t="shared" si="3"/>
        <v/>
      </c>
      <c r="CG18" s="123">
        <v>0</v>
      </c>
      <c r="CH18" s="123">
        <v>0</v>
      </c>
      <c r="CI18" s="123">
        <v>0</v>
      </c>
      <c r="CJ18" s="123">
        <f t="shared" si="4"/>
        <v>0</v>
      </c>
      <c r="CK18" s="123"/>
      <c r="CL18" s="123"/>
      <c r="CM18" s="123"/>
      <c r="CN18" s="123"/>
      <c r="CO18" s="123"/>
    </row>
    <row r="19" spans="1:93" ht="16.149999999999999" customHeight="1" x14ac:dyDescent="0.2">
      <c r="A19" s="335"/>
      <c r="B19" s="39" t="s">
        <v>42</v>
      </c>
      <c r="C19" s="52">
        <f t="shared" si="0"/>
        <v>0</v>
      </c>
      <c r="D19" s="53">
        <f t="shared" si="1"/>
        <v>0</v>
      </c>
      <c r="E19" s="158">
        <f t="shared" si="2"/>
        <v>0</v>
      </c>
      <c r="F19" s="7"/>
      <c r="G19" s="20"/>
      <c r="H19" s="7"/>
      <c r="I19" s="20"/>
      <c r="J19" s="7"/>
      <c r="K19" s="8"/>
      <c r="L19" s="7"/>
      <c r="M19" s="8"/>
      <c r="N19" s="7"/>
      <c r="O19" s="8"/>
      <c r="P19" s="7"/>
      <c r="Q19" s="8"/>
      <c r="R19" s="7"/>
      <c r="S19" s="8"/>
      <c r="T19" s="7"/>
      <c r="U19" s="8"/>
      <c r="V19" s="7"/>
      <c r="W19" s="8"/>
      <c r="X19" s="7"/>
      <c r="Y19" s="8"/>
      <c r="Z19" s="7"/>
      <c r="AA19" s="8"/>
      <c r="AB19" s="7"/>
      <c r="AC19" s="8"/>
      <c r="AD19" s="7"/>
      <c r="AE19" s="8"/>
      <c r="AF19" s="7"/>
      <c r="AG19" s="8"/>
      <c r="AH19" s="7"/>
      <c r="AI19" s="8"/>
      <c r="AJ19" s="7"/>
      <c r="AK19" s="8"/>
      <c r="AL19" s="21"/>
      <c r="AM19" s="35"/>
      <c r="AN19" s="57"/>
      <c r="AO19" s="20"/>
      <c r="AP19" s="22"/>
      <c r="AQ19" s="22"/>
      <c r="AR19" s="22"/>
      <c r="AS19" s="159"/>
      <c r="AT19" s="6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122"/>
      <c r="BG19" s="122"/>
      <c r="BX19" s="121"/>
      <c r="CD19" s="147" t="str">
        <f t="shared" si="3"/>
        <v/>
      </c>
      <c r="CG19" s="123">
        <v>0</v>
      </c>
      <c r="CH19" s="123">
        <v>0</v>
      </c>
      <c r="CI19" s="123">
        <v>0</v>
      </c>
      <c r="CJ19" s="123">
        <f t="shared" si="4"/>
        <v>0</v>
      </c>
      <c r="CK19" s="123"/>
      <c r="CL19" s="123"/>
      <c r="CM19" s="123"/>
      <c r="CN19" s="123"/>
      <c r="CO19" s="123"/>
    </row>
    <row r="20" spans="1:93" ht="16.149999999999999" customHeight="1" x14ac:dyDescent="0.2">
      <c r="A20" s="335"/>
      <c r="B20" s="39" t="s">
        <v>43</v>
      </c>
      <c r="C20" s="52">
        <f t="shared" si="0"/>
        <v>0</v>
      </c>
      <c r="D20" s="53">
        <f t="shared" si="1"/>
        <v>0</v>
      </c>
      <c r="E20" s="158">
        <f t="shared" si="2"/>
        <v>0</v>
      </c>
      <c r="F20" s="7"/>
      <c r="G20" s="20"/>
      <c r="H20" s="7"/>
      <c r="I20" s="20"/>
      <c r="J20" s="7"/>
      <c r="K20" s="8"/>
      <c r="L20" s="7"/>
      <c r="M20" s="8"/>
      <c r="N20" s="7"/>
      <c r="O20" s="8"/>
      <c r="P20" s="7"/>
      <c r="Q20" s="8"/>
      <c r="R20" s="7"/>
      <c r="S20" s="8"/>
      <c r="T20" s="7"/>
      <c r="U20" s="8"/>
      <c r="V20" s="7"/>
      <c r="W20" s="8"/>
      <c r="X20" s="7"/>
      <c r="Y20" s="8"/>
      <c r="Z20" s="7"/>
      <c r="AA20" s="8"/>
      <c r="AB20" s="7"/>
      <c r="AC20" s="8"/>
      <c r="AD20" s="7"/>
      <c r="AE20" s="8"/>
      <c r="AF20" s="7"/>
      <c r="AG20" s="8"/>
      <c r="AH20" s="7"/>
      <c r="AI20" s="8"/>
      <c r="AJ20" s="7"/>
      <c r="AK20" s="8"/>
      <c r="AL20" s="21"/>
      <c r="AM20" s="35"/>
      <c r="AN20" s="57"/>
      <c r="AO20" s="20"/>
      <c r="AP20" s="22"/>
      <c r="AQ20" s="22"/>
      <c r="AR20" s="22"/>
      <c r="AS20" s="159"/>
      <c r="AT20" s="6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122"/>
      <c r="BG20" s="122"/>
      <c r="BX20" s="121"/>
      <c r="CD20" s="147" t="str">
        <f t="shared" si="3"/>
        <v/>
      </c>
      <c r="CG20" s="123">
        <v>0</v>
      </c>
      <c r="CH20" s="123">
        <v>0</v>
      </c>
      <c r="CI20" s="123">
        <v>0</v>
      </c>
      <c r="CJ20" s="123">
        <f t="shared" si="4"/>
        <v>0</v>
      </c>
      <c r="CK20" s="123"/>
      <c r="CL20" s="123"/>
      <c r="CM20" s="123"/>
      <c r="CN20" s="123"/>
      <c r="CO20" s="123"/>
    </row>
    <row r="21" spans="1:93" ht="16.149999999999999" customHeight="1" x14ac:dyDescent="0.2">
      <c r="A21" s="335"/>
      <c r="B21" s="127" t="s">
        <v>44</v>
      </c>
      <c r="C21" s="160">
        <f t="shared" si="0"/>
        <v>0</v>
      </c>
      <c r="D21" s="161">
        <f t="shared" si="1"/>
        <v>0</v>
      </c>
      <c r="E21" s="162">
        <f t="shared" si="2"/>
        <v>0</v>
      </c>
      <c r="F21" s="27"/>
      <c r="G21" s="28"/>
      <c r="H21" s="27"/>
      <c r="I21" s="28"/>
      <c r="J21" s="27"/>
      <c r="K21" s="137"/>
      <c r="L21" s="27"/>
      <c r="M21" s="137"/>
      <c r="N21" s="27"/>
      <c r="O21" s="137"/>
      <c r="P21" s="27"/>
      <c r="Q21" s="137"/>
      <c r="R21" s="27"/>
      <c r="S21" s="137"/>
      <c r="T21" s="27"/>
      <c r="U21" s="137"/>
      <c r="V21" s="27"/>
      <c r="W21" s="137"/>
      <c r="X21" s="27"/>
      <c r="Y21" s="137"/>
      <c r="Z21" s="27"/>
      <c r="AA21" s="137"/>
      <c r="AB21" s="27"/>
      <c r="AC21" s="137"/>
      <c r="AD21" s="27"/>
      <c r="AE21" s="137"/>
      <c r="AF21" s="27"/>
      <c r="AG21" s="137"/>
      <c r="AH21" s="27"/>
      <c r="AI21" s="137"/>
      <c r="AJ21" s="27"/>
      <c r="AK21" s="137"/>
      <c r="AL21" s="163"/>
      <c r="AM21" s="164"/>
      <c r="AN21" s="57"/>
      <c r="AO21" s="28"/>
      <c r="AP21" s="22"/>
      <c r="AQ21" s="22"/>
      <c r="AR21" s="22"/>
      <c r="AS21" s="159"/>
      <c r="AT21" s="6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122"/>
      <c r="BG21" s="122"/>
      <c r="BX21" s="121"/>
      <c r="CD21" s="147" t="str">
        <f t="shared" si="3"/>
        <v/>
      </c>
      <c r="CG21" s="123">
        <v>0</v>
      </c>
      <c r="CH21" s="123">
        <v>0</v>
      </c>
      <c r="CI21" s="123">
        <v>0</v>
      </c>
      <c r="CJ21" s="123">
        <f t="shared" si="4"/>
        <v>0</v>
      </c>
      <c r="CK21" s="123"/>
      <c r="CL21" s="123"/>
      <c r="CM21" s="123"/>
      <c r="CN21" s="123"/>
      <c r="CO21" s="123"/>
    </row>
    <row r="22" spans="1:93" ht="16.149999999999999" customHeight="1" x14ac:dyDescent="0.2">
      <c r="A22" s="335"/>
      <c r="B22" s="39" t="s">
        <v>45</v>
      </c>
      <c r="C22" s="52">
        <f t="shared" si="0"/>
        <v>0</v>
      </c>
      <c r="D22" s="53">
        <f t="shared" si="1"/>
        <v>0</v>
      </c>
      <c r="E22" s="158">
        <f t="shared" si="2"/>
        <v>0</v>
      </c>
      <c r="F22" s="7"/>
      <c r="G22" s="20"/>
      <c r="H22" s="7"/>
      <c r="I22" s="20"/>
      <c r="J22" s="7"/>
      <c r="K22" s="8"/>
      <c r="L22" s="7"/>
      <c r="M22" s="8"/>
      <c r="N22" s="7"/>
      <c r="O22" s="8"/>
      <c r="P22" s="7"/>
      <c r="Q22" s="8"/>
      <c r="R22" s="7"/>
      <c r="S22" s="8"/>
      <c r="T22" s="7"/>
      <c r="U22" s="8"/>
      <c r="V22" s="7"/>
      <c r="W22" s="8"/>
      <c r="X22" s="7"/>
      <c r="Y22" s="8"/>
      <c r="Z22" s="7"/>
      <c r="AA22" s="8"/>
      <c r="AB22" s="7"/>
      <c r="AC22" s="8"/>
      <c r="AD22" s="7"/>
      <c r="AE22" s="8"/>
      <c r="AF22" s="7"/>
      <c r="AG22" s="8"/>
      <c r="AH22" s="7"/>
      <c r="AI22" s="8"/>
      <c r="AJ22" s="7"/>
      <c r="AK22" s="8"/>
      <c r="AL22" s="21"/>
      <c r="AM22" s="35"/>
      <c r="AN22" s="57"/>
      <c r="AO22" s="20"/>
      <c r="AP22" s="22"/>
      <c r="AQ22" s="22"/>
      <c r="AR22" s="22"/>
      <c r="AS22" s="159"/>
      <c r="AT22" s="6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122"/>
      <c r="BG22" s="122"/>
      <c r="BX22" s="121"/>
      <c r="CD22" s="147" t="str">
        <f t="shared" si="3"/>
        <v/>
      </c>
      <c r="CG22" s="123">
        <v>0</v>
      </c>
      <c r="CH22" s="123">
        <v>0</v>
      </c>
      <c r="CI22" s="123">
        <v>0</v>
      </c>
      <c r="CJ22" s="123">
        <f t="shared" si="4"/>
        <v>0</v>
      </c>
      <c r="CK22" s="123"/>
      <c r="CL22" s="123"/>
      <c r="CM22" s="123"/>
      <c r="CN22" s="123"/>
      <c r="CO22" s="123"/>
    </row>
    <row r="23" spans="1:93" ht="16.149999999999999" customHeight="1" x14ac:dyDescent="0.2">
      <c r="A23" s="335"/>
      <c r="B23" s="112" t="s">
        <v>46</v>
      </c>
      <c r="C23" s="165">
        <f t="shared" si="0"/>
        <v>0</v>
      </c>
      <c r="D23" s="88">
        <f t="shared" si="1"/>
        <v>0</v>
      </c>
      <c r="E23" s="166">
        <f t="shared" si="2"/>
        <v>0</v>
      </c>
      <c r="F23" s="7"/>
      <c r="G23" s="20"/>
      <c r="H23" s="7"/>
      <c r="I23" s="20"/>
      <c r="J23" s="7"/>
      <c r="K23" s="8"/>
      <c r="L23" s="7"/>
      <c r="M23" s="8"/>
      <c r="N23" s="7"/>
      <c r="O23" s="8"/>
      <c r="P23" s="7"/>
      <c r="Q23" s="8"/>
      <c r="R23" s="7"/>
      <c r="S23" s="8"/>
      <c r="T23" s="7"/>
      <c r="U23" s="8"/>
      <c r="V23" s="7"/>
      <c r="W23" s="8"/>
      <c r="X23" s="7"/>
      <c r="Y23" s="8"/>
      <c r="Z23" s="7"/>
      <c r="AA23" s="8"/>
      <c r="AB23" s="7"/>
      <c r="AC23" s="8"/>
      <c r="AD23" s="7"/>
      <c r="AE23" s="8"/>
      <c r="AF23" s="7"/>
      <c r="AG23" s="8"/>
      <c r="AH23" s="7"/>
      <c r="AI23" s="8"/>
      <c r="AJ23" s="7"/>
      <c r="AK23" s="8"/>
      <c r="AL23" s="55"/>
      <c r="AM23" s="35"/>
      <c r="AN23" s="57"/>
      <c r="AO23" s="20"/>
      <c r="AP23" s="22"/>
      <c r="AQ23" s="22"/>
      <c r="AR23" s="22"/>
      <c r="AS23" s="159"/>
      <c r="AT23" s="6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122"/>
      <c r="BG23" s="122"/>
      <c r="BX23" s="121"/>
      <c r="CD23" s="147" t="str">
        <f t="shared" si="3"/>
        <v/>
      </c>
      <c r="CG23" s="123">
        <v>0</v>
      </c>
      <c r="CH23" s="123">
        <v>0</v>
      </c>
      <c r="CI23" s="123">
        <v>0</v>
      </c>
      <c r="CJ23" s="123">
        <f t="shared" si="4"/>
        <v>0</v>
      </c>
      <c r="CK23" s="123"/>
      <c r="CL23" s="123"/>
      <c r="CM23" s="123"/>
      <c r="CN23" s="123"/>
      <c r="CO23" s="123"/>
    </row>
    <row r="24" spans="1:93" ht="16.149999999999999" customHeight="1" x14ac:dyDescent="0.2">
      <c r="A24" s="336"/>
      <c r="B24" s="167" t="s">
        <v>47</v>
      </c>
      <c r="C24" s="132">
        <f t="shared" si="0"/>
        <v>0</v>
      </c>
      <c r="D24" s="168">
        <f t="shared" si="1"/>
        <v>0</v>
      </c>
      <c r="E24" s="128">
        <f t="shared" si="2"/>
        <v>0</v>
      </c>
      <c r="F24" s="32"/>
      <c r="G24" s="33"/>
      <c r="H24" s="32"/>
      <c r="I24" s="33"/>
      <c r="J24" s="32"/>
      <c r="K24" s="45"/>
      <c r="L24" s="32"/>
      <c r="M24" s="45"/>
      <c r="N24" s="32"/>
      <c r="O24" s="45"/>
      <c r="P24" s="32"/>
      <c r="Q24" s="45"/>
      <c r="R24" s="32"/>
      <c r="S24" s="45"/>
      <c r="T24" s="32"/>
      <c r="U24" s="45"/>
      <c r="V24" s="32"/>
      <c r="W24" s="45"/>
      <c r="X24" s="32"/>
      <c r="Y24" s="45"/>
      <c r="Z24" s="32"/>
      <c r="AA24" s="45"/>
      <c r="AB24" s="32"/>
      <c r="AC24" s="45"/>
      <c r="AD24" s="32"/>
      <c r="AE24" s="45"/>
      <c r="AF24" s="32"/>
      <c r="AG24" s="45"/>
      <c r="AH24" s="32"/>
      <c r="AI24" s="45"/>
      <c r="AJ24" s="32"/>
      <c r="AK24" s="45"/>
      <c r="AL24" s="12"/>
      <c r="AM24" s="97"/>
      <c r="AN24" s="57"/>
      <c r="AO24" s="33"/>
      <c r="AP24" s="24"/>
      <c r="AQ24" s="24"/>
      <c r="AR24" s="24"/>
      <c r="AS24" s="169"/>
      <c r="AT24" s="6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122"/>
      <c r="BG24" s="122"/>
      <c r="BX24" s="121"/>
      <c r="CD24" s="147" t="str">
        <f t="shared" si="3"/>
        <v/>
      </c>
      <c r="CG24" s="123">
        <v>0</v>
      </c>
      <c r="CH24" s="123">
        <v>0</v>
      </c>
      <c r="CI24" s="123">
        <v>0</v>
      </c>
      <c r="CJ24" s="123">
        <f t="shared" si="4"/>
        <v>0</v>
      </c>
      <c r="CK24" s="123"/>
      <c r="CL24" s="123"/>
      <c r="CM24" s="123"/>
      <c r="CN24" s="123"/>
      <c r="CO24" s="123"/>
    </row>
    <row r="25" spans="1:93" ht="16.149999999999999" customHeight="1" x14ac:dyDescent="0.2">
      <c r="A25" s="334" t="s">
        <v>48</v>
      </c>
      <c r="B25" s="152" t="s">
        <v>37</v>
      </c>
      <c r="C25" s="49">
        <f t="shared" si="0"/>
        <v>22</v>
      </c>
      <c r="D25" s="50">
        <f t="shared" si="1"/>
        <v>15</v>
      </c>
      <c r="E25" s="153">
        <f t="shared" si="2"/>
        <v>7</v>
      </c>
      <c r="F25" s="1"/>
      <c r="G25" s="2"/>
      <c r="H25" s="1"/>
      <c r="I25" s="2"/>
      <c r="J25" s="1"/>
      <c r="K25" s="3"/>
      <c r="L25" s="1"/>
      <c r="M25" s="3"/>
      <c r="N25" s="1">
        <v>1</v>
      </c>
      <c r="O25" s="3"/>
      <c r="P25" s="1">
        <v>4</v>
      </c>
      <c r="Q25" s="3">
        <v>2</v>
      </c>
      <c r="R25" s="1">
        <v>3</v>
      </c>
      <c r="S25" s="3">
        <v>1</v>
      </c>
      <c r="T25" s="1">
        <v>5</v>
      </c>
      <c r="U25" s="3">
        <v>2</v>
      </c>
      <c r="V25" s="1">
        <v>1</v>
      </c>
      <c r="W25" s="3">
        <v>1</v>
      </c>
      <c r="X25" s="1"/>
      <c r="Y25" s="3">
        <v>1</v>
      </c>
      <c r="Z25" s="1"/>
      <c r="AA25" s="3"/>
      <c r="AB25" s="1"/>
      <c r="AC25" s="3"/>
      <c r="AD25" s="1">
        <v>1</v>
      </c>
      <c r="AE25" s="3"/>
      <c r="AF25" s="1"/>
      <c r="AG25" s="3"/>
      <c r="AH25" s="1"/>
      <c r="AI25" s="3"/>
      <c r="AJ25" s="1"/>
      <c r="AK25" s="3"/>
      <c r="AL25" s="25"/>
      <c r="AM25" s="47"/>
      <c r="AN25" s="57"/>
      <c r="AO25" s="2">
        <v>0</v>
      </c>
      <c r="AP25" s="26">
        <v>0</v>
      </c>
      <c r="AQ25" s="26">
        <v>0</v>
      </c>
      <c r="AR25" s="26">
        <v>0</v>
      </c>
      <c r="AS25" s="157"/>
      <c r="AT25" s="6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122"/>
      <c r="BG25" s="122"/>
      <c r="BX25" s="121"/>
      <c r="CD25" s="147" t="str">
        <f t="shared" si="3"/>
        <v/>
      </c>
      <c r="CG25" s="123">
        <v>0</v>
      </c>
      <c r="CH25" s="123">
        <v>0</v>
      </c>
      <c r="CI25" s="123">
        <v>0</v>
      </c>
      <c r="CJ25" s="123">
        <f t="shared" si="4"/>
        <v>0</v>
      </c>
      <c r="CK25" s="123"/>
      <c r="CL25" s="123"/>
      <c r="CM25" s="123"/>
      <c r="CN25" s="123"/>
      <c r="CO25" s="123"/>
    </row>
    <row r="26" spans="1:93" ht="16.149999999999999" customHeight="1" x14ac:dyDescent="0.2">
      <c r="A26" s="335"/>
      <c r="B26" s="39" t="s">
        <v>38</v>
      </c>
      <c r="C26" s="52">
        <f t="shared" si="0"/>
        <v>0</v>
      </c>
      <c r="D26" s="53">
        <f t="shared" si="1"/>
        <v>0</v>
      </c>
      <c r="E26" s="158">
        <f t="shared" si="2"/>
        <v>0</v>
      </c>
      <c r="F26" s="7"/>
      <c r="G26" s="20"/>
      <c r="H26" s="7"/>
      <c r="I26" s="20"/>
      <c r="J26" s="7"/>
      <c r="K26" s="8"/>
      <c r="L26" s="7"/>
      <c r="M26" s="8"/>
      <c r="N26" s="7"/>
      <c r="O26" s="8"/>
      <c r="P26" s="7"/>
      <c r="Q26" s="8"/>
      <c r="R26" s="7"/>
      <c r="S26" s="8"/>
      <c r="T26" s="7"/>
      <c r="U26" s="8"/>
      <c r="V26" s="7"/>
      <c r="W26" s="8"/>
      <c r="X26" s="7"/>
      <c r="Y26" s="8"/>
      <c r="Z26" s="7"/>
      <c r="AA26" s="8"/>
      <c r="AB26" s="7"/>
      <c r="AC26" s="8"/>
      <c r="AD26" s="7"/>
      <c r="AE26" s="8"/>
      <c r="AF26" s="7"/>
      <c r="AG26" s="8"/>
      <c r="AH26" s="7"/>
      <c r="AI26" s="8"/>
      <c r="AJ26" s="7"/>
      <c r="AK26" s="8"/>
      <c r="AL26" s="21"/>
      <c r="AM26" s="35"/>
      <c r="AN26" s="57"/>
      <c r="AO26" s="20"/>
      <c r="AP26" s="22"/>
      <c r="AQ26" s="22"/>
      <c r="AR26" s="22"/>
      <c r="AS26" s="159"/>
      <c r="AT26" s="6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122"/>
      <c r="BG26" s="122"/>
      <c r="BX26" s="121"/>
      <c r="CD26" s="147" t="str">
        <f t="shared" si="3"/>
        <v/>
      </c>
      <c r="CG26" s="123">
        <v>0</v>
      </c>
      <c r="CH26" s="123">
        <v>0</v>
      </c>
      <c r="CI26" s="123">
        <v>0</v>
      </c>
      <c r="CJ26" s="123">
        <f t="shared" si="4"/>
        <v>0</v>
      </c>
      <c r="CK26" s="123"/>
      <c r="CL26" s="123"/>
      <c r="CM26" s="123"/>
      <c r="CN26" s="123"/>
      <c r="CO26" s="123"/>
    </row>
    <row r="27" spans="1:93" ht="16.149999999999999" customHeight="1" x14ac:dyDescent="0.2">
      <c r="A27" s="335"/>
      <c r="B27" s="39" t="s">
        <v>39</v>
      </c>
      <c r="C27" s="52">
        <f t="shared" si="0"/>
        <v>33</v>
      </c>
      <c r="D27" s="53">
        <f t="shared" si="1"/>
        <v>24</v>
      </c>
      <c r="E27" s="158">
        <f t="shared" si="2"/>
        <v>9</v>
      </c>
      <c r="F27" s="7"/>
      <c r="G27" s="20"/>
      <c r="H27" s="7"/>
      <c r="I27" s="20"/>
      <c r="J27" s="7"/>
      <c r="K27" s="8"/>
      <c r="L27" s="7"/>
      <c r="M27" s="8"/>
      <c r="N27" s="7">
        <v>3</v>
      </c>
      <c r="O27" s="8"/>
      <c r="P27" s="7">
        <v>6</v>
      </c>
      <c r="Q27" s="8">
        <v>1</v>
      </c>
      <c r="R27" s="7">
        <v>5</v>
      </c>
      <c r="S27" s="8">
        <v>1</v>
      </c>
      <c r="T27" s="7">
        <v>3</v>
      </c>
      <c r="U27" s="8">
        <v>3</v>
      </c>
      <c r="V27" s="7">
        <v>2</v>
      </c>
      <c r="W27" s="8"/>
      <c r="X27" s="7">
        <v>2</v>
      </c>
      <c r="Y27" s="8">
        <v>1</v>
      </c>
      <c r="Z27" s="7">
        <v>2</v>
      </c>
      <c r="AA27" s="8">
        <v>2</v>
      </c>
      <c r="AB27" s="7">
        <v>1</v>
      </c>
      <c r="AC27" s="8"/>
      <c r="AD27" s="7"/>
      <c r="AE27" s="8"/>
      <c r="AF27" s="7"/>
      <c r="AG27" s="8"/>
      <c r="AH27" s="7"/>
      <c r="AI27" s="8">
        <v>1</v>
      </c>
      <c r="AJ27" s="7"/>
      <c r="AK27" s="8"/>
      <c r="AL27" s="21"/>
      <c r="AM27" s="35"/>
      <c r="AN27" s="57"/>
      <c r="AO27" s="20">
        <v>0</v>
      </c>
      <c r="AP27" s="22">
        <v>0</v>
      </c>
      <c r="AQ27" s="22">
        <v>0</v>
      </c>
      <c r="AR27" s="22">
        <v>0</v>
      </c>
      <c r="AS27" s="159"/>
      <c r="AT27" s="6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122"/>
      <c r="BG27" s="122"/>
      <c r="BX27" s="121"/>
      <c r="CD27" s="147" t="str">
        <f t="shared" si="3"/>
        <v/>
      </c>
      <c r="CG27" s="123">
        <v>0</v>
      </c>
      <c r="CH27" s="123">
        <v>0</v>
      </c>
      <c r="CI27" s="123">
        <v>0</v>
      </c>
      <c r="CJ27" s="123">
        <f t="shared" si="4"/>
        <v>0</v>
      </c>
      <c r="CK27" s="123"/>
      <c r="CL27" s="123"/>
      <c r="CM27" s="123"/>
      <c r="CN27" s="123"/>
      <c r="CO27" s="123"/>
    </row>
    <row r="28" spans="1:93" ht="16.149999999999999" customHeight="1" x14ac:dyDescent="0.2">
      <c r="A28" s="335"/>
      <c r="B28" s="39" t="s">
        <v>40</v>
      </c>
      <c r="C28" s="52">
        <f t="shared" si="0"/>
        <v>0</v>
      </c>
      <c r="D28" s="53">
        <f t="shared" si="1"/>
        <v>0</v>
      </c>
      <c r="E28" s="158">
        <f t="shared" si="2"/>
        <v>0</v>
      </c>
      <c r="F28" s="7"/>
      <c r="G28" s="20"/>
      <c r="H28" s="7"/>
      <c r="I28" s="20"/>
      <c r="J28" s="7"/>
      <c r="K28" s="8"/>
      <c r="L28" s="7"/>
      <c r="M28" s="8"/>
      <c r="N28" s="7"/>
      <c r="O28" s="8"/>
      <c r="P28" s="7"/>
      <c r="Q28" s="8"/>
      <c r="R28" s="7"/>
      <c r="S28" s="8"/>
      <c r="T28" s="7"/>
      <c r="U28" s="8"/>
      <c r="V28" s="7"/>
      <c r="W28" s="8"/>
      <c r="X28" s="7"/>
      <c r="Y28" s="8"/>
      <c r="Z28" s="7"/>
      <c r="AA28" s="8"/>
      <c r="AB28" s="7"/>
      <c r="AC28" s="8"/>
      <c r="AD28" s="7"/>
      <c r="AE28" s="8"/>
      <c r="AF28" s="7"/>
      <c r="AG28" s="8"/>
      <c r="AH28" s="7"/>
      <c r="AI28" s="8"/>
      <c r="AJ28" s="7"/>
      <c r="AK28" s="8"/>
      <c r="AL28" s="21"/>
      <c r="AM28" s="35"/>
      <c r="AN28" s="57"/>
      <c r="AO28" s="20"/>
      <c r="AP28" s="22"/>
      <c r="AQ28" s="22"/>
      <c r="AR28" s="22"/>
      <c r="AS28" s="159"/>
      <c r="AT28" s="6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122"/>
      <c r="BG28" s="122"/>
      <c r="BX28" s="121"/>
      <c r="CD28" s="147" t="str">
        <f t="shared" si="3"/>
        <v/>
      </c>
      <c r="CG28" s="123">
        <v>0</v>
      </c>
      <c r="CH28" s="123">
        <v>0</v>
      </c>
      <c r="CI28" s="123">
        <v>0</v>
      </c>
      <c r="CJ28" s="123">
        <f t="shared" si="4"/>
        <v>0</v>
      </c>
      <c r="CK28" s="123"/>
      <c r="CL28" s="123"/>
      <c r="CM28" s="123"/>
      <c r="CN28" s="123"/>
      <c r="CO28" s="123"/>
    </row>
    <row r="29" spans="1:93" ht="16.149999999999999" customHeight="1" x14ac:dyDescent="0.2">
      <c r="A29" s="335"/>
      <c r="B29" s="39" t="s">
        <v>41</v>
      </c>
      <c r="C29" s="52">
        <f t="shared" si="0"/>
        <v>0</v>
      </c>
      <c r="D29" s="53">
        <f t="shared" si="1"/>
        <v>0</v>
      </c>
      <c r="E29" s="158">
        <f t="shared" si="2"/>
        <v>0</v>
      </c>
      <c r="F29" s="7"/>
      <c r="G29" s="20"/>
      <c r="H29" s="7"/>
      <c r="I29" s="20"/>
      <c r="J29" s="7"/>
      <c r="K29" s="8"/>
      <c r="L29" s="7"/>
      <c r="M29" s="8"/>
      <c r="N29" s="7"/>
      <c r="O29" s="8"/>
      <c r="P29" s="7"/>
      <c r="Q29" s="8"/>
      <c r="R29" s="7"/>
      <c r="S29" s="8"/>
      <c r="T29" s="7"/>
      <c r="U29" s="8"/>
      <c r="V29" s="7"/>
      <c r="W29" s="8"/>
      <c r="X29" s="7"/>
      <c r="Y29" s="8"/>
      <c r="Z29" s="7"/>
      <c r="AA29" s="8"/>
      <c r="AB29" s="7"/>
      <c r="AC29" s="8"/>
      <c r="AD29" s="7"/>
      <c r="AE29" s="8"/>
      <c r="AF29" s="7"/>
      <c r="AG29" s="8"/>
      <c r="AH29" s="7"/>
      <c r="AI29" s="8"/>
      <c r="AJ29" s="7"/>
      <c r="AK29" s="8"/>
      <c r="AL29" s="21"/>
      <c r="AM29" s="35"/>
      <c r="AN29" s="57"/>
      <c r="AO29" s="20"/>
      <c r="AP29" s="22"/>
      <c r="AQ29" s="22"/>
      <c r="AR29" s="22"/>
      <c r="AS29" s="159"/>
      <c r="AT29" s="6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122"/>
      <c r="BG29" s="122"/>
      <c r="BX29" s="121"/>
      <c r="CD29" s="147" t="str">
        <f t="shared" si="3"/>
        <v/>
      </c>
      <c r="CG29" s="123">
        <v>0</v>
      </c>
      <c r="CH29" s="123">
        <v>0</v>
      </c>
      <c r="CI29" s="123">
        <v>0</v>
      </c>
      <c r="CJ29" s="123">
        <f t="shared" si="4"/>
        <v>0</v>
      </c>
      <c r="CK29" s="123"/>
      <c r="CL29" s="123"/>
      <c r="CM29" s="123"/>
      <c r="CN29" s="123"/>
      <c r="CO29" s="123"/>
    </row>
    <row r="30" spans="1:93" ht="16.149999999999999" customHeight="1" x14ac:dyDescent="0.2">
      <c r="A30" s="335"/>
      <c r="B30" s="39" t="s">
        <v>42</v>
      </c>
      <c r="C30" s="52">
        <f t="shared" si="0"/>
        <v>0</v>
      </c>
      <c r="D30" s="53">
        <f t="shared" si="1"/>
        <v>0</v>
      </c>
      <c r="E30" s="158">
        <f t="shared" si="2"/>
        <v>0</v>
      </c>
      <c r="F30" s="27"/>
      <c r="G30" s="28"/>
      <c r="H30" s="27"/>
      <c r="I30" s="28"/>
      <c r="J30" s="27"/>
      <c r="K30" s="137"/>
      <c r="L30" s="27"/>
      <c r="M30" s="137"/>
      <c r="N30" s="27"/>
      <c r="O30" s="137"/>
      <c r="P30" s="27"/>
      <c r="Q30" s="137"/>
      <c r="R30" s="27"/>
      <c r="S30" s="137"/>
      <c r="T30" s="27"/>
      <c r="U30" s="137"/>
      <c r="V30" s="27"/>
      <c r="W30" s="137"/>
      <c r="X30" s="27"/>
      <c r="Y30" s="137"/>
      <c r="Z30" s="27"/>
      <c r="AA30" s="137"/>
      <c r="AB30" s="27"/>
      <c r="AC30" s="137"/>
      <c r="AD30" s="27"/>
      <c r="AE30" s="137"/>
      <c r="AF30" s="27"/>
      <c r="AG30" s="137"/>
      <c r="AH30" s="27"/>
      <c r="AI30" s="137"/>
      <c r="AJ30" s="27"/>
      <c r="AK30" s="137"/>
      <c r="AL30" s="163"/>
      <c r="AM30" s="164"/>
      <c r="AN30" s="57"/>
      <c r="AO30" s="28"/>
      <c r="AP30" s="22"/>
      <c r="AQ30" s="22"/>
      <c r="AR30" s="22"/>
      <c r="AS30" s="159"/>
      <c r="AT30" s="6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122"/>
      <c r="BG30" s="122"/>
      <c r="BX30" s="121"/>
      <c r="CD30" s="147" t="str">
        <f t="shared" si="3"/>
        <v/>
      </c>
      <c r="CG30" s="123">
        <v>0</v>
      </c>
      <c r="CH30" s="123">
        <v>0</v>
      </c>
      <c r="CI30" s="123">
        <v>0</v>
      </c>
      <c r="CJ30" s="123">
        <f t="shared" si="4"/>
        <v>0</v>
      </c>
      <c r="CK30" s="123"/>
      <c r="CL30" s="123"/>
      <c r="CM30" s="123"/>
      <c r="CN30" s="123"/>
      <c r="CO30" s="123"/>
    </row>
    <row r="31" spans="1:93" ht="16.149999999999999" customHeight="1" x14ac:dyDescent="0.2">
      <c r="A31" s="335"/>
      <c r="B31" s="39" t="s">
        <v>43</v>
      </c>
      <c r="C31" s="52">
        <f t="shared" si="0"/>
        <v>0</v>
      </c>
      <c r="D31" s="53">
        <f t="shared" si="1"/>
        <v>0</v>
      </c>
      <c r="E31" s="158">
        <f t="shared" si="2"/>
        <v>0</v>
      </c>
      <c r="F31" s="27"/>
      <c r="G31" s="28"/>
      <c r="H31" s="27"/>
      <c r="I31" s="28"/>
      <c r="J31" s="27"/>
      <c r="K31" s="137"/>
      <c r="L31" s="27"/>
      <c r="M31" s="137"/>
      <c r="N31" s="27"/>
      <c r="O31" s="137"/>
      <c r="P31" s="27"/>
      <c r="Q31" s="137"/>
      <c r="R31" s="27"/>
      <c r="S31" s="137"/>
      <c r="T31" s="27"/>
      <c r="U31" s="137"/>
      <c r="V31" s="27"/>
      <c r="W31" s="137"/>
      <c r="X31" s="27"/>
      <c r="Y31" s="137"/>
      <c r="Z31" s="27"/>
      <c r="AA31" s="137"/>
      <c r="AB31" s="27"/>
      <c r="AC31" s="137"/>
      <c r="AD31" s="27"/>
      <c r="AE31" s="137"/>
      <c r="AF31" s="27"/>
      <c r="AG31" s="137"/>
      <c r="AH31" s="27"/>
      <c r="AI31" s="137"/>
      <c r="AJ31" s="27"/>
      <c r="AK31" s="137"/>
      <c r="AL31" s="163"/>
      <c r="AM31" s="164"/>
      <c r="AN31" s="57"/>
      <c r="AO31" s="28"/>
      <c r="AP31" s="22"/>
      <c r="AQ31" s="22"/>
      <c r="AR31" s="22"/>
      <c r="AS31" s="159"/>
      <c r="AT31" s="6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122"/>
      <c r="BG31" s="122"/>
      <c r="BX31" s="121"/>
      <c r="CD31" s="147" t="str">
        <f t="shared" si="3"/>
        <v/>
      </c>
      <c r="CG31" s="123">
        <v>0</v>
      </c>
      <c r="CH31" s="123">
        <v>0</v>
      </c>
      <c r="CI31" s="123">
        <v>0</v>
      </c>
      <c r="CJ31" s="123">
        <f t="shared" si="4"/>
        <v>0</v>
      </c>
      <c r="CK31" s="123"/>
      <c r="CL31" s="123"/>
      <c r="CM31" s="123"/>
      <c r="CN31" s="123"/>
      <c r="CO31" s="123"/>
    </row>
    <row r="32" spans="1:93" ht="16.149999999999999" customHeight="1" x14ac:dyDescent="0.2">
      <c r="A32" s="335"/>
      <c r="B32" s="127" t="s">
        <v>44</v>
      </c>
      <c r="C32" s="160">
        <f t="shared" si="0"/>
        <v>0</v>
      </c>
      <c r="D32" s="161">
        <f t="shared" si="1"/>
        <v>0</v>
      </c>
      <c r="E32" s="162">
        <f t="shared" si="2"/>
        <v>0</v>
      </c>
      <c r="F32" s="27"/>
      <c r="G32" s="28"/>
      <c r="H32" s="27"/>
      <c r="I32" s="28"/>
      <c r="J32" s="27"/>
      <c r="K32" s="137"/>
      <c r="L32" s="27"/>
      <c r="M32" s="137"/>
      <c r="N32" s="27"/>
      <c r="O32" s="137"/>
      <c r="P32" s="27"/>
      <c r="Q32" s="137"/>
      <c r="R32" s="27"/>
      <c r="S32" s="137"/>
      <c r="T32" s="27"/>
      <c r="U32" s="137"/>
      <c r="V32" s="27"/>
      <c r="W32" s="137"/>
      <c r="X32" s="27"/>
      <c r="Y32" s="137"/>
      <c r="Z32" s="27"/>
      <c r="AA32" s="137"/>
      <c r="AB32" s="27"/>
      <c r="AC32" s="137"/>
      <c r="AD32" s="27"/>
      <c r="AE32" s="137"/>
      <c r="AF32" s="27"/>
      <c r="AG32" s="137"/>
      <c r="AH32" s="27"/>
      <c r="AI32" s="137"/>
      <c r="AJ32" s="27"/>
      <c r="AK32" s="137"/>
      <c r="AL32" s="163"/>
      <c r="AM32" s="164"/>
      <c r="AN32" s="57"/>
      <c r="AO32" s="28"/>
      <c r="AP32" s="22"/>
      <c r="AQ32" s="22"/>
      <c r="AR32" s="22"/>
      <c r="AS32" s="159"/>
      <c r="AT32" s="6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122"/>
      <c r="BG32" s="122"/>
      <c r="BX32" s="121"/>
      <c r="CD32" s="147" t="str">
        <f t="shared" si="3"/>
        <v/>
      </c>
      <c r="CG32" s="123">
        <v>0</v>
      </c>
      <c r="CH32" s="123">
        <v>0</v>
      </c>
      <c r="CI32" s="123">
        <v>0</v>
      </c>
      <c r="CJ32" s="123">
        <f t="shared" si="4"/>
        <v>0</v>
      </c>
      <c r="CK32" s="123"/>
      <c r="CL32" s="123"/>
      <c r="CM32" s="123"/>
      <c r="CN32" s="123"/>
      <c r="CO32" s="123"/>
    </row>
    <row r="33" spans="1:93" ht="16.149999999999999" customHeight="1" x14ac:dyDescent="0.2">
      <c r="A33" s="335"/>
      <c r="B33" s="39" t="s">
        <v>45</v>
      </c>
      <c r="C33" s="52">
        <f t="shared" si="0"/>
        <v>0</v>
      </c>
      <c r="D33" s="53">
        <f t="shared" si="1"/>
        <v>0</v>
      </c>
      <c r="E33" s="158">
        <f t="shared" si="2"/>
        <v>0</v>
      </c>
      <c r="F33" s="27"/>
      <c r="G33" s="28"/>
      <c r="H33" s="27"/>
      <c r="I33" s="28"/>
      <c r="J33" s="27"/>
      <c r="K33" s="137"/>
      <c r="L33" s="27"/>
      <c r="M33" s="137"/>
      <c r="N33" s="27"/>
      <c r="O33" s="137"/>
      <c r="P33" s="27"/>
      <c r="Q33" s="137"/>
      <c r="R33" s="27"/>
      <c r="S33" s="137"/>
      <c r="T33" s="27"/>
      <c r="U33" s="137"/>
      <c r="V33" s="27"/>
      <c r="W33" s="137"/>
      <c r="X33" s="27"/>
      <c r="Y33" s="137"/>
      <c r="Z33" s="27"/>
      <c r="AA33" s="137"/>
      <c r="AB33" s="27"/>
      <c r="AC33" s="137"/>
      <c r="AD33" s="27"/>
      <c r="AE33" s="137"/>
      <c r="AF33" s="27"/>
      <c r="AG33" s="137"/>
      <c r="AH33" s="27"/>
      <c r="AI33" s="137"/>
      <c r="AJ33" s="27"/>
      <c r="AK33" s="137"/>
      <c r="AL33" s="163"/>
      <c r="AM33" s="164"/>
      <c r="AN33" s="57"/>
      <c r="AO33" s="28"/>
      <c r="AP33" s="22"/>
      <c r="AQ33" s="22"/>
      <c r="AR33" s="22"/>
      <c r="AS33" s="159"/>
      <c r="AT33" s="6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122"/>
      <c r="BG33" s="122"/>
      <c r="BX33" s="121"/>
      <c r="CD33" s="147" t="str">
        <f t="shared" si="3"/>
        <v/>
      </c>
      <c r="CG33" s="123">
        <v>0</v>
      </c>
      <c r="CH33" s="123">
        <v>0</v>
      </c>
      <c r="CI33" s="123">
        <v>0</v>
      </c>
      <c r="CJ33" s="123">
        <f t="shared" si="4"/>
        <v>0</v>
      </c>
      <c r="CK33" s="123"/>
      <c r="CL33" s="123"/>
      <c r="CM33" s="123"/>
      <c r="CN33" s="123"/>
      <c r="CO33" s="123"/>
    </row>
    <row r="34" spans="1:93" ht="16.149999999999999" customHeight="1" x14ac:dyDescent="0.2">
      <c r="A34" s="335"/>
      <c r="B34" s="112" t="s">
        <v>46</v>
      </c>
      <c r="C34" s="165">
        <f t="shared" si="0"/>
        <v>0</v>
      </c>
      <c r="D34" s="88">
        <f t="shared" si="1"/>
        <v>0</v>
      </c>
      <c r="E34" s="166">
        <f t="shared" si="2"/>
        <v>0</v>
      </c>
      <c r="F34" s="27"/>
      <c r="G34" s="28"/>
      <c r="H34" s="27"/>
      <c r="I34" s="28"/>
      <c r="J34" s="27"/>
      <c r="K34" s="137"/>
      <c r="L34" s="27"/>
      <c r="M34" s="137"/>
      <c r="N34" s="27"/>
      <c r="O34" s="137"/>
      <c r="P34" s="27"/>
      <c r="Q34" s="137"/>
      <c r="R34" s="27"/>
      <c r="S34" s="137"/>
      <c r="T34" s="27"/>
      <c r="U34" s="137"/>
      <c r="V34" s="27"/>
      <c r="W34" s="137"/>
      <c r="X34" s="27"/>
      <c r="Y34" s="137"/>
      <c r="Z34" s="27"/>
      <c r="AA34" s="137"/>
      <c r="AB34" s="27"/>
      <c r="AC34" s="137"/>
      <c r="AD34" s="27"/>
      <c r="AE34" s="137"/>
      <c r="AF34" s="27"/>
      <c r="AG34" s="137"/>
      <c r="AH34" s="27"/>
      <c r="AI34" s="137"/>
      <c r="AJ34" s="27"/>
      <c r="AK34" s="137"/>
      <c r="AL34" s="163"/>
      <c r="AM34" s="164"/>
      <c r="AN34" s="57"/>
      <c r="AO34" s="28"/>
      <c r="AP34" s="22"/>
      <c r="AQ34" s="22"/>
      <c r="AR34" s="22"/>
      <c r="AS34" s="159"/>
      <c r="AT34" s="6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122"/>
      <c r="BG34" s="122"/>
      <c r="BX34" s="121"/>
      <c r="CD34" s="147" t="str">
        <f t="shared" si="3"/>
        <v/>
      </c>
      <c r="CG34" s="123">
        <v>0</v>
      </c>
      <c r="CH34" s="123">
        <v>0</v>
      </c>
      <c r="CI34" s="123">
        <v>0</v>
      </c>
      <c r="CJ34" s="123">
        <f t="shared" si="4"/>
        <v>0</v>
      </c>
      <c r="CK34" s="123"/>
      <c r="CL34" s="123"/>
      <c r="CM34" s="123"/>
      <c r="CN34" s="123"/>
      <c r="CO34" s="123"/>
    </row>
    <row r="35" spans="1:93" ht="16.149999999999999" customHeight="1" x14ac:dyDescent="0.2">
      <c r="A35" s="336"/>
      <c r="B35" s="167" t="s">
        <v>47</v>
      </c>
      <c r="C35" s="132">
        <f>SUM(D35+E35)</f>
        <v>0</v>
      </c>
      <c r="D35" s="168">
        <f t="shared" si="1"/>
        <v>0</v>
      </c>
      <c r="E35" s="128">
        <f>SUM(G35+I35+K35+M35+O35+Q35+S35+U35+W35+Y35+AA35+AC35+AE35+AG35+AI35+AK35+AM35)</f>
        <v>0</v>
      </c>
      <c r="F35" s="12"/>
      <c r="G35" s="13"/>
      <c r="H35" s="12"/>
      <c r="I35" s="13"/>
      <c r="J35" s="12"/>
      <c r="K35" s="14"/>
      <c r="L35" s="12"/>
      <c r="M35" s="14"/>
      <c r="N35" s="12"/>
      <c r="O35" s="14"/>
      <c r="P35" s="12"/>
      <c r="Q35" s="14"/>
      <c r="R35" s="12"/>
      <c r="S35" s="14"/>
      <c r="T35" s="12"/>
      <c r="U35" s="14"/>
      <c r="V35" s="12"/>
      <c r="W35" s="14"/>
      <c r="X35" s="12"/>
      <c r="Y35" s="14"/>
      <c r="Z35" s="12"/>
      <c r="AA35" s="14"/>
      <c r="AB35" s="12"/>
      <c r="AC35" s="14"/>
      <c r="AD35" s="12"/>
      <c r="AE35" s="14"/>
      <c r="AF35" s="12"/>
      <c r="AG35" s="14"/>
      <c r="AH35" s="12"/>
      <c r="AI35" s="14"/>
      <c r="AJ35" s="12"/>
      <c r="AK35" s="14"/>
      <c r="AL35" s="23"/>
      <c r="AM35" s="36"/>
      <c r="AN35" s="57"/>
      <c r="AO35" s="13"/>
      <c r="AP35" s="24"/>
      <c r="AQ35" s="24"/>
      <c r="AR35" s="24"/>
      <c r="AS35" s="169"/>
      <c r="AT35" s="6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122"/>
      <c r="BG35" s="122"/>
      <c r="BX35" s="121"/>
      <c r="CD35" s="147" t="str">
        <f t="shared" si="3"/>
        <v/>
      </c>
      <c r="CG35" s="123">
        <v>0</v>
      </c>
      <c r="CH35" s="123">
        <v>0</v>
      </c>
      <c r="CI35" s="123">
        <v>0</v>
      </c>
      <c r="CJ35" s="123">
        <f t="shared" si="4"/>
        <v>0</v>
      </c>
      <c r="CK35" s="123"/>
      <c r="CL35" s="123"/>
      <c r="CM35" s="123"/>
      <c r="CN35" s="123"/>
      <c r="CO35" s="123"/>
    </row>
    <row r="36" spans="1:93" ht="16.149999999999999" customHeight="1" x14ac:dyDescent="0.2">
      <c r="A36" s="334" t="s">
        <v>49</v>
      </c>
      <c r="B36" s="152" t="s">
        <v>37</v>
      </c>
      <c r="C36" s="49">
        <f t="shared" si="0"/>
        <v>22</v>
      </c>
      <c r="D36" s="50">
        <f t="shared" si="1"/>
        <v>15</v>
      </c>
      <c r="E36" s="153">
        <f t="shared" si="2"/>
        <v>7</v>
      </c>
      <c r="F36" s="84"/>
      <c r="G36" s="170"/>
      <c r="H36" s="78"/>
      <c r="I36" s="154"/>
      <c r="J36" s="78"/>
      <c r="K36" s="79"/>
      <c r="L36" s="78"/>
      <c r="M36" s="79"/>
      <c r="N36" s="78">
        <v>1</v>
      </c>
      <c r="O36" s="79"/>
      <c r="P36" s="78">
        <v>4</v>
      </c>
      <c r="Q36" s="79">
        <v>2</v>
      </c>
      <c r="R36" s="78">
        <v>3</v>
      </c>
      <c r="S36" s="79">
        <v>1</v>
      </c>
      <c r="T36" s="78">
        <v>5</v>
      </c>
      <c r="U36" s="79">
        <v>2</v>
      </c>
      <c r="V36" s="78">
        <v>1</v>
      </c>
      <c r="W36" s="79">
        <v>1</v>
      </c>
      <c r="X36" s="78"/>
      <c r="Y36" s="79">
        <v>1</v>
      </c>
      <c r="Z36" s="78"/>
      <c r="AA36" s="79"/>
      <c r="AB36" s="78"/>
      <c r="AC36" s="79"/>
      <c r="AD36" s="78">
        <v>1</v>
      </c>
      <c r="AE36" s="79"/>
      <c r="AF36" s="78"/>
      <c r="AG36" s="79"/>
      <c r="AH36" s="78"/>
      <c r="AI36" s="79"/>
      <c r="AJ36" s="78"/>
      <c r="AK36" s="79"/>
      <c r="AL36" s="155"/>
      <c r="AM36" s="156"/>
      <c r="AN36" s="57"/>
      <c r="AO36" s="154">
        <v>0</v>
      </c>
      <c r="AP36" s="26">
        <v>0</v>
      </c>
      <c r="AQ36" s="26">
        <v>0</v>
      </c>
      <c r="AR36" s="26">
        <v>0</v>
      </c>
      <c r="AS36" s="157"/>
      <c r="AT36" s="6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122"/>
      <c r="BG36" s="122"/>
      <c r="BX36" s="121"/>
      <c r="CD36" s="147" t="str">
        <f t="shared" si="3"/>
        <v/>
      </c>
      <c r="CG36" s="123">
        <v>0</v>
      </c>
      <c r="CH36" s="123">
        <v>0</v>
      </c>
      <c r="CI36" s="123">
        <v>0</v>
      </c>
      <c r="CJ36" s="123">
        <f t="shared" si="4"/>
        <v>0</v>
      </c>
      <c r="CK36" s="123"/>
      <c r="CL36" s="123"/>
      <c r="CM36" s="123"/>
      <c r="CN36" s="123"/>
      <c r="CO36" s="123"/>
    </row>
    <row r="37" spans="1:93" ht="16.149999999999999" customHeight="1" x14ac:dyDescent="0.2">
      <c r="A37" s="335"/>
      <c r="B37" s="39" t="s">
        <v>38</v>
      </c>
      <c r="C37" s="52">
        <f t="shared" si="0"/>
        <v>0</v>
      </c>
      <c r="D37" s="53">
        <f t="shared" si="1"/>
        <v>0</v>
      </c>
      <c r="E37" s="158">
        <f t="shared" si="2"/>
        <v>0</v>
      </c>
      <c r="F37" s="41"/>
      <c r="G37" s="42"/>
      <c r="H37" s="7"/>
      <c r="I37" s="20"/>
      <c r="J37" s="7"/>
      <c r="K37" s="8"/>
      <c r="L37" s="7"/>
      <c r="M37" s="8"/>
      <c r="N37" s="7"/>
      <c r="O37" s="8"/>
      <c r="P37" s="7"/>
      <c r="Q37" s="8"/>
      <c r="R37" s="7"/>
      <c r="S37" s="8"/>
      <c r="T37" s="7"/>
      <c r="U37" s="8"/>
      <c r="V37" s="7"/>
      <c r="W37" s="8"/>
      <c r="X37" s="7"/>
      <c r="Y37" s="8"/>
      <c r="Z37" s="7"/>
      <c r="AA37" s="8"/>
      <c r="AB37" s="7"/>
      <c r="AC37" s="8"/>
      <c r="AD37" s="7"/>
      <c r="AE37" s="8"/>
      <c r="AF37" s="7"/>
      <c r="AG37" s="8"/>
      <c r="AH37" s="7"/>
      <c r="AI37" s="8"/>
      <c r="AJ37" s="7"/>
      <c r="AK37" s="8"/>
      <c r="AL37" s="21"/>
      <c r="AM37" s="35"/>
      <c r="AN37" s="57"/>
      <c r="AO37" s="20"/>
      <c r="AP37" s="22"/>
      <c r="AQ37" s="22"/>
      <c r="AR37" s="22"/>
      <c r="AS37" s="159"/>
      <c r="AT37" s="6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122"/>
      <c r="BG37" s="122"/>
      <c r="BX37" s="121"/>
      <c r="CD37" s="147" t="str">
        <f t="shared" si="3"/>
        <v/>
      </c>
      <c r="CG37" s="123">
        <v>0</v>
      </c>
      <c r="CH37" s="123">
        <v>0</v>
      </c>
      <c r="CI37" s="123">
        <v>0</v>
      </c>
      <c r="CJ37" s="123">
        <f t="shared" si="4"/>
        <v>0</v>
      </c>
      <c r="CK37" s="123"/>
      <c r="CL37" s="123"/>
      <c r="CM37" s="123"/>
      <c r="CN37" s="123"/>
      <c r="CO37" s="123"/>
    </row>
    <row r="38" spans="1:93" ht="16.149999999999999" customHeight="1" x14ac:dyDescent="0.2">
      <c r="A38" s="335"/>
      <c r="B38" s="39" t="s">
        <v>39</v>
      </c>
      <c r="C38" s="52">
        <f t="shared" si="0"/>
        <v>33</v>
      </c>
      <c r="D38" s="53">
        <f t="shared" si="1"/>
        <v>24</v>
      </c>
      <c r="E38" s="158">
        <f t="shared" si="2"/>
        <v>9</v>
      </c>
      <c r="F38" s="41"/>
      <c r="G38" s="42"/>
      <c r="H38" s="7"/>
      <c r="I38" s="20"/>
      <c r="J38" s="7"/>
      <c r="K38" s="8"/>
      <c r="L38" s="7"/>
      <c r="M38" s="8"/>
      <c r="N38" s="7">
        <v>3</v>
      </c>
      <c r="O38" s="8"/>
      <c r="P38" s="7">
        <v>6</v>
      </c>
      <c r="Q38" s="8">
        <v>1</v>
      </c>
      <c r="R38" s="7">
        <v>5</v>
      </c>
      <c r="S38" s="8">
        <v>1</v>
      </c>
      <c r="T38" s="7">
        <v>3</v>
      </c>
      <c r="U38" s="8">
        <v>3</v>
      </c>
      <c r="V38" s="7">
        <v>2</v>
      </c>
      <c r="W38" s="8"/>
      <c r="X38" s="7">
        <v>2</v>
      </c>
      <c r="Y38" s="8">
        <v>1</v>
      </c>
      <c r="Z38" s="7">
        <v>2</v>
      </c>
      <c r="AA38" s="8">
        <v>2</v>
      </c>
      <c r="AB38" s="7">
        <v>1</v>
      </c>
      <c r="AC38" s="8"/>
      <c r="AD38" s="7"/>
      <c r="AE38" s="8"/>
      <c r="AF38" s="7"/>
      <c r="AG38" s="8"/>
      <c r="AH38" s="7"/>
      <c r="AI38" s="8">
        <v>1</v>
      </c>
      <c r="AJ38" s="7"/>
      <c r="AK38" s="8"/>
      <c r="AL38" s="21"/>
      <c r="AM38" s="35"/>
      <c r="AN38" s="57"/>
      <c r="AO38" s="20">
        <v>0</v>
      </c>
      <c r="AP38" s="22">
        <v>0</v>
      </c>
      <c r="AQ38" s="22">
        <v>0</v>
      </c>
      <c r="AR38" s="22">
        <v>0</v>
      </c>
      <c r="AS38" s="159"/>
      <c r="AT38" s="6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122"/>
      <c r="BG38" s="122"/>
      <c r="BX38" s="121"/>
      <c r="CD38" s="147" t="str">
        <f t="shared" si="3"/>
        <v/>
      </c>
      <c r="CG38" s="123">
        <v>0</v>
      </c>
      <c r="CH38" s="123">
        <v>0</v>
      </c>
      <c r="CI38" s="123">
        <v>0</v>
      </c>
      <c r="CJ38" s="123">
        <f t="shared" si="4"/>
        <v>0</v>
      </c>
      <c r="CK38" s="123"/>
      <c r="CL38" s="123"/>
      <c r="CM38" s="123"/>
      <c r="CN38" s="123"/>
      <c r="CO38" s="123"/>
    </row>
    <row r="39" spans="1:93" ht="16.149999999999999" customHeight="1" x14ac:dyDescent="0.2">
      <c r="A39" s="335"/>
      <c r="B39" s="39" t="s">
        <v>40</v>
      </c>
      <c r="C39" s="52">
        <f t="shared" si="0"/>
        <v>0</v>
      </c>
      <c r="D39" s="53">
        <f t="shared" si="1"/>
        <v>0</v>
      </c>
      <c r="E39" s="158">
        <f t="shared" si="2"/>
        <v>0</v>
      </c>
      <c r="F39" s="41"/>
      <c r="G39" s="42"/>
      <c r="H39" s="7"/>
      <c r="I39" s="20"/>
      <c r="J39" s="7"/>
      <c r="K39" s="8"/>
      <c r="L39" s="7"/>
      <c r="M39" s="8"/>
      <c r="N39" s="7"/>
      <c r="O39" s="8"/>
      <c r="P39" s="7"/>
      <c r="Q39" s="8"/>
      <c r="R39" s="7"/>
      <c r="S39" s="8"/>
      <c r="T39" s="7"/>
      <c r="U39" s="8"/>
      <c r="V39" s="7"/>
      <c r="W39" s="8"/>
      <c r="X39" s="7"/>
      <c r="Y39" s="8"/>
      <c r="Z39" s="7"/>
      <c r="AA39" s="8"/>
      <c r="AB39" s="7"/>
      <c r="AC39" s="8"/>
      <c r="AD39" s="7"/>
      <c r="AE39" s="8"/>
      <c r="AF39" s="7"/>
      <c r="AG39" s="8"/>
      <c r="AH39" s="7"/>
      <c r="AI39" s="8"/>
      <c r="AJ39" s="7"/>
      <c r="AK39" s="8"/>
      <c r="AL39" s="21"/>
      <c r="AM39" s="35"/>
      <c r="AN39" s="57"/>
      <c r="AO39" s="20"/>
      <c r="AP39" s="22"/>
      <c r="AQ39" s="22"/>
      <c r="AR39" s="22"/>
      <c r="AS39" s="159"/>
      <c r="AT39" s="6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122"/>
      <c r="BG39" s="122"/>
      <c r="BX39" s="121"/>
      <c r="CD39" s="147" t="str">
        <f t="shared" si="3"/>
        <v/>
      </c>
      <c r="CG39" s="123">
        <v>0</v>
      </c>
      <c r="CH39" s="123">
        <v>0</v>
      </c>
      <c r="CI39" s="123">
        <v>0</v>
      </c>
      <c r="CJ39" s="123">
        <f t="shared" si="4"/>
        <v>0</v>
      </c>
      <c r="CK39" s="123"/>
      <c r="CL39" s="123"/>
      <c r="CM39" s="123"/>
      <c r="CN39" s="123"/>
      <c r="CO39" s="123"/>
    </row>
    <row r="40" spans="1:93" ht="16.149999999999999" customHeight="1" x14ac:dyDescent="0.2">
      <c r="A40" s="335"/>
      <c r="B40" s="39" t="s">
        <v>41</v>
      </c>
      <c r="C40" s="52">
        <f t="shared" ref="C40:C45" si="5">SUM(D40+E40)</f>
        <v>0</v>
      </c>
      <c r="D40" s="53">
        <f t="shared" ref="D40:D45" si="6">SUM(F40+H40+J40+L40+N40+P40+R40+T40+V40+X40+Z40+AB40+AD40+AF40+AH40+AJ40+AL40)</f>
        <v>0</v>
      </c>
      <c r="E40" s="158">
        <f t="shared" ref="E40:E95" si="7">SUM(G40+I40+K40+M40+O40+Q40+S40+U40+W40+Y40+AA40+AC40+AE40+AG40+AI40+AK40+AM40)</f>
        <v>0</v>
      </c>
      <c r="F40" s="41"/>
      <c r="G40" s="42"/>
      <c r="H40" s="7"/>
      <c r="I40" s="20"/>
      <c r="J40" s="7"/>
      <c r="K40" s="8"/>
      <c r="L40" s="7"/>
      <c r="M40" s="8"/>
      <c r="N40" s="7"/>
      <c r="O40" s="8"/>
      <c r="P40" s="7"/>
      <c r="Q40" s="8"/>
      <c r="R40" s="7"/>
      <c r="S40" s="8"/>
      <c r="T40" s="7"/>
      <c r="U40" s="8"/>
      <c r="V40" s="7"/>
      <c r="W40" s="8"/>
      <c r="X40" s="7"/>
      <c r="Y40" s="8"/>
      <c r="Z40" s="7"/>
      <c r="AA40" s="8"/>
      <c r="AB40" s="7"/>
      <c r="AC40" s="8"/>
      <c r="AD40" s="7"/>
      <c r="AE40" s="8"/>
      <c r="AF40" s="7"/>
      <c r="AG40" s="8"/>
      <c r="AH40" s="7"/>
      <c r="AI40" s="8"/>
      <c r="AJ40" s="7"/>
      <c r="AK40" s="8"/>
      <c r="AL40" s="21"/>
      <c r="AM40" s="35"/>
      <c r="AN40" s="57"/>
      <c r="AO40" s="20"/>
      <c r="AP40" s="22"/>
      <c r="AQ40" s="22"/>
      <c r="AR40" s="22"/>
      <c r="AS40" s="159"/>
      <c r="AT40" s="6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122"/>
      <c r="BG40" s="122"/>
      <c r="BX40" s="121"/>
      <c r="CD40" s="147" t="str">
        <f t="shared" si="3"/>
        <v/>
      </c>
      <c r="CG40" s="123">
        <v>0</v>
      </c>
      <c r="CH40" s="123">
        <v>0</v>
      </c>
      <c r="CI40" s="123">
        <v>0</v>
      </c>
      <c r="CJ40" s="123">
        <f t="shared" si="4"/>
        <v>0</v>
      </c>
      <c r="CK40" s="123"/>
      <c r="CL40" s="123"/>
      <c r="CM40" s="123"/>
      <c r="CN40" s="123"/>
      <c r="CO40" s="123"/>
    </row>
    <row r="41" spans="1:93" ht="16.149999999999999" customHeight="1" x14ac:dyDescent="0.2">
      <c r="A41" s="335"/>
      <c r="B41" s="39" t="s">
        <v>42</v>
      </c>
      <c r="C41" s="52">
        <f t="shared" si="5"/>
        <v>0</v>
      </c>
      <c r="D41" s="53">
        <f t="shared" si="6"/>
        <v>0</v>
      </c>
      <c r="E41" s="158">
        <f t="shared" si="7"/>
        <v>0</v>
      </c>
      <c r="F41" s="41"/>
      <c r="G41" s="42"/>
      <c r="H41" s="7"/>
      <c r="I41" s="20"/>
      <c r="J41" s="7"/>
      <c r="K41" s="8"/>
      <c r="L41" s="7"/>
      <c r="M41" s="8"/>
      <c r="N41" s="7"/>
      <c r="O41" s="8"/>
      <c r="P41" s="7"/>
      <c r="Q41" s="8"/>
      <c r="R41" s="7"/>
      <c r="S41" s="8"/>
      <c r="T41" s="7"/>
      <c r="U41" s="8"/>
      <c r="V41" s="7"/>
      <c r="W41" s="8"/>
      <c r="X41" s="7"/>
      <c r="Y41" s="8"/>
      <c r="Z41" s="7"/>
      <c r="AA41" s="8"/>
      <c r="AB41" s="7"/>
      <c r="AC41" s="8"/>
      <c r="AD41" s="7"/>
      <c r="AE41" s="8"/>
      <c r="AF41" s="7"/>
      <c r="AG41" s="8"/>
      <c r="AH41" s="7"/>
      <c r="AI41" s="8"/>
      <c r="AJ41" s="7"/>
      <c r="AK41" s="8"/>
      <c r="AL41" s="21"/>
      <c r="AM41" s="35"/>
      <c r="AN41" s="57"/>
      <c r="AO41" s="20"/>
      <c r="AP41" s="22"/>
      <c r="AQ41" s="22"/>
      <c r="AR41" s="22"/>
      <c r="AS41" s="159"/>
      <c r="AT41" s="6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122"/>
      <c r="BG41" s="122"/>
      <c r="BX41" s="121"/>
      <c r="CD41" s="147" t="str">
        <f t="shared" si="3"/>
        <v/>
      </c>
      <c r="CG41" s="123">
        <v>0</v>
      </c>
      <c r="CH41" s="123">
        <v>0</v>
      </c>
      <c r="CI41" s="123">
        <v>0</v>
      </c>
      <c r="CJ41" s="123">
        <f t="shared" si="4"/>
        <v>0</v>
      </c>
      <c r="CK41" s="123"/>
      <c r="CL41" s="123"/>
      <c r="CM41" s="123"/>
      <c r="CN41" s="123"/>
      <c r="CO41" s="123"/>
    </row>
    <row r="42" spans="1:93" ht="16.149999999999999" customHeight="1" x14ac:dyDescent="0.2">
      <c r="A42" s="335"/>
      <c r="B42" s="39" t="s">
        <v>43</v>
      </c>
      <c r="C42" s="52">
        <f t="shared" si="5"/>
        <v>0</v>
      </c>
      <c r="D42" s="53">
        <f t="shared" si="6"/>
        <v>0</v>
      </c>
      <c r="E42" s="158">
        <f t="shared" si="7"/>
        <v>0</v>
      </c>
      <c r="F42" s="41"/>
      <c r="G42" s="42"/>
      <c r="H42" s="7"/>
      <c r="I42" s="20"/>
      <c r="J42" s="7"/>
      <c r="K42" s="8"/>
      <c r="L42" s="7"/>
      <c r="M42" s="8"/>
      <c r="N42" s="7"/>
      <c r="O42" s="8"/>
      <c r="P42" s="7"/>
      <c r="Q42" s="8"/>
      <c r="R42" s="7"/>
      <c r="S42" s="8"/>
      <c r="T42" s="7"/>
      <c r="U42" s="8"/>
      <c r="V42" s="7"/>
      <c r="W42" s="8"/>
      <c r="X42" s="7"/>
      <c r="Y42" s="8"/>
      <c r="Z42" s="7"/>
      <c r="AA42" s="8"/>
      <c r="AB42" s="7"/>
      <c r="AC42" s="8"/>
      <c r="AD42" s="7"/>
      <c r="AE42" s="8"/>
      <c r="AF42" s="7"/>
      <c r="AG42" s="8"/>
      <c r="AH42" s="7"/>
      <c r="AI42" s="8"/>
      <c r="AJ42" s="7"/>
      <c r="AK42" s="8"/>
      <c r="AL42" s="21"/>
      <c r="AM42" s="35"/>
      <c r="AN42" s="57"/>
      <c r="AO42" s="20"/>
      <c r="AP42" s="22"/>
      <c r="AQ42" s="22"/>
      <c r="AR42" s="22"/>
      <c r="AS42" s="159"/>
      <c r="AT42" s="6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122"/>
      <c r="BG42" s="122"/>
      <c r="BX42" s="121"/>
      <c r="CD42" s="147" t="str">
        <f t="shared" si="3"/>
        <v/>
      </c>
      <c r="CG42" s="123">
        <v>0</v>
      </c>
      <c r="CH42" s="123">
        <v>0</v>
      </c>
      <c r="CI42" s="123">
        <v>0</v>
      </c>
      <c r="CJ42" s="123">
        <f t="shared" si="4"/>
        <v>0</v>
      </c>
      <c r="CK42" s="123"/>
      <c r="CL42" s="123"/>
      <c r="CM42" s="123"/>
      <c r="CN42" s="123"/>
      <c r="CO42" s="123"/>
    </row>
    <row r="43" spans="1:93" ht="16.149999999999999" customHeight="1" x14ac:dyDescent="0.2">
      <c r="A43" s="335"/>
      <c r="B43" s="127" t="s">
        <v>44</v>
      </c>
      <c r="C43" s="160">
        <f t="shared" si="5"/>
        <v>0</v>
      </c>
      <c r="D43" s="161">
        <f t="shared" si="6"/>
        <v>0</v>
      </c>
      <c r="E43" s="162">
        <f t="shared" si="7"/>
        <v>0</v>
      </c>
      <c r="F43" s="41"/>
      <c r="G43" s="42"/>
      <c r="H43" s="27"/>
      <c r="I43" s="28"/>
      <c r="J43" s="27"/>
      <c r="K43" s="137"/>
      <c r="L43" s="27"/>
      <c r="M43" s="137"/>
      <c r="N43" s="27"/>
      <c r="O43" s="137"/>
      <c r="P43" s="27"/>
      <c r="Q43" s="137"/>
      <c r="R43" s="27"/>
      <c r="S43" s="137"/>
      <c r="T43" s="27"/>
      <c r="U43" s="137"/>
      <c r="V43" s="27"/>
      <c r="W43" s="137"/>
      <c r="X43" s="27"/>
      <c r="Y43" s="137"/>
      <c r="Z43" s="27"/>
      <c r="AA43" s="137"/>
      <c r="AB43" s="27"/>
      <c r="AC43" s="137"/>
      <c r="AD43" s="27"/>
      <c r="AE43" s="137"/>
      <c r="AF43" s="27"/>
      <c r="AG43" s="137"/>
      <c r="AH43" s="27"/>
      <c r="AI43" s="137"/>
      <c r="AJ43" s="27"/>
      <c r="AK43" s="137"/>
      <c r="AL43" s="163"/>
      <c r="AM43" s="164"/>
      <c r="AN43" s="57"/>
      <c r="AO43" s="28"/>
      <c r="AP43" s="22"/>
      <c r="AQ43" s="22"/>
      <c r="AR43" s="22"/>
      <c r="AS43" s="159"/>
      <c r="AT43" s="6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122"/>
      <c r="BG43" s="122"/>
      <c r="BX43" s="121"/>
      <c r="CD43" s="147" t="str">
        <f t="shared" si="3"/>
        <v/>
      </c>
      <c r="CG43" s="123">
        <v>0</v>
      </c>
      <c r="CH43" s="123">
        <v>0</v>
      </c>
      <c r="CI43" s="123">
        <v>0</v>
      </c>
      <c r="CJ43" s="123">
        <f t="shared" si="4"/>
        <v>0</v>
      </c>
      <c r="CK43" s="123"/>
      <c r="CL43" s="123"/>
      <c r="CM43" s="123"/>
      <c r="CN43" s="123"/>
      <c r="CO43" s="123"/>
    </row>
    <row r="44" spans="1:93" ht="16.149999999999999" customHeight="1" x14ac:dyDescent="0.2">
      <c r="A44" s="335"/>
      <c r="B44" s="39" t="s">
        <v>45</v>
      </c>
      <c r="C44" s="52">
        <f t="shared" si="5"/>
        <v>0</v>
      </c>
      <c r="D44" s="53">
        <f t="shared" si="6"/>
        <v>0</v>
      </c>
      <c r="E44" s="158">
        <f t="shared" si="7"/>
        <v>0</v>
      </c>
      <c r="F44" s="41"/>
      <c r="G44" s="42"/>
      <c r="H44" s="7"/>
      <c r="I44" s="20"/>
      <c r="J44" s="7"/>
      <c r="K44" s="8"/>
      <c r="L44" s="7"/>
      <c r="M44" s="8"/>
      <c r="N44" s="7"/>
      <c r="O44" s="8"/>
      <c r="P44" s="7"/>
      <c r="Q44" s="8"/>
      <c r="R44" s="7"/>
      <c r="S44" s="8"/>
      <c r="T44" s="7"/>
      <c r="U44" s="8"/>
      <c r="V44" s="7"/>
      <c r="W44" s="8"/>
      <c r="X44" s="7"/>
      <c r="Y44" s="8"/>
      <c r="Z44" s="7"/>
      <c r="AA44" s="8"/>
      <c r="AB44" s="7"/>
      <c r="AC44" s="8"/>
      <c r="AD44" s="7"/>
      <c r="AE44" s="8"/>
      <c r="AF44" s="7"/>
      <c r="AG44" s="8"/>
      <c r="AH44" s="7"/>
      <c r="AI44" s="8"/>
      <c r="AJ44" s="7"/>
      <c r="AK44" s="8"/>
      <c r="AL44" s="21"/>
      <c r="AM44" s="35"/>
      <c r="AN44" s="57"/>
      <c r="AO44" s="20"/>
      <c r="AP44" s="22"/>
      <c r="AQ44" s="22"/>
      <c r="AR44" s="22"/>
      <c r="AS44" s="159"/>
      <c r="AT44" s="6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122"/>
      <c r="BG44" s="122"/>
      <c r="BX44" s="121"/>
      <c r="CD44" s="147" t="str">
        <f t="shared" si="3"/>
        <v/>
      </c>
      <c r="CG44" s="123">
        <v>0</v>
      </c>
      <c r="CH44" s="123">
        <v>0</v>
      </c>
      <c r="CI44" s="123">
        <v>0</v>
      </c>
      <c r="CJ44" s="123">
        <f t="shared" si="4"/>
        <v>0</v>
      </c>
      <c r="CK44" s="123"/>
      <c r="CL44" s="123"/>
      <c r="CM44" s="123"/>
      <c r="CN44" s="123"/>
      <c r="CO44" s="123"/>
    </row>
    <row r="45" spans="1:93" ht="16.149999999999999" customHeight="1" x14ac:dyDescent="0.2">
      <c r="A45" s="335"/>
      <c r="B45" s="112" t="s">
        <v>46</v>
      </c>
      <c r="C45" s="165">
        <f t="shared" si="5"/>
        <v>0</v>
      </c>
      <c r="D45" s="171">
        <f t="shared" si="6"/>
        <v>0</v>
      </c>
      <c r="E45" s="166">
        <f t="shared" si="7"/>
        <v>0</v>
      </c>
      <c r="F45" s="41"/>
      <c r="G45" s="80"/>
      <c r="H45" s="17"/>
      <c r="I45" s="18"/>
      <c r="J45" s="17"/>
      <c r="K45" s="19"/>
      <c r="L45" s="17"/>
      <c r="M45" s="19"/>
      <c r="N45" s="17"/>
      <c r="O45" s="19"/>
      <c r="P45" s="17"/>
      <c r="Q45" s="19"/>
      <c r="R45" s="7"/>
      <c r="S45" s="8"/>
      <c r="T45" s="7"/>
      <c r="U45" s="8"/>
      <c r="V45" s="7"/>
      <c r="W45" s="8"/>
      <c r="X45" s="7"/>
      <c r="Y45" s="8"/>
      <c r="Z45" s="7"/>
      <c r="AA45" s="8"/>
      <c r="AB45" s="7"/>
      <c r="AC45" s="8"/>
      <c r="AD45" s="7"/>
      <c r="AE45" s="8"/>
      <c r="AF45" s="7"/>
      <c r="AG45" s="8"/>
      <c r="AH45" s="7"/>
      <c r="AI45" s="8"/>
      <c r="AJ45" s="7"/>
      <c r="AK45" s="8"/>
      <c r="AL45" s="21"/>
      <c r="AM45" s="35"/>
      <c r="AN45" s="57"/>
      <c r="AO45" s="20"/>
      <c r="AP45" s="22"/>
      <c r="AQ45" s="22"/>
      <c r="AR45" s="22"/>
      <c r="AS45" s="159"/>
      <c r="AT45" s="6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122"/>
      <c r="BG45" s="122"/>
      <c r="BX45" s="121"/>
      <c r="CD45" s="147" t="str">
        <f t="shared" si="3"/>
        <v/>
      </c>
      <c r="CG45" s="123">
        <v>0</v>
      </c>
      <c r="CH45" s="123">
        <v>0</v>
      </c>
      <c r="CI45" s="123">
        <v>0</v>
      </c>
      <c r="CJ45" s="123">
        <f t="shared" si="4"/>
        <v>0</v>
      </c>
      <c r="CK45" s="123"/>
      <c r="CL45" s="123"/>
      <c r="CM45" s="123"/>
      <c r="CN45" s="123"/>
      <c r="CO45" s="123"/>
    </row>
    <row r="46" spans="1:93" ht="16.149999999999999" customHeight="1" x14ac:dyDescent="0.2">
      <c r="A46" s="336"/>
      <c r="B46" s="167" t="s">
        <v>47</v>
      </c>
      <c r="C46" s="132">
        <f t="shared" ref="C46:C64" si="8">SUM(D46+E46)</f>
        <v>0</v>
      </c>
      <c r="D46" s="168">
        <f t="shared" ref="D46:D64" si="9">SUM(F46+H46+J46+L46+N46+P46+R46+T46+V46+X46+Z46+AB46+AD46+AF46+AH46+AJ46+AL46)</f>
        <v>0</v>
      </c>
      <c r="E46" s="128">
        <f t="shared" si="7"/>
        <v>0</v>
      </c>
      <c r="F46" s="64"/>
      <c r="G46" s="68"/>
      <c r="H46" s="32"/>
      <c r="I46" s="33"/>
      <c r="J46" s="32"/>
      <c r="K46" s="45"/>
      <c r="L46" s="32"/>
      <c r="M46" s="45"/>
      <c r="N46" s="32"/>
      <c r="O46" s="45"/>
      <c r="P46" s="32"/>
      <c r="Q46" s="45"/>
      <c r="R46" s="32"/>
      <c r="S46" s="45"/>
      <c r="T46" s="32"/>
      <c r="U46" s="45"/>
      <c r="V46" s="32"/>
      <c r="W46" s="45"/>
      <c r="X46" s="32"/>
      <c r="Y46" s="45"/>
      <c r="Z46" s="32"/>
      <c r="AA46" s="45"/>
      <c r="AB46" s="32"/>
      <c r="AC46" s="45"/>
      <c r="AD46" s="32"/>
      <c r="AE46" s="45"/>
      <c r="AF46" s="32"/>
      <c r="AG46" s="45"/>
      <c r="AH46" s="32"/>
      <c r="AI46" s="45"/>
      <c r="AJ46" s="32"/>
      <c r="AK46" s="45"/>
      <c r="AL46" s="71"/>
      <c r="AM46" s="97"/>
      <c r="AN46" s="57"/>
      <c r="AO46" s="33"/>
      <c r="AP46" s="24"/>
      <c r="AQ46" s="24"/>
      <c r="AR46" s="24"/>
      <c r="AS46" s="169"/>
      <c r="AT46" s="6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122"/>
      <c r="BG46" s="122"/>
      <c r="BX46" s="121"/>
      <c r="CD46" s="147" t="str">
        <f t="shared" si="3"/>
        <v/>
      </c>
      <c r="CG46" s="123">
        <v>0</v>
      </c>
      <c r="CH46" s="123">
        <v>0</v>
      </c>
      <c r="CI46" s="123">
        <v>0</v>
      </c>
      <c r="CJ46" s="123">
        <f t="shared" si="4"/>
        <v>0</v>
      </c>
      <c r="CK46" s="123"/>
      <c r="CL46" s="123"/>
      <c r="CM46" s="123"/>
      <c r="CN46" s="123"/>
      <c r="CO46" s="123"/>
    </row>
    <row r="47" spans="1:93" ht="16.149999999999999" customHeight="1" x14ac:dyDescent="0.2">
      <c r="A47" s="334" t="s">
        <v>50</v>
      </c>
      <c r="B47" s="152" t="s">
        <v>37</v>
      </c>
      <c r="C47" s="49">
        <f t="shared" si="8"/>
        <v>22</v>
      </c>
      <c r="D47" s="50">
        <f t="shared" si="9"/>
        <v>15</v>
      </c>
      <c r="E47" s="153">
        <f t="shared" si="7"/>
        <v>7</v>
      </c>
      <c r="F47" s="84"/>
      <c r="G47" s="170"/>
      <c r="H47" s="78"/>
      <c r="I47" s="154"/>
      <c r="J47" s="78"/>
      <c r="K47" s="79"/>
      <c r="L47" s="78"/>
      <c r="M47" s="79"/>
      <c r="N47" s="78">
        <v>1</v>
      </c>
      <c r="O47" s="79"/>
      <c r="P47" s="78">
        <v>4</v>
      </c>
      <c r="Q47" s="79">
        <v>2</v>
      </c>
      <c r="R47" s="78">
        <v>3</v>
      </c>
      <c r="S47" s="79">
        <v>1</v>
      </c>
      <c r="T47" s="78">
        <v>5</v>
      </c>
      <c r="U47" s="79">
        <v>2</v>
      </c>
      <c r="V47" s="78">
        <v>1</v>
      </c>
      <c r="W47" s="79">
        <v>1</v>
      </c>
      <c r="X47" s="78"/>
      <c r="Y47" s="79">
        <v>1</v>
      </c>
      <c r="Z47" s="78"/>
      <c r="AA47" s="79"/>
      <c r="AB47" s="78"/>
      <c r="AC47" s="79"/>
      <c r="AD47" s="78">
        <v>1</v>
      </c>
      <c r="AE47" s="79"/>
      <c r="AF47" s="78"/>
      <c r="AG47" s="79"/>
      <c r="AH47" s="78"/>
      <c r="AI47" s="79"/>
      <c r="AJ47" s="78"/>
      <c r="AK47" s="79"/>
      <c r="AL47" s="155"/>
      <c r="AM47" s="156"/>
      <c r="AN47" s="57"/>
      <c r="AO47" s="154">
        <v>0</v>
      </c>
      <c r="AP47" s="26">
        <v>0</v>
      </c>
      <c r="AQ47" s="48">
        <v>0</v>
      </c>
      <c r="AR47" s="48">
        <v>0</v>
      </c>
      <c r="AS47" s="172"/>
      <c r="AT47" s="6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122"/>
      <c r="BG47" s="122"/>
      <c r="BX47" s="121"/>
      <c r="CD47" s="147" t="str">
        <f t="shared" si="3"/>
        <v/>
      </c>
      <c r="CG47" s="123">
        <v>0</v>
      </c>
      <c r="CH47" s="123">
        <v>0</v>
      </c>
      <c r="CI47" s="123">
        <v>0</v>
      </c>
      <c r="CJ47" s="123">
        <f t="shared" si="4"/>
        <v>0</v>
      </c>
      <c r="CK47" s="123"/>
      <c r="CL47" s="123"/>
      <c r="CM47" s="123"/>
      <c r="CN47" s="123"/>
      <c r="CO47" s="123"/>
    </row>
    <row r="48" spans="1:93" ht="16.149999999999999" customHeight="1" x14ac:dyDescent="0.2">
      <c r="A48" s="335"/>
      <c r="B48" s="39" t="s">
        <v>38</v>
      </c>
      <c r="C48" s="52">
        <f t="shared" si="8"/>
        <v>0</v>
      </c>
      <c r="D48" s="53">
        <f t="shared" si="9"/>
        <v>0</v>
      </c>
      <c r="E48" s="158">
        <f t="shared" si="7"/>
        <v>0</v>
      </c>
      <c r="F48" s="41"/>
      <c r="G48" s="42"/>
      <c r="H48" s="7"/>
      <c r="I48" s="20"/>
      <c r="J48" s="7"/>
      <c r="K48" s="8"/>
      <c r="L48" s="7"/>
      <c r="M48" s="8"/>
      <c r="N48" s="7"/>
      <c r="O48" s="8"/>
      <c r="P48" s="7"/>
      <c r="Q48" s="8"/>
      <c r="R48" s="7"/>
      <c r="S48" s="8"/>
      <c r="T48" s="7"/>
      <c r="U48" s="8"/>
      <c r="V48" s="7"/>
      <c r="W48" s="8"/>
      <c r="X48" s="7"/>
      <c r="Y48" s="8"/>
      <c r="Z48" s="7"/>
      <c r="AA48" s="8"/>
      <c r="AB48" s="7"/>
      <c r="AC48" s="8"/>
      <c r="AD48" s="7"/>
      <c r="AE48" s="8"/>
      <c r="AF48" s="7"/>
      <c r="AG48" s="8"/>
      <c r="AH48" s="7"/>
      <c r="AI48" s="8"/>
      <c r="AJ48" s="7"/>
      <c r="AK48" s="8"/>
      <c r="AL48" s="21"/>
      <c r="AM48" s="35"/>
      <c r="AN48" s="57"/>
      <c r="AO48" s="20"/>
      <c r="AP48" s="22"/>
      <c r="AQ48" s="22"/>
      <c r="AR48" s="22"/>
      <c r="AS48" s="159"/>
      <c r="AT48" s="6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122"/>
      <c r="BG48" s="122"/>
      <c r="BX48" s="121"/>
      <c r="CD48" s="147" t="str">
        <f t="shared" si="3"/>
        <v/>
      </c>
      <c r="CG48" s="123">
        <v>0</v>
      </c>
      <c r="CH48" s="123">
        <v>0</v>
      </c>
      <c r="CI48" s="123">
        <v>0</v>
      </c>
      <c r="CJ48" s="123">
        <f t="shared" si="4"/>
        <v>0</v>
      </c>
      <c r="CK48" s="123"/>
      <c r="CL48" s="123"/>
      <c r="CM48" s="123"/>
      <c r="CN48" s="123"/>
      <c r="CO48" s="123"/>
    </row>
    <row r="49" spans="1:93" ht="16.149999999999999" customHeight="1" x14ac:dyDescent="0.2">
      <c r="A49" s="335"/>
      <c r="B49" s="39" t="s">
        <v>39</v>
      </c>
      <c r="C49" s="52">
        <f t="shared" si="8"/>
        <v>33</v>
      </c>
      <c r="D49" s="53">
        <f t="shared" si="9"/>
        <v>24</v>
      </c>
      <c r="E49" s="158">
        <f t="shared" si="7"/>
        <v>9</v>
      </c>
      <c r="F49" s="41"/>
      <c r="G49" s="42"/>
      <c r="H49" s="7"/>
      <c r="I49" s="20"/>
      <c r="J49" s="7"/>
      <c r="K49" s="8"/>
      <c r="L49" s="7"/>
      <c r="M49" s="8"/>
      <c r="N49" s="7">
        <v>3</v>
      </c>
      <c r="O49" s="8"/>
      <c r="P49" s="7">
        <v>6</v>
      </c>
      <c r="Q49" s="8">
        <v>1</v>
      </c>
      <c r="R49" s="7">
        <v>5</v>
      </c>
      <c r="S49" s="8">
        <v>1</v>
      </c>
      <c r="T49" s="7">
        <v>3</v>
      </c>
      <c r="U49" s="8">
        <v>3</v>
      </c>
      <c r="V49" s="7">
        <v>2</v>
      </c>
      <c r="W49" s="8"/>
      <c r="X49" s="7">
        <v>2</v>
      </c>
      <c r="Y49" s="8">
        <v>1</v>
      </c>
      <c r="Z49" s="7">
        <v>2</v>
      </c>
      <c r="AA49" s="8">
        <v>2</v>
      </c>
      <c r="AB49" s="7">
        <v>1</v>
      </c>
      <c r="AC49" s="8"/>
      <c r="AD49" s="7"/>
      <c r="AE49" s="8"/>
      <c r="AF49" s="7"/>
      <c r="AG49" s="8"/>
      <c r="AH49" s="7"/>
      <c r="AI49" s="8">
        <v>1</v>
      </c>
      <c r="AJ49" s="7"/>
      <c r="AK49" s="8"/>
      <c r="AL49" s="21"/>
      <c r="AM49" s="35"/>
      <c r="AN49" s="57"/>
      <c r="AO49" s="20">
        <v>0</v>
      </c>
      <c r="AP49" s="22">
        <v>0</v>
      </c>
      <c r="AQ49" s="22">
        <v>0</v>
      </c>
      <c r="AR49" s="22">
        <v>0</v>
      </c>
      <c r="AS49" s="159"/>
      <c r="AT49" s="6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122"/>
      <c r="BG49" s="122"/>
      <c r="BX49" s="121"/>
      <c r="CD49" s="147" t="str">
        <f t="shared" si="3"/>
        <v/>
      </c>
      <c r="CG49" s="123">
        <v>0</v>
      </c>
      <c r="CH49" s="123">
        <v>0</v>
      </c>
      <c r="CI49" s="123">
        <v>0</v>
      </c>
      <c r="CJ49" s="123">
        <f t="shared" si="4"/>
        <v>0</v>
      </c>
      <c r="CK49" s="123"/>
      <c r="CL49" s="123"/>
      <c r="CM49" s="123"/>
      <c r="CN49" s="123"/>
      <c r="CO49" s="123"/>
    </row>
    <row r="50" spans="1:93" ht="16.149999999999999" customHeight="1" x14ac:dyDescent="0.2">
      <c r="A50" s="335"/>
      <c r="B50" s="39" t="s">
        <v>40</v>
      </c>
      <c r="C50" s="52">
        <f t="shared" si="8"/>
        <v>0</v>
      </c>
      <c r="D50" s="53">
        <f t="shared" si="9"/>
        <v>0</v>
      </c>
      <c r="E50" s="158">
        <f t="shared" si="7"/>
        <v>0</v>
      </c>
      <c r="F50" s="41"/>
      <c r="G50" s="42"/>
      <c r="H50" s="7"/>
      <c r="I50" s="20"/>
      <c r="J50" s="7"/>
      <c r="K50" s="8"/>
      <c r="L50" s="7"/>
      <c r="M50" s="8"/>
      <c r="N50" s="7"/>
      <c r="O50" s="8"/>
      <c r="P50" s="7"/>
      <c r="Q50" s="8"/>
      <c r="R50" s="7"/>
      <c r="S50" s="8"/>
      <c r="T50" s="7"/>
      <c r="U50" s="8"/>
      <c r="V50" s="7"/>
      <c r="W50" s="8"/>
      <c r="X50" s="7"/>
      <c r="Y50" s="8"/>
      <c r="Z50" s="7"/>
      <c r="AA50" s="8"/>
      <c r="AB50" s="7"/>
      <c r="AC50" s="8"/>
      <c r="AD50" s="7"/>
      <c r="AE50" s="8"/>
      <c r="AF50" s="7"/>
      <c r="AG50" s="8"/>
      <c r="AH50" s="7"/>
      <c r="AI50" s="8"/>
      <c r="AJ50" s="7"/>
      <c r="AK50" s="8"/>
      <c r="AL50" s="21"/>
      <c r="AM50" s="35"/>
      <c r="AN50" s="57"/>
      <c r="AO50" s="20"/>
      <c r="AP50" s="22"/>
      <c r="AQ50" s="22"/>
      <c r="AR50" s="22"/>
      <c r="AS50" s="159"/>
      <c r="AT50" s="6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122"/>
      <c r="BG50" s="122"/>
      <c r="BX50" s="121"/>
      <c r="CD50" s="147" t="str">
        <f t="shared" si="3"/>
        <v/>
      </c>
      <c r="CG50" s="123">
        <v>0</v>
      </c>
      <c r="CH50" s="123">
        <v>0</v>
      </c>
      <c r="CI50" s="123">
        <v>0</v>
      </c>
      <c r="CJ50" s="123">
        <f t="shared" si="4"/>
        <v>0</v>
      </c>
      <c r="CK50" s="123"/>
      <c r="CL50" s="123"/>
      <c r="CM50" s="123"/>
      <c r="CN50" s="123"/>
      <c r="CO50" s="123"/>
    </row>
    <row r="51" spans="1:93" ht="16.149999999999999" customHeight="1" x14ac:dyDescent="0.2">
      <c r="A51" s="335"/>
      <c r="B51" s="39" t="s">
        <v>41</v>
      </c>
      <c r="C51" s="52">
        <f t="shared" si="8"/>
        <v>0</v>
      </c>
      <c r="D51" s="53">
        <f t="shared" si="9"/>
        <v>0</v>
      </c>
      <c r="E51" s="158">
        <f t="shared" si="7"/>
        <v>0</v>
      </c>
      <c r="F51" s="41"/>
      <c r="G51" s="42"/>
      <c r="H51" s="7"/>
      <c r="I51" s="20"/>
      <c r="J51" s="7"/>
      <c r="K51" s="8"/>
      <c r="L51" s="7"/>
      <c r="M51" s="8"/>
      <c r="N51" s="7"/>
      <c r="O51" s="8"/>
      <c r="P51" s="7"/>
      <c r="Q51" s="8"/>
      <c r="R51" s="7"/>
      <c r="S51" s="8"/>
      <c r="T51" s="7"/>
      <c r="U51" s="8"/>
      <c r="V51" s="7"/>
      <c r="W51" s="8"/>
      <c r="X51" s="7"/>
      <c r="Y51" s="8"/>
      <c r="Z51" s="7"/>
      <c r="AA51" s="8"/>
      <c r="AB51" s="7"/>
      <c r="AC51" s="8"/>
      <c r="AD51" s="7"/>
      <c r="AE51" s="8"/>
      <c r="AF51" s="7"/>
      <c r="AG51" s="8"/>
      <c r="AH51" s="7"/>
      <c r="AI51" s="8"/>
      <c r="AJ51" s="7"/>
      <c r="AK51" s="8"/>
      <c r="AL51" s="21"/>
      <c r="AM51" s="35"/>
      <c r="AN51" s="57"/>
      <c r="AO51" s="20"/>
      <c r="AP51" s="22"/>
      <c r="AQ51" s="22"/>
      <c r="AR51" s="22"/>
      <c r="AS51" s="159"/>
      <c r="AT51" s="6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122"/>
      <c r="BG51" s="122"/>
      <c r="BX51" s="121"/>
      <c r="CD51" s="147" t="str">
        <f t="shared" si="3"/>
        <v/>
      </c>
      <c r="CG51" s="123">
        <v>0</v>
      </c>
      <c r="CH51" s="123">
        <v>0</v>
      </c>
      <c r="CI51" s="123">
        <v>0</v>
      </c>
      <c r="CJ51" s="123">
        <f t="shared" si="4"/>
        <v>0</v>
      </c>
      <c r="CK51" s="123"/>
      <c r="CL51" s="123"/>
      <c r="CM51" s="123"/>
      <c r="CN51" s="123"/>
      <c r="CO51" s="123"/>
    </row>
    <row r="52" spans="1:93" ht="16.149999999999999" customHeight="1" x14ac:dyDescent="0.2">
      <c r="A52" s="335"/>
      <c r="B52" s="39" t="s">
        <v>42</v>
      </c>
      <c r="C52" s="52">
        <f t="shared" si="8"/>
        <v>0</v>
      </c>
      <c r="D52" s="53">
        <f t="shared" si="9"/>
        <v>0</v>
      </c>
      <c r="E52" s="158">
        <f t="shared" si="7"/>
        <v>0</v>
      </c>
      <c r="F52" s="41"/>
      <c r="G52" s="42"/>
      <c r="H52" s="7"/>
      <c r="I52" s="20"/>
      <c r="J52" s="7"/>
      <c r="K52" s="8"/>
      <c r="L52" s="7"/>
      <c r="M52" s="8"/>
      <c r="N52" s="7"/>
      <c r="O52" s="8"/>
      <c r="P52" s="7"/>
      <c r="Q52" s="8"/>
      <c r="R52" s="7"/>
      <c r="S52" s="8"/>
      <c r="T52" s="7"/>
      <c r="U52" s="8"/>
      <c r="V52" s="7"/>
      <c r="W52" s="8"/>
      <c r="X52" s="7"/>
      <c r="Y52" s="8"/>
      <c r="Z52" s="7"/>
      <c r="AA52" s="8"/>
      <c r="AB52" s="7"/>
      <c r="AC52" s="8"/>
      <c r="AD52" s="7"/>
      <c r="AE52" s="8"/>
      <c r="AF52" s="7"/>
      <c r="AG52" s="8"/>
      <c r="AH52" s="7"/>
      <c r="AI52" s="8"/>
      <c r="AJ52" s="7"/>
      <c r="AK52" s="8"/>
      <c r="AL52" s="21"/>
      <c r="AM52" s="35"/>
      <c r="AN52" s="57"/>
      <c r="AO52" s="20"/>
      <c r="AP52" s="22"/>
      <c r="AQ52" s="22"/>
      <c r="AR52" s="22"/>
      <c r="AS52" s="159"/>
      <c r="AT52" s="6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122"/>
      <c r="BG52" s="122"/>
      <c r="BX52" s="121"/>
      <c r="CD52" s="147" t="str">
        <f t="shared" si="3"/>
        <v/>
      </c>
      <c r="CG52" s="123">
        <v>0</v>
      </c>
      <c r="CH52" s="123">
        <v>0</v>
      </c>
      <c r="CI52" s="123">
        <v>0</v>
      </c>
      <c r="CJ52" s="123">
        <f t="shared" si="4"/>
        <v>0</v>
      </c>
      <c r="CK52" s="123"/>
      <c r="CL52" s="123"/>
      <c r="CM52" s="123"/>
      <c r="CN52" s="123"/>
      <c r="CO52" s="123"/>
    </row>
    <row r="53" spans="1:93" ht="16.149999999999999" customHeight="1" x14ac:dyDescent="0.2">
      <c r="A53" s="335"/>
      <c r="B53" s="39" t="s">
        <v>43</v>
      </c>
      <c r="C53" s="52">
        <f t="shared" si="8"/>
        <v>0</v>
      </c>
      <c r="D53" s="53">
        <f t="shared" si="9"/>
        <v>0</v>
      </c>
      <c r="E53" s="158">
        <f t="shared" si="7"/>
        <v>0</v>
      </c>
      <c r="F53" s="41"/>
      <c r="G53" s="42"/>
      <c r="H53" s="7"/>
      <c r="I53" s="20"/>
      <c r="J53" s="7"/>
      <c r="K53" s="8"/>
      <c r="L53" s="7"/>
      <c r="M53" s="8"/>
      <c r="N53" s="7"/>
      <c r="O53" s="8"/>
      <c r="P53" s="7"/>
      <c r="Q53" s="8"/>
      <c r="R53" s="7"/>
      <c r="S53" s="8"/>
      <c r="T53" s="7"/>
      <c r="U53" s="8"/>
      <c r="V53" s="7"/>
      <c r="W53" s="8"/>
      <c r="X53" s="7"/>
      <c r="Y53" s="8"/>
      <c r="Z53" s="7"/>
      <c r="AA53" s="8"/>
      <c r="AB53" s="7"/>
      <c r="AC53" s="8"/>
      <c r="AD53" s="7"/>
      <c r="AE53" s="8"/>
      <c r="AF53" s="7"/>
      <c r="AG53" s="8"/>
      <c r="AH53" s="7"/>
      <c r="AI53" s="8"/>
      <c r="AJ53" s="7"/>
      <c r="AK53" s="8"/>
      <c r="AL53" s="21"/>
      <c r="AM53" s="35"/>
      <c r="AN53" s="57"/>
      <c r="AO53" s="20"/>
      <c r="AP53" s="22"/>
      <c r="AQ53" s="22"/>
      <c r="AR53" s="22"/>
      <c r="AS53" s="159"/>
      <c r="AT53" s="6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122"/>
      <c r="BG53" s="122"/>
      <c r="BX53" s="121"/>
      <c r="CD53" s="147" t="str">
        <f t="shared" si="3"/>
        <v/>
      </c>
      <c r="CG53" s="123">
        <v>0</v>
      </c>
      <c r="CH53" s="123">
        <v>0</v>
      </c>
      <c r="CI53" s="123">
        <v>0</v>
      </c>
      <c r="CJ53" s="123">
        <f t="shared" si="4"/>
        <v>0</v>
      </c>
      <c r="CK53" s="123"/>
      <c r="CL53" s="123"/>
      <c r="CM53" s="123"/>
      <c r="CN53" s="123"/>
      <c r="CO53" s="123"/>
    </row>
    <row r="54" spans="1:93" ht="16.149999999999999" customHeight="1" x14ac:dyDescent="0.2">
      <c r="A54" s="335"/>
      <c r="B54" s="127" t="s">
        <v>44</v>
      </c>
      <c r="C54" s="160">
        <f t="shared" si="8"/>
        <v>0</v>
      </c>
      <c r="D54" s="161">
        <f t="shared" si="9"/>
        <v>0</v>
      </c>
      <c r="E54" s="162">
        <f t="shared" si="7"/>
        <v>0</v>
      </c>
      <c r="F54" s="41"/>
      <c r="G54" s="42"/>
      <c r="H54" s="27"/>
      <c r="I54" s="28"/>
      <c r="J54" s="27"/>
      <c r="K54" s="137"/>
      <c r="L54" s="27"/>
      <c r="M54" s="137"/>
      <c r="N54" s="27"/>
      <c r="O54" s="137"/>
      <c r="P54" s="27"/>
      <c r="Q54" s="137"/>
      <c r="R54" s="27"/>
      <c r="S54" s="137"/>
      <c r="T54" s="27"/>
      <c r="U54" s="137"/>
      <c r="V54" s="27"/>
      <c r="W54" s="137"/>
      <c r="X54" s="27"/>
      <c r="Y54" s="137"/>
      <c r="Z54" s="27"/>
      <c r="AA54" s="137"/>
      <c r="AB54" s="27"/>
      <c r="AC54" s="137"/>
      <c r="AD54" s="27"/>
      <c r="AE54" s="137"/>
      <c r="AF54" s="27"/>
      <c r="AG54" s="137"/>
      <c r="AH54" s="27"/>
      <c r="AI54" s="137"/>
      <c r="AJ54" s="27"/>
      <c r="AK54" s="137"/>
      <c r="AL54" s="163"/>
      <c r="AM54" s="164"/>
      <c r="AN54" s="57"/>
      <c r="AO54" s="28"/>
      <c r="AP54" s="22"/>
      <c r="AQ54" s="22"/>
      <c r="AR54" s="22"/>
      <c r="AS54" s="159"/>
      <c r="AT54" s="6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122"/>
      <c r="BG54" s="122"/>
      <c r="BX54" s="121"/>
      <c r="CD54" s="147" t="str">
        <f t="shared" si="3"/>
        <v/>
      </c>
      <c r="CG54" s="123">
        <v>0</v>
      </c>
      <c r="CH54" s="123">
        <v>0</v>
      </c>
      <c r="CI54" s="123">
        <v>0</v>
      </c>
      <c r="CJ54" s="123">
        <f t="shared" si="4"/>
        <v>0</v>
      </c>
      <c r="CK54" s="123"/>
      <c r="CL54" s="123"/>
      <c r="CM54" s="123"/>
      <c r="CN54" s="123"/>
      <c r="CO54" s="123"/>
    </row>
    <row r="55" spans="1:93" ht="16.149999999999999" customHeight="1" x14ac:dyDescent="0.2">
      <c r="A55" s="335"/>
      <c r="B55" s="39" t="s">
        <v>45</v>
      </c>
      <c r="C55" s="52">
        <f t="shared" si="8"/>
        <v>0</v>
      </c>
      <c r="D55" s="53">
        <f t="shared" si="9"/>
        <v>0</v>
      </c>
      <c r="E55" s="158">
        <f t="shared" si="7"/>
        <v>0</v>
      </c>
      <c r="F55" s="41"/>
      <c r="G55" s="42"/>
      <c r="H55" s="7"/>
      <c r="I55" s="20"/>
      <c r="J55" s="7"/>
      <c r="K55" s="8"/>
      <c r="L55" s="7"/>
      <c r="M55" s="8"/>
      <c r="N55" s="7"/>
      <c r="O55" s="8"/>
      <c r="P55" s="7"/>
      <c r="Q55" s="8"/>
      <c r="R55" s="7"/>
      <c r="S55" s="8"/>
      <c r="T55" s="7"/>
      <c r="U55" s="8"/>
      <c r="V55" s="7"/>
      <c r="W55" s="8"/>
      <c r="X55" s="7"/>
      <c r="Y55" s="8"/>
      <c r="Z55" s="7"/>
      <c r="AA55" s="8"/>
      <c r="AB55" s="7"/>
      <c r="AC55" s="8"/>
      <c r="AD55" s="7"/>
      <c r="AE55" s="8"/>
      <c r="AF55" s="7"/>
      <c r="AG55" s="8"/>
      <c r="AH55" s="7"/>
      <c r="AI55" s="8"/>
      <c r="AJ55" s="7"/>
      <c r="AK55" s="8"/>
      <c r="AL55" s="21"/>
      <c r="AM55" s="35"/>
      <c r="AN55" s="57"/>
      <c r="AO55" s="20"/>
      <c r="AP55" s="22"/>
      <c r="AQ55" s="22"/>
      <c r="AR55" s="22"/>
      <c r="AS55" s="159"/>
      <c r="AT55" s="6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122"/>
      <c r="BG55" s="122"/>
      <c r="BX55" s="121"/>
      <c r="CD55" s="147" t="str">
        <f t="shared" si="3"/>
        <v/>
      </c>
      <c r="CG55" s="123">
        <v>0</v>
      </c>
      <c r="CH55" s="123">
        <v>0</v>
      </c>
      <c r="CI55" s="123">
        <v>0</v>
      </c>
      <c r="CJ55" s="123">
        <f t="shared" si="4"/>
        <v>0</v>
      </c>
      <c r="CK55" s="123"/>
      <c r="CL55" s="123"/>
      <c r="CM55" s="123"/>
      <c r="CN55" s="123"/>
      <c r="CO55" s="123"/>
    </row>
    <row r="56" spans="1:93" ht="16.149999999999999" customHeight="1" x14ac:dyDescent="0.2">
      <c r="A56" s="335"/>
      <c r="B56" s="112" t="s">
        <v>46</v>
      </c>
      <c r="C56" s="165">
        <f t="shared" si="8"/>
        <v>0</v>
      </c>
      <c r="D56" s="171">
        <f t="shared" si="9"/>
        <v>0</v>
      </c>
      <c r="E56" s="166">
        <f t="shared" si="7"/>
        <v>0</v>
      </c>
      <c r="F56" s="41"/>
      <c r="G56" s="95"/>
      <c r="H56" s="7"/>
      <c r="I56" s="20"/>
      <c r="J56" s="7"/>
      <c r="K56" s="8"/>
      <c r="L56" s="7"/>
      <c r="M56" s="8"/>
      <c r="N56" s="7"/>
      <c r="O56" s="8"/>
      <c r="P56" s="7"/>
      <c r="Q56" s="8"/>
      <c r="R56" s="7"/>
      <c r="S56" s="8"/>
      <c r="T56" s="7"/>
      <c r="U56" s="8"/>
      <c r="V56" s="7"/>
      <c r="W56" s="8"/>
      <c r="X56" s="7"/>
      <c r="Y56" s="8"/>
      <c r="Z56" s="7"/>
      <c r="AA56" s="8"/>
      <c r="AB56" s="7"/>
      <c r="AC56" s="8"/>
      <c r="AD56" s="7"/>
      <c r="AE56" s="8"/>
      <c r="AF56" s="7"/>
      <c r="AG56" s="173"/>
      <c r="AH56" s="7"/>
      <c r="AI56" s="8"/>
      <c r="AJ56" s="7"/>
      <c r="AK56" s="8"/>
      <c r="AL56" s="21"/>
      <c r="AM56" s="35"/>
      <c r="AN56" s="57"/>
      <c r="AO56" s="20"/>
      <c r="AP56" s="22"/>
      <c r="AQ56" s="22"/>
      <c r="AR56" s="22"/>
      <c r="AS56" s="159"/>
      <c r="AT56" s="6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122"/>
      <c r="BG56" s="122"/>
      <c r="BX56" s="121"/>
      <c r="CD56" s="147" t="str">
        <f t="shared" si="3"/>
        <v/>
      </c>
      <c r="CG56" s="123">
        <v>0</v>
      </c>
      <c r="CH56" s="123">
        <v>0</v>
      </c>
      <c r="CI56" s="123">
        <v>0</v>
      </c>
      <c r="CJ56" s="123">
        <f t="shared" si="4"/>
        <v>0</v>
      </c>
      <c r="CK56" s="123"/>
      <c r="CL56" s="123"/>
      <c r="CM56" s="123"/>
      <c r="CN56" s="123"/>
      <c r="CO56" s="123"/>
    </row>
    <row r="57" spans="1:93" ht="16.149999999999999" customHeight="1" x14ac:dyDescent="0.2">
      <c r="A57" s="336"/>
      <c r="B57" s="167" t="s">
        <v>47</v>
      </c>
      <c r="C57" s="132">
        <f t="shared" si="8"/>
        <v>0</v>
      </c>
      <c r="D57" s="168">
        <f t="shared" si="9"/>
        <v>0</v>
      </c>
      <c r="E57" s="128">
        <f t="shared" si="7"/>
        <v>0</v>
      </c>
      <c r="F57" s="64"/>
      <c r="G57" s="68"/>
      <c r="H57" s="32"/>
      <c r="I57" s="33"/>
      <c r="J57" s="32"/>
      <c r="K57" s="45"/>
      <c r="L57" s="32"/>
      <c r="M57" s="45"/>
      <c r="N57" s="32"/>
      <c r="O57" s="45"/>
      <c r="P57" s="32"/>
      <c r="Q57" s="45"/>
      <c r="R57" s="32"/>
      <c r="S57" s="45"/>
      <c r="T57" s="32"/>
      <c r="U57" s="45"/>
      <c r="V57" s="32"/>
      <c r="W57" s="45"/>
      <c r="X57" s="32"/>
      <c r="Y57" s="45"/>
      <c r="Z57" s="32"/>
      <c r="AA57" s="45"/>
      <c r="AB57" s="32"/>
      <c r="AC57" s="45"/>
      <c r="AD57" s="32"/>
      <c r="AE57" s="45"/>
      <c r="AF57" s="32"/>
      <c r="AG57" s="45"/>
      <c r="AH57" s="32"/>
      <c r="AI57" s="45"/>
      <c r="AJ57" s="32"/>
      <c r="AK57" s="45"/>
      <c r="AL57" s="71"/>
      <c r="AM57" s="97"/>
      <c r="AN57" s="57"/>
      <c r="AO57" s="33"/>
      <c r="AP57" s="24"/>
      <c r="AQ57" s="24"/>
      <c r="AR57" s="24"/>
      <c r="AS57" s="159"/>
      <c r="AT57" s="6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122"/>
      <c r="BG57" s="122"/>
      <c r="BX57" s="121"/>
      <c r="CD57" s="147" t="str">
        <f t="shared" si="3"/>
        <v/>
      </c>
      <c r="CG57" s="123">
        <v>0</v>
      </c>
      <c r="CH57" s="123">
        <v>0</v>
      </c>
      <c r="CI57" s="123">
        <v>0</v>
      </c>
      <c r="CJ57" s="123">
        <f t="shared" si="4"/>
        <v>0</v>
      </c>
      <c r="CK57" s="123"/>
      <c r="CL57" s="123"/>
      <c r="CM57" s="123"/>
      <c r="CN57" s="123"/>
      <c r="CO57" s="123"/>
    </row>
    <row r="58" spans="1:93" ht="16.149999999999999" customHeight="1" x14ac:dyDescent="0.2">
      <c r="A58" s="334" t="s">
        <v>51</v>
      </c>
      <c r="B58" s="152" t="s">
        <v>37</v>
      </c>
      <c r="C58" s="49">
        <f t="shared" si="8"/>
        <v>22</v>
      </c>
      <c r="D58" s="50">
        <f t="shared" si="9"/>
        <v>15</v>
      </c>
      <c r="E58" s="153">
        <f t="shared" si="7"/>
        <v>7</v>
      </c>
      <c r="F58" s="84"/>
      <c r="G58" s="170"/>
      <c r="H58" s="84"/>
      <c r="I58" s="170"/>
      <c r="J58" s="78"/>
      <c r="K58" s="79"/>
      <c r="L58" s="78"/>
      <c r="M58" s="79"/>
      <c r="N58" s="78">
        <v>1</v>
      </c>
      <c r="O58" s="79"/>
      <c r="P58" s="78">
        <v>4</v>
      </c>
      <c r="Q58" s="79">
        <v>2</v>
      </c>
      <c r="R58" s="78">
        <v>3</v>
      </c>
      <c r="S58" s="79">
        <v>1</v>
      </c>
      <c r="T58" s="78">
        <v>5</v>
      </c>
      <c r="U58" s="79">
        <v>2</v>
      </c>
      <c r="V58" s="78">
        <v>1</v>
      </c>
      <c r="W58" s="79">
        <v>1</v>
      </c>
      <c r="X58" s="78"/>
      <c r="Y58" s="79">
        <v>1</v>
      </c>
      <c r="Z58" s="78"/>
      <c r="AA58" s="79"/>
      <c r="AB58" s="78"/>
      <c r="AC58" s="79"/>
      <c r="AD58" s="78">
        <v>1</v>
      </c>
      <c r="AE58" s="79"/>
      <c r="AF58" s="78"/>
      <c r="AG58" s="79"/>
      <c r="AH58" s="78"/>
      <c r="AI58" s="79"/>
      <c r="AJ58" s="78"/>
      <c r="AK58" s="79"/>
      <c r="AL58" s="155"/>
      <c r="AM58" s="156"/>
      <c r="AN58" s="57"/>
      <c r="AO58" s="154">
        <v>0</v>
      </c>
      <c r="AP58" s="174">
        <v>0</v>
      </c>
      <c r="AQ58" s="174">
        <v>0</v>
      </c>
      <c r="AR58" s="174">
        <v>0</v>
      </c>
      <c r="AS58" s="174"/>
      <c r="AT58" s="6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122"/>
      <c r="BG58" s="122"/>
      <c r="BX58" s="121"/>
      <c r="CD58" s="147" t="str">
        <f t="shared" si="3"/>
        <v/>
      </c>
      <c r="CG58" s="123">
        <v>0</v>
      </c>
      <c r="CH58" s="123">
        <v>0</v>
      </c>
      <c r="CI58" s="123">
        <v>0</v>
      </c>
      <c r="CJ58" s="123">
        <f t="shared" si="4"/>
        <v>0</v>
      </c>
      <c r="CK58" s="123"/>
      <c r="CL58" s="123"/>
      <c r="CM58" s="123"/>
      <c r="CN58" s="123"/>
      <c r="CO58" s="123"/>
    </row>
    <row r="59" spans="1:93" ht="16.149999999999999" customHeight="1" x14ac:dyDescent="0.2">
      <c r="A59" s="335"/>
      <c r="B59" s="39" t="s">
        <v>38</v>
      </c>
      <c r="C59" s="52">
        <f t="shared" si="8"/>
        <v>0</v>
      </c>
      <c r="D59" s="53">
        <f t="shared" si="9"/>
        <v>0</v>
      </c>
      <c r="E59" s="158">
        <f t="shared" si="7"/>
        <v>0</v>
      </c>
      <c r="F59" s="41"/>
      <c r="G59" s="42"/>
      <c r="H59" s="41"/>
      <c r="I59" s="42"/>
      <c r="J59" s="7"/>
      <c r="K59" s="8"/>
      <c r="L59" s="7"/>
      <c r="M59" s="8"/>
      <c r="N59" s="7"/>
      <c r="O59" s="8"/>
      <c r="P59" s="7"/>
      <c r="Q59" s="8"/>
      <c r="R59" s="7"/>
      <c r="S59" s="8"/>
      <c r="T59" s="7"/>
      <c r="U59" s="8"/>
      <c r="V59" s="7"/>
      <c r="W59" s="8"/>
      <c r="X59" s="7"/>
      <c r="Y59" s="8"/>
      <c r="Z59" s="7"/>
      <c r="AA59" s="8"/>
      <c r="AB59" s="7"/>
      <c r="AC59" s="8"/>
      <c r="AD59" s="7"/>
      <c r="AE59" s="8"/>
      <c r="AF59" s="7"/>
      <c r="AG59" s="8"/>
      <c r="AH59" s="7"/>
      <c r="AI59" s="8"/>
      <c r="AJ59" s="7"/>
      <c r="AK59" s="8"/>
      <c r="AL59" s="21"/>
      <c r="AM59" s="35"/>
      <c r="AN59" s="57"/>
      <c r="AO59" s="20"/>
      <c r="AP59" s="22"/>
      <c r="AQ59" s="22"/>
      <c r="AR59" s="22"/>
      <c r="AS59" s="22"/>
      <c r="AT59" s="6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122"/>
      <c r="BG59" s="122"/>
      <c r="BX59" s="121"/>
      <c r="CD59" s="147" t="str">
        <f t="shared" si="3"/>
        <v/>
      </c>
      <c r="CG59" s="123">
        <v>0</v>
      </c>
      <c r="CH59" s="123">
        <v>0</v>
      </c>
      <c r="CI59" s="123">
        <v>0</v>
      </c>
      <c r="CJ59" s="123">
        <f t="shared" si="4"/>
        <v>0</v>
      </c>
      <c r="CK59" s="123"/>
      <c r="CL59" s="123"/>
      <c r="CM59" s="123"/>
      <c r="CN59" s="123"/>
      <c r="CO59" s="123"/>
    </row>
    <row r="60" spans="1:93" ht="16.149999999999999" customHeight="1" x14ac:dyDescent="0.2">
      <c r="A60" s="335"/>
      <c r="B60" s="39" t="s">
        <v>39</v>
      </c>
      <c r="C60" s="52">
        <f t="shared" si="8"/>
        <v>33</v>
      </c>
      <c r="D60" s="53">
        <f t="shared" si="9"/>
        <v>24</v>
      </c>
      <c r="E60" s="158">
        <f t="shared" si="7"/>
        <v>9</v>
      </c>
      <c r="F60" s="41"/>
      <c r="G60" s="42"/>
      <c r="H60" s="41"/>
      <c r="I60" s="42"/>
      <c r="J60" s="7"/>
      <c r="K60" s="8"/>
      <c r="L60" s="7"/>
      <c r="M60" s="8"/>
      <c r="N60" s="7">
        <v>3</v>
      </c>
      <c r="O60" s="8"/>
      <c r="P60" s="7">
        <v>6</v>
      </c>
      <c r="Q60" s="8">
        <v>1</v>
      </c>
      <c r="R60" s="7">
        <v>5</v>
      </c>
      <c r="S60" s="8">
        <v>1</v>
      </c>
      <c r="T60" s="7">
        <v>3</v>
      </c>
      <c r="U60" s="8">
        <v>3</v>
      </c>
      <c r="V60" s="7">
        <v>2</v>
      </c>
      <c r="W60" s="8"/>
      <c r="X60" s="7">
        <v>2</v>
      </c>
      <c r="Y60" s="8">
        <v>1</v>
      </c>
      <c r="Z60" s="7">
        <v>2</v>
      </c>
      <c r="AA60" s="8">
        <v>2</v>
      </c>
      <c r="AB60" s="7">
        <v>1</v>
      </c>
      <c r="AC60" s="8"/>
      <c r="AD60" s="7"/>
      <c r="AE60" s="8"/>
      <c r="AF60" s="7"/>
      <c r="AG60" s="8"/>
      <c r="AH60" s="7"/>
      <c r="AI60" s="8">
        <v>1</v>
      </c>
      <c r="AJ60" s="7"/>
      <c r="AK60" s="8"/>
      <c r="AL60" s="21"/>
      <c r="AM60" s="35"/>
      <c r="AN60" s="57"/>
      <c r="AO60" s="20">
        <v>0</v>
      </c>
      <c r="AP60" s="22">
        <v>0</v>
      </c>
      <c r="AQ60" s="22">
        <v>0</v>
      </c>
      <c r="AR60" s="22">
        <v>0</v>
      </c>
      <c r="AS60" s="22"/>
      <c r="AT60" s="6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122"/>
      <c r="BG60" s="122"/>
      <c r="BX60" s="121"/>
      <c r="CD60" s="147" t="str">
        <f t="shared" si="3"/>
        <v/>
      </c>
      <c r="CG60" s="123">
        <v>0</v>
      </c>
      <c r="CH60" s="123">
        <v>0</v>
      </c>
      <c r="CI60" s="123">
        <v>0</v>
      </c>
      <c r="CJ60" s="123">
        <f t="shared" si="4"/>
        <v>0</v>
      </c>
      <c r="CK60" s="123"/>
      <c r="CL60" s="123"/>
      <c r="CM60" s="123"/>
      <c r="CN60" s="123"/>
      <c r="CO60" s="123"/>
    </row>
    <row r="61" spans="1:93" ht="16.149999999999999" customHeight="1" x14ac:dyDescent="0.2">
      <c r="A61" s="335"/>
      <c r="B61" s="39" t="s">
        <v>41</v>
      </c>
      <c r="C61" s="52">
        <f t="shared" si="8"/>
        <v>0</v>
      </c>
      <c r="D61" s="53">
        <f t="shared" si="9"/>
        <v>0</v>
      </c>
      <c r="E61" s="158">
        <f t="shared" si="7"/>
        <v>0</v>
      </c>
      <c r="F61" s="41"/>
      <c r="G61" s="42"/>
      <c r="H61" s="41"/>
      <c r="I61" s="42"/>
      <c r="J61" s="7"/>
      <c r="K61" s="8"/>
      <c r="L61" s="7"/>
      <c r="M61" s="8"/>
      <c r="N61" s="7"/>
      <c r="O61" s="8"/>
      <c r="P61" s="7"/>
      <c r="Q61" s="8"/>
      <c r="R61" s="7"/>
      <c r="S61" s="8"/>
      <c r="T61" s="7"/>
      <c r="U61" s="8"/>
      <c r="V61" s="7"/>
      <c r="W61" s="8"/>
      <c r="X61" s="7"/>
      <c r="Y61" s="8"/>
      <c r="Z61" s="7"/>
      <c r="AA61" s="8"/>
      <c r="AB61" s="7"/>
      <c r="AC61" s="8"/>
      <c r="AD61" s="7"/>
      <c r="AE61" s="8"/>
      <c r="AF61" s="7"/>
      <c r="AG61" s="8"/>
      <c r="AH61" s="7"/>
      <c r="AI61" s="8"/>
      <c r="AJ61" s="7"/>
      <c r="AK61" s="8"/>
      <c r="AL61" s="21"/>
      <c r="AM61" s="35"/>
      <c r="AN61" s="57"/>
      <c r="AO61" s="20"/>
      <c r="AP61" s="22"/>
      <c r="AQ61" s="22"/>
      <c r="AR61" s="22"/>
      <c r="AS61" s="22"/>
      <c r="AT61" s="6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122"/>
      <c r="BG61" s="122"/>
      <c r="BX61" s="121"/>
      <c r="CD61" s="147" t="str">
        <f t="shared" si="3"/>
        <v/>
      </c>
      <c r="CG61" s="123">
        <v>0</v>
      </c>
      <c r="CH61" s="123">
        <v>0</v>
      </c>
      <c r="CI61" s="123">
        <v>0</v>
      </c>
      <c r="CJ61" s="123">
        <f t="shared" si="4"/>
        <v>0</v>
      </c>
      <c r="CK61" s="123"/>
      <c r="CL61" s="123"/>
      <c r="CM61" s="123"/>
      <c r="CN61" s="123"/>
      <c r="CO61" s="123"/>
    </row>
    <row r="62" spans="1:93" ht="16.149999999999999" customHeight="1" x14ac:dyDescent="0.2">
      <c r="A62" s="335"/>
      <c r="B62" s="39" t="s">
        <v>42</v>
      </c>
      <c r="C62" s="52">
        <f t="shared" si="8"/>
        <v>0</v>
      </c>
      <c r="D62" s="53">
        <f t="shared" si="9"/>
        <v>0</v>
      </c>
      <c r="E62" s="158">
        <f t="shared" si="7"/>
        <v>0</v>
      </c>
      <c r="F62" s="41"/>
      <c r="G62" s="42"/>
      <c r="H62" s="41"/>
      <c r="I62" s="42"/>
      <c r="J62" s="7"/>
      <c r="K62" s="8"/>
      <c r="L62" s="7"/>
      <c r="M62" s="8"/>
      <c r="N62" s="7"/>
      <c r="O62" s="8"/>
      <c r="P62" s="7"/>
      <c r="Q62" s="8"/>
      <c r="R62" s="7"/>
      <c r="S62" s="8"/>
      <c r="T62" s="7"/>
      <c r="U62" s="8"/>
      <c r="V62" s="7"/>
      <c r="W62" s="8"/>
      <c r="X62" s="7"/>
      <c r="Y62" s="8"/>
      <c r="Z62" s="7"/>
      <c r="AA62" s="8"/>
      <c r="AB62" s="7"/>
      <c r="AC62" s="8"/>
      <c r="AD62" s="7"/>
      <c r="AE62" s="8"/>
      <c r="AF62" s="7"/>
      <c r="AG62" s="8"/>
      <c r="AH62" s="7"/>
      <c r="AI62" s="8"/>
      <c r="AJ62" s="7"/>
      <c r="AK62" s="8"/>
      <c r="AL62" s="21"/>
      <c r="AM62" s="35"/>
      <c r="AN62" s="57"/>
      <c r="AO62" s="20"/>
      <c r="AP62" s="22"/>
      <c r="AQ62" s="22"/>
      <c r="AR62" s="22"/>
      <c r="AS62" s="22"/>
      <c r="AT62" s="6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122"/>
      <c r="BG62" s="122"/>
      <c r="BX62" s="121"/>
      <c r="CD62" s="147" t="str">
        <f t="shared" si="3"/>
        <v/>
      </c>
      <c r="CG62" s="123">
        <v>0</v>
      </c>
      <c r="CH62" s="123">
        <v>0</v>
      </c>
      <c r="CI62" s="123">
        <v>0</v>
      </c>
      <c r="CJ62" s="123">
        <f t="shared" si="4"/>
        <v>0</v>
      </c>
      <c r="CK62" s="123"/>
      <c r="CL62" s="123"/>
      <c r="CM62" s="123"/>
      <c r="CN62" s="123"/>
      <c r="CO62" s="123"/>
    </row>
    <row r="63" spans="1:93" ht="16.149999999999999" customHeight="1" x14ac:dyDescent="0.2">
      <c r="A63" s="335"/>
      <c r="B63" s="175" t="s">
        <v>46</v>
      </c>
      <c r="C63" s="87">
        <f t="shared" si="8"/>
        <v>0</v>
      </c>
      <c r="D63" s="171">
        <f t="shared" si="9"/>
        <v>0</v>
      </c>
      <c r="E63" s="166">
        <f t="shared" si="7"/>
        <v>0</v>
      </c>
      <c r="F63" s="41"/>
      <c r="G63" s="42"/>
      <c r="H63" s="41"/>
      <c r="I63" s="42"/>
      <c r="J63" s="27"/>
      <c r="K63" s="137"/>
      <c r="L63" s="27"/>
      <c r="M63" s="137"/>
      <c r="N63" s="27"/>
      <c r="O63" s="137"/>
      <c r="P63" s="27"/>
      <c r="Q63" s="137"/>
      <c r="R63" s="27"/>
      <c r="S63" s="137"/>
      <c r="T63" s="27"/>
      <c r="U63" s="137"/>
      <c r="V63" s="27"/>
      <c r="W63" s="137"/>
      <c r="X63" s="27"/>
      <c r="Y63" s="137"/>
      <c r="Z63" s="27"/>
      <c r="AA63" s="137"/>
      <c r="AB63" s="27"/>
      <c r="AC63" s="137"/>
      <c r="AD63" s="27"/>
      <c r="AE63" s="137"/>
      <c r="AF63" s="27"/>
      <c r="AG63" s="137"/>
      <c r="AH63" s="27"/>
      <c r="AI63" s="137"/>
      <c r="AJ63" s="27"/>
      <c r="AK63" s="137"/>
      <c r="AL63" s="163"/>
      <c r="AM63" s="164"/>
      <c r="AN63" s="57"/>
      <c r="AO63" s="28"/>
      <c r="AP63" s="62"/>
      <c r="AQ63" s="62"/>
      <c r="AR63" s="62"/>
      <c r="AS63" s="62"/>
      <c r="AT63" s="6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122"/>
      <c r="BG63" s="122"/>
      <c r="BX63" s="121"/>
      <c r="CD63" s="147" t="str">
        <f t="shared" si="3"/>
        <v/>
      </c>
      <c r="CG63" s="123">
        <v>0</v>
      </c>
      <c r="CH63" s="123">
        <v>0</v>
      </c>
      <c r="CI63" s="123">
        <v>0</v>
      </c>
      <c r="CJ63" s="123">
        <f t="shared" si="4"/>
        <v>0</v>
      </c>
      <c r="CK63" s="123"/>
      <c r="CL63" s="123"/>
      <c r="CM63" s="123"/>
      <c r="CN63" s="123"/>
      <c r="CO63" s="123"/>
    </row>
    <row r="64" spans="1:93" ht="16.149999999999999" customHeight="1" x14ac:dyDescent="0.2">
      <c r="A64" s="335"/>
      <c r="B64" s="167" t="s">
        <v>45</v>
      </c>
      <c r="C64" s="132">
        <f t="shared" si="8"/>
        <v>0</v>
      </c>
      <c r="D64" s="168">
        <f t="shared" si="9"/>
        <v>0</v>
      </c>
      <c r="E64" s="128">
        <f t="shared" si="7"/>
        <v>0</v>
      </c>
      <c r="F64" s="64"/>
      <c r="G64" s="65"/>
      <c r="H64" s="64"/>
      <c r="I64" s="65"/>
      <c r="J64" s="12"/>
      <c r="K64" s="14"/>
      <c r="L64" s="12"/>
      <c r="M64" s="14"/>
      <c r="N64" s="12"/>
      <c r="O64" s="14"/>
      <c r="P64" s="12"/>
      <c r="Q64" s="14"/>
      <c r="R64" s="12"/>
      <c r="S64" s="14"/>
      <c r="T64" s="12"/>
      <c r="U64" s="14"/>
      <c r="V64" s="12"/>
      <c r="W64" s="14"/>
      <c r="X64" s="12"/>
      <c r="Y64" s="14"/>
      <c r="Z64" s="12"/>
      <c r="AA64" s="14"/>
      <c r="AB64" s="12"/>
      <c r="AC64" s="14"/>
      <c r="AD64" s="12"/>
      <c r="AE64" s="14"/>
      <c r="AF64" s="12"/>
      <c r="AG64" s="14"/>
      <c r="AH64" s="12"/>
      <c r="AI64" s="14"/>
      <c r="AJ64" s="12"/>
      <c r="AK64" s="14"/>
      <c r="AL64" s="23"/>
      <c r="AM64" s="36"/>
      <c r="AN64" s="57"/>
      <c r="AO64" s="13"/>
      <c r="AP64" s="24"/>
      <c r="AQ64" s="24"/>
      <c r="AR64" s="24"/>
      <c r="AS64" s="24"/>
      <c r="AT64" s="6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122"/>
      <c r="BG64" s="122"/>
      <c r="BX64" s="121"/>
      <c r="CD64" s="147" t="str">
        <f t="shared" si="3"/>
        <v/>
      </c>
      <c r="CG64" s="123">
        <v>0</v>
      </c>
      <c r="CH64" s="123">
        <v>0</v>
      </c>
      <c r="CI64" s="123">
        <v>0</v>
      </c>
      <c r="CJ64" s="123">
        <f t="shared" si="4"/>
        <v>0</v>
      </c>
      <c r="CK64" s="123"/>
      <c r="CL64" s="123"/>
      <c r="CM64" s="123"/>
      <c r="CN64" s="123"/>
      <c r="CO64" s="123"/>
    </row>
    <row r="65" spans="1:93" ht="16.149999999999999" customHeight="1" x14ac:dyDescent="0.2">
      <c r="A65" s="334" t="s">
        <v>52</v>
      </c>
      <c r="B65" s="152" t="s">
        <v>37</v>
      </c>
      <c r="C65" s="49">
        <f t="shared" ref="C65:C95" si="10">SUM(D65+E65)</f>
        <v>0</v>
      </c>
      <c r="D65" s="50">
        <f t="shared" ref="D65:D95" si="11">SUM(F65+H65+J65+L65+N65+P65+R65+T65+V65+X65+Z65+AB65+AD65+AF65+AH65+AJ65+AL65)</f>
        <v>0</v>
      </c>
      <c r="E65" s="153">
        <f t="shared" si="7"/>
        <v>0</v>
      </c>
      <c r="F65" s="84"/>
      <c r="G65" s="170"/>
      <c r="H65" s="84"/>
      <c r="I65" s="170"/>
      <c r="J65" s="78"/>
      <c r="K65" s="79"/>
      <c r="L65" s="78"/>
      <c r="M65" s="79"/>
      <c r="N65" s="78"/>
      <c r="O65" s="79"/>
      <c r="P65" s="78"/>
      <c r="Q65" s="79"/>
      <c r="R65" s="78"/>
      <c r="S65" s="79"/>
      <c r="T65" s="78"/>
      <c r="U65" s="79"/>
      <c r="V65" s="78"/>
      <c r="W65" s="79"/>
      <c r="X65" s="78"/>
      <c r="Y65" s="79"/>
      <c r="Z65" s="78"/>
      <c r="AA65" s="79"/>
      <c r="AB65" s="7"/>
      <c r="AC65" s="8"/>
      <c r="AD65" s="176"/>
      <c r="AE65" s="177"/>
      <c r="AF65" s="67"/>
      <c r="AG65" s="72"/>
      <c r="AH65" s="67"/>
      <c r="AI65" s="72"/>
      <c r="AJ65" s="67"/>
      <c r="AK65" s="72"/>
      <c r="AL65" s="178"/>
      <c r="AM65" s="179"/>
      <c r="AN65" s="57"/>
      <c r="AO65" s="2"/>
      <c r="AP65" s="26"/>
      <c r="AQ65" s="26"/>
      <c r="AR65" s="26"/>
      <c r="AS65" s="26"/>
      <c r="AT65" s="6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122"/>
      <c r="BG65" s="122"/>
      <c r="BX65" s="121"/>
      <c r="CD65" s="147" t="str">
        <f t="shared" si="3"/>
        <v/>
      </c>
      <c r="CG65" s="123">
        <v>0</v>
      </c>
      <c r="CH65" s="123">
        <v>0</v>
      </c>
      <c r="CI65" s="123">
        <v>0</v>
      </c>
      <c r="CJ65" s="123">
        <f t="shared" si="4"/>
        <v>0</v>
      </c>
      <c r="CK65" s="123"/>
      <c r="CL65" s="123"/>
      <c r="CM65" s="123"/>
      <c r="CN65" s="123"/>
      <c r="CO65" s="123"/>
    </row>
    <row r="66" spans="1:93" ht="16.149999999999999" customHeight="1" x14ac:dyDescent="0.2">
      <c r="A66" s="335"/>
      <c r="B66" s="39" t="s">
        <v>39</v>
      </c>
      <c r="C66" s="52">
        <f t="shared" si="10"/>
        <v>0</v>
      </c>
      <c r="D66" s="53">
        <f t="shared" si="11"/>
        <v>0</v>
      </c>
      <c r="E66" s="158">
        <f t="shared" si="7"/>
        <v>0</v>
      </c>
      <c r="F66" s="41"/>
      <c r="G66" s="42"/>
      <c r="H66" s="41"/>
      <c r="I66" s="42"/>
      <c r="J66" s="7"/>
      <c r="K66" s="8"/>
      <c r="L66" s="7"/>
      <c r="M66" s="8"/>
      <c r="N66" s="7"/>
      <c r="O66" s="8"/>
      <c r="P66" s="7"/>
      <c r="Q66" s="8"/>
      <c r="R66" s="7"/>
      <c r="S66" s="8"/>
      <c r="T66" s="7"/>
      <c r="U66" s="8"/>
      <c r="V66" s="7"/>
      <c r="W66" s="8"/>
      <c r="X66" s="7"/>
      <c r="Y66" s="8"/>
      <c r="Z66" s="7"/>
      <c r="AA66" s="8"/>
      <c r="AB66" s="7"/>
      <c r="AC66" s="8"/>
      <c r="AD66" s="176"/>
      <c r="AE66" s="177"/>
      <c r="AF66" s="40"/>
      <c r="AG66" s="75"/>
      <c r="AH66" s="40"/>
      <c r="AI66" s="75"/>
      <c r="AJ66" s="40"/>
      <c r="AK66" s="75"/>
      <c r="AL66" s="74"/>
      <c r="AM66" s="96"/>
      <c r="AN66" s="57"/>
      <c r="AO66" s="20"/>
      <c r="AP66" s="22"/>
      <c r="AQ66" s="22"/>
      <c r="AR66" s="22"/>
      <c r="AS66" s="22"/>
      <c r="AT66" s="6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122"/>
      <c r="BG66" s="122"/>
      <c r="BX66" s="121"/>
      <c r="CD66" s="147" t="str">
        <f t="shared" si="3"/>
        <v/>
      </c>
      <c r="CG66" s="123">
        <v>0</v>
      </c>
      <c r="CH66" s="123">
        <v>0</v>
      </c>
      <c r="CI66" s="123">
        <v>0</v>
      </c>
      <c r="CJ66" s="123">
        <f t="shared" si="4"/>
        <v>0</v>
      </c>
      <c r="CK66" s="123"/>
      <c r="CL66" s="123"/>
      <c r="CM66" s="123"/>
      <c r="CN66" s="123"/>
      <c r="CO66" s="123"/>
    </row>
    <row r="67" spans="1:93" ht="16.149999999999999" customHeight="1" x14ac:dyDescent="0.2">
      <c r="A67" s="335"/>
      <c r="B67" s="112" t="s">
        <v>46</v>
      </c>
      <c r="C67" s="165">
        <f t="shared" si="10"/>
        <v>0</v>
      </c>
      <c r="D67" s="171">
        <f t="shared" si="11"/>
        <v>0</v>
      </c>
      <c r="E67" s="166">
        <f t="shared" si="7"/>
        <v>0</v>
      </c>
      <c r="F67" s="41"/>
      <c r="G67" s="42"/>
      <c r="H67" s="41"/>
      <c r="I67" s="42"/>
      <c r="J67" s="27"/>
      <c r="K67" s="137"/>
      <c r="L67" s="27"/>
      <c r="M67" s="137"/>
      <c r="N67" s="27"/>
      <c r="O67" s="137"/>
      <c r="P67" s="27"/>
      <c r="Q67" s="137"/>
      <c r="R67" s="27"/>
      <c r="S67" s="137"/>
      <c r="T67" s="27"/>
      <c r="U67" s="137"/>
      <c r="V67" s="27"/>
      <c r="W67" s="137"/>
      <c r="X67" s="27"/>
      <c r="Y67" s="137"/>
      <c r="Z67" s="27"/>
      <c r="AA67" s="137"/>
      <c r="AB67" s="7"/>
      <c r="AC67" s="8"/>
      <c r="AD67" s="176"/>
      <c r="AE67" s="177"/>
      <c r="AF67" s="41"/>
      <c r="AG67" s="99"/>
      <c r="AH67" s="41"/>
      <c r="AI67" s="99"/>
      <c r="AJ67" s="41"/>
      <c r="AK67" s="99"/>
      <c r="AL67" s="180"/>
      <c r="AM67" s="181"/>
      <c r="AN67" s="57"/>
      <c r="AO67" s="28"/>
      <c r="AP67" s="62"/>
      <c r="AQ67" s="62"/>
      <c r="AR67" s="62"/>
      <c r="AS67" s="62"/>
      <c r="AT67" s="6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122"/>
      <c r="BG67" s="122"/>
      <c r="BX67" s="121"/>
      <c r="CD67" s="147" t="str">
        <f t="shared" si="3"/>
        <v/>
      </c>
      <c r="CG67" s="123">
        <v>0</v>
      </c>
      <c r="CH67" s="123">
        <v>0</v>
      </c>
      <c r="CI67" s="123">
        <v>0</v>
      </c>
      <c r="CJ67" s="123">
        <f t="shared" si="4"/>
        <v>0</v>
      </c>
      <c r="CK67" s="123"/>
      <c r="CL67" s="123"/>
      <c r="CM67" s="123"/>
      <c r="CN67" s="123"/>
      <c r="CO67" s="123"/>
    </row>
    <row r="68" spans="1:93" ht="16.149999999999999" customHeight="1" x14ac:dyDescent="0.2">
      <c r="A68" s="336"/>
      <c r="B68" s="167" t="s">
        <v>45</v>
      </c>
      <c r="C68" s="132">
        <f t="shared" si="10"/>
        <v>0</v>
      </c>
      <c r="D68" s="168">
        <f t="shared" si="11"/>
        <v>0</v>
      </c>
      <c r="E68" s="128">
        <f t="shared" si="7"/>
        <v>0</v>
      </c>
      <c r="F68" s="64"/>
      <c r="G68" s="65"/>
      <c r="H68" s="64"/>
      <c r="I68" s="65"/>
      <c r="J68" s="12"/>
      <c r="K68" s="14"/>
      <c r="L68" s="12"/>
      <c r="M68" s="14"/>
      <c r="N68" s="12"/>
      <c r="O68" s="14"/>
      <c r="P68" s="12"/>
      <c r="Q68" s="14"/>
      <c r="R68" s="12"/>
      <c r="S68" s="14"/>
      <c r="T68" s="12"/>
      <c r="U68" s="14"/>
      <c r="V68" s="12"/>
      <c r="W68" s="14"/>
      <c r="X68" s="12"/>
      <c r="Y68" s="14"/>
      <c r="Z68" s="12"/>
      <c r="AA68" s="14"/>
      <c r="AB68" s="7"/>
      <c r="AC68" s="8"/>
      <c r="AD68" s="176"/>
      <c r="AE68" s="177"/>
      <c r="AF68" s="64"/>
      <c r="AG68" s="73"/>
      <c r="AH68" s="64"/>
      <c r="AI68" s="73"/>
      <c r="AJ68" s="64"/>
      <c r="AK68" s="73"/>
      <c r="AL68" s="182"/>
      <c r="AM68" s="76"/>
      <c r="AN68" s="57"/>
      <c r="AO68" s="13"/>
      <c r="AP68" s="24"/>
      <c r="AQ68" s="24"/>
      <c r="AR68" s="24"/>
      <c r="AS68" s="24"/>
      <c r="AT68" s="6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122"/>
      <c r="BG68" s="122"/>
      <c r="BX68" s="121"/>
      <c r="CD68" s="147" t="str">
        <f t="shared" si="3"/>
        <v/>
      </c>
      <c r="CG68" s="123">
        <v>0</v>
      </c>
      <c r="CH68" s="123">
        <v>0</v>
      </c>
      <c r="CI68" s="123">
        <v>0</v>
      </c>
      <c r="CJ68" s="123">
        <f t="shared" si="4"/>
        <v>0</v>
      </c>
      <c r="CK68" s="123"/>
      <c r="CL68" s="123"/>
      <c r="CM68" s="123"/>
      <c r="CN68" s="123"/>
      <c r="CO68" s="123"/>
    </row>
    <row r="69" spans="1:93" ht="16.149999999999999" customHeight="1" x14ac:dyDescent="0.2">
      <c r="A69" s="334" t="s">
        <v>53</v>
      </c>
      <c r="B69" s="152" t="s">
        <v>37</v>
      </c>
      <c r="C69" s="49">
        <f t="shared" si="10"/>
        <v>22</v>
      </c>
      <c r="D69" s="50">
        <f t="shared" si="11"/>
        <v>15</v>
      </c>
      <c r="E69" s="153">
        <f t="shared" si="7"/>
        <v>7</v>
      </c>
      <c r="F69" s="84"/>
      <c r="G69" s="170"/>
      <c r="H69" s="84"/>
      <c r="I69" s="170"/>
      <c r="J69" s="78"/>
      <c r="K69" s="79"/>
      <c r="L69" s="78"/>
      <c r="M69" s="79"/>
      <c r="N69" s="78">
        <v>1</v>
      </c>
      <c r="O69" s="79"/>
      <c r="P69" s="78">
        <v>4</v>
      </c>
      <c r="Q69" s="79">
        <v>2</v>
      </c>
      <c r="R69" s="78">
        <v>3</v>
      </c>
      <c r="S69" s="79">
        <v>1</v>
      </c>
      <c r="T69" s="78">
        <v>5</v>
      </c>
      <c r="U69" s="79">
        <v>2</v>
      </c>
      <c r="V69" s="78">
        <v>1</v>
      </c>
      <c r="W69" s="79">
        <v>1</v>
      </c>
      <c r="X69" s="78"/>
      <c r="Y69" s="79">
        <v>1</v>
      </c>
      <c r="Z69" s="78"/>
      <c r="AA69" s="79"/>
      <c r="AB69" s="78"/>
      <c r="AC69" s="79"/>
      <c r="AD69" s="78">
        <v>1</v>
      </c>
      <c r="AE69" s="79"/>
      <c r="AF69" s="78"/>
      <c r="AG69" s="79"/>
      <c r="AH69" s="78"/>
      <c r="AI69" s="79"/>
      <c r="AJ69" s="78"/>
      <c r="AK69" s="79"/>
      <c r="AL69" s="155"/>
      <c r="AM69" s="156"/>
      <c r="AN69" s="57"/>
      <c r="AO69" s="2">
        <v>0</v>
      </c>
      <c r="AP69" s="26">
        <v>0</v>
      </c>
      <c r="AQ69" s="26">
        <v>0</v>
      </c>
      <c r="AR69" s="26">
        <v>0</v>
      </c>
      <c r="AS69" s="26"/>
      <c r="AT69" s="6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122"/>
      <c r="BG69" s="122"/>
      <c r="BX69" s="121"/>
      <c r="CD69" s="147" t="str">
        <f t="shared" si="3"/>
        <v/>
      </c>
      <c r="CG69" s="123">
        <v>0</v>
      </c>
      <c r="CH69" s="123">
        <v>0</v>
      </c>
      <c r="CI69" s="123">
        <v>0</v>
      </c>
      <c r="CJ69" s="123">
        <f t="shared" si="4"/>
        <v>0</v>
      </c>
      <c r="CK69" s="123"/>
      <c r="CL69" s="123"/>
      <c r="CM69" s="123"/>
      <c r="CN69" s="123"/>
      <c r="CO69" s="123"/>
    </row>
    <row r="70" spans="1:93" ht="16.149999999999999" customHeight="1" x14ac:dyDescent="0.2">
      <c r="A70" s="335"/>
      <c r="B70" s="39" t="s">
        <v>38</v>
      </c>
      <c r="C70" s="52">
        <f t="shared" si="10"/>
        <v>0</v>
      </c>
      <c r="D70" s="53">
        <f t="shared" si="11"/>
        <v>0</v>
      </c>
      <c r="E70" s="158">
        <f t="shared" si="7"/>
        <v>0</v>
      </c>
      <c r="F70" s="41"/>
      <c r="G70" s="42"/>
      <c r="H70" s="41"/>
      <c r="I70" s="42"/>
      <c r="J70" s="7"/>
      <c r="K70" s="8"/>
      <c r="L70" s="7"/>
      <c r="M70" s="8"/>
      <c r="N70" s="7"/>
      <c r="O70" s="8"/>
      <c r="P70" s="7"/>
      <c r="Q70" s="8"/>
      <c r="R70" s="7"/>
      <c r="S70" s="8"/>
      <c r="T70" s="7"/>
      <c r="U70" s="8"/>
      <c r="V70" s="7"/>
      <c r="W70" s="8"/>
      <c r="X70" s="7"/>
      <c r="Y70" s="8"/>
      <c r="Z70" s="7"/>
      <c r="AA70" s="8"/>
      <c r="AB70" s="7"/>
      <c r="AC70" s="8"/>
      <c r="AD70" s="7"/>
      <c r="AE70" s="8"/>
      <c r="AF70" s="7"/>
      <c r="AG70" s="8"/>
      <c r="AH70" s="7"/>
      <c r="AI70" s="8"/>
      <c r="AJ70" s="7"/>
      <c r="AK70" s="8"/>
      <c r="AL70" s="21"/>
      <c r="AM70" s="35"/>
      <c r="AN70" s="57"/>
      <c r="AO70" s="66"/>
      <c r="AP70" s="183"/>
      <c r="AQ70" s="183"/>
      <c r="AR70" s="183"/>
      <c r="AS70" s="183"/>
      <c r="AT70" s="6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122"/>
      <c r="BG70" s="122"/>
      <c r="BX70" s="121"/>
      <c r="CD70" s="147" t="str">
        <f t="shared" si="3"/>
        <v/>
      </c>
      <c r="CG70" s="123">
        <v>0</v>
      </c>
      <c r="CH70" s="123">
        <v>0</v>
      </c>
      <c r="CI70" s="123">
        <v>0</v>
      </c>
      <c r="CJ70" s="123">
        <f t="shared" si="4"/>
        <v>0</v>
      </c>
      <c r="CK70" s="123"/>
      <c r="CL70" s="123"/>
      <c r="CM70" s="123"/>
      <c r="CN70" s="123"/>
      <c r="CO70" s="123"/>
    </row>
    <row r="71" spans="1:93" ht="16.149999999999999" customHeight="1" x14ac:dyDescent="0.2">
      <c r="A71" s="335"/>
      <c r="B71" s="39" t="s">
        <v>39</v>
      </c>
      <c r="C71" s="52">
        <f t="shared" si="10"/>
        <v>33</v>
      </c>
      <c r="D71" s="53">
        <f t="shared" si="11"/>
        <v>24</v>
      </c>
      <c r="E71" s="158">
        <f t="shared" si="7"/>
        <v>9</v>
      </c>
      <c r="F71" s="41"/>
      <c r="G71" s="42"/>
      <c r="H71" s="41"/>
      <c r="I71" s="42"/>
      <c r="J71" s="7"/>
      <c r="K71" s="8"/>
      <c r="L71" s="7"/>
      <c r="M71" s="8"/>
      <c r="N71" s="7">
        <v>3</v>
      </c>
      <c r="O71" s="8"/>
      <c r="P71" s="7">
        <v>6</v>
      </c>
      <c r="Q71" s="8">
        <v>1</v>
      </c>
      <c r="R71" s="7">
        <v>5</v>
      </c>
      <c r="S71" s="8">
        <v>1</v>
      </c>
      <c r="T71" s="7">
        <v>3</v>
      </c>
      <c r="U71" s="8">
        <v>3</v>
      </c>
      <c r="V71" s="7">
        <v>2</v>
      </c>
      <c r="W71" s="8"/>
      <c r="X71" s="7">
        <v>2</v>
      </c>
      <c r="Y71" s="8">
        <v>1</v>
      </c>
      <c r="Z71" s="7">
        <v>2</v>
      </c>
      <c r="AA71" s="8">
        <v>2</v>
      </c>
      <c r="AB71" s="7">
        <v>1</v>
      </c>
      <c r="AC71" s="8"/>
      <c r="AD71" s="7"/>
      <c r="AE71" s="8"/>
      <c r="AF71" s="7"/>
      <c r="AG71" s="8"/>
      <c r="AH71" s="7"/>
      <c r="AI71" s="8">
        <v>1</v>
      </c>
      <c r="AJ71" s="7"/>
      <c r="AK71" s="8"/>
      <c r="AL71" s="21"/>
      <c r="AM71" s="35"/>
      <c r="AN71" s="57"/>
      <c r="AO71" s="20">
        <v>0</v>
      </c>
      <c r="AP71" s="22">
        <v>0</v>
      </c>
      <c r="AQ71" s="22">
        <v>0</v>
      </c>
      <c r="AR71" s="22">
        <v>1</v>
      </c>
      <c r="AS71" s="22"/>
      <c r="AT71" s="6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122"/>
      <c r="BG71" s="122"/>
      <c r="BX71" s="121"/>
      <c r="CD71" s="147" t="str">
        <f t="shared" si="3"/>
        <v/>
      </c>
      <c r="CG71" s="123">
        <v>0</v>
      </c>
      <c r="CH71" s="123">
        <v>0</v>
      </c>
      <c r="CI71" s="123">
        <v>0</v>
      </c>
      <c r="CJ71" s="123">
        <f t="shared" si="4"/>
        <v>0</v>
      </c>
      <c r="CK71" s="123"/>
      <c r="CL71" s="123"/>
      <c r="CM71" s="123"/>
      <c r="CN71" s="123"/>
      <c r="CO71" s="123"/>
    </row>
    <row r="72" spans="1:93" ht="16.149999999999999" customHeight="1" x14ac:dyDescent="0.2">
      <c r="A72" s="335"/>
      <c r="B72" s="39" t="s">
        <v>41</v>
      </c>
      <c r="C72" s="52">
        <f t="shared" si="10"/>
        <v>0</v>
      </c>
      <c r="D72" s="53">
        <f t="shared" si="11"/>
        <v>0</v>
      </c>
      <c r="E72" s="158">
        <f t="shared" si="7"/>
        <v>0</v>
      </c>
      <c r="F72" s="41"/>
      <c r="G72" s="42"/>
      <c r="H72" s="41"/>
      <c r="I72" s="42"/>
      <c r="J72" s="7"/>
      <c r="K72" s="8"/>
      <c r="L72" s="7"/>
      <c r="M72" s="8"/>
      <c r="N72" s="7"/>
      <c r="O72" s="8"/>
      <c r="P72" s="7"/>
      <c r="Q72" s="8"/>
      <c r="R72" s="7"/>
      <c r="S72" s="8"/>
      <c r="T72" s="7"/>
      <c r="U72" s="8"/>
      <c r="V72" s="7"/>
      <c r="W72" s="8"/>
      <c r="X72" s="7"/>
      <c r="Y72" s="8"/>
      <c r="Z72" s="7"/>
      <c r="AA72" s="8"/>
      <c r="AB72" s="7"/>
      <c r="AC72" s="8"/>
      <c r="AD72" s="7"/>
      <c r="AE72" s="8"/>
      <c r="AF72" s="7"/>
      <c r="AG72" s="8"/>
      <c r="AH72" s="7"/>
      <c r="AI72" s="8"/>
      <c r="AJ72" s="7"/>
      <c r="AK72" s="8"/>
      <c r="AL72" s="21"/>
      <c r="AM72" s="35"/>
      <c r="AN72" s="57"/>
      <c r="AO72" s="20"/>
      <c r="AP72" s="22"/>
      <c r="AQ72" s="22"/>
      <c r="AR72" s="22"/>
      <c r="AS72" s="22"/>
      <c r="AT72" s="6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122"/>
      <c r="BG72" s="122"/>
      <c r="BX72" s="121"/>
      <c r="CD72" s="147" t="str">
        <f t="shared" si="3"/>
        <v/>
      </c>
      <c r="CG72" s="123">
        <v>0</v>
      </c>
      <c r="CH72" s="123">
        <v>0</v>
      </c>
      <c r="CI72" s="123">
        <v>0</v>
      </c>
      <c r="CJ72" s="123">
        <f t="shared" si="4"/>
        <v>0</v>
      </c>
      <c r="CK72" s="123"/>
      <c r="CL72" s="123"/>
      <c r="CM72" s="123"/>
      <c r="CN72" s="123"/>
      <c r="CO72" s="123"/>
    </row>
    <row r="73" spans="1:93" ht="16.149999999999999" customHeight="1" x14ac:dyDescent="0.2">
      <c r="A73" s="335"/>
      <c r="B73" s="39" t="s">
        <v>42</v>
      </c>
      <c r="C73" s="52">
        <f t="shared" si="10"/>
        <v>0</v>
      </c>
      <c r="D73" s="53">
        <f t="shared" si="11"/>
        <v>0</v>
      </c>
      <c r="E73" s="158">
        <f t="shared" si="7"/>
        <v>0</v>
      </c>
      <c r="F73" s="41"/>
      <c r="G73" s="42"/>
      <c r="H73" s="41"/>
      <c r="I73" s="42"/>
      <c r="J73" s="7"/>
      <c r="K73" s="8"/>
      <c r="L73" s="7"/>
      <c r="M73" s="8"/>
      <c r="N73" s="7"/>
      <c r="O73" s="8"/>
      <c r="P73" s="7"/>
      <c r="Q73" s="8"/>
      <c r="R73" s="7"/>
      <c r="S73" s="8"/>
      <c r="T73" s="7"/>
      <c r="U73" s="8"/>
      <c r="V73" s="7"/>
      <c r="W73" s="8"/>
      <c r="X73" s="7"/>
      <c r="Y73" s="8"/>
      <c r="Z73" s="7"/>
      <c r="AA73" s="8"/>
      <c r="AB73" s="7"/>
      <c r="AC73" s="8"/>
      <c r="AD73" s="7"/>
      <c r="AE73" s="8"/>
      <c r="AF73" s="7"/>
      <c r="AG73" s="8"/>
      <c r="AH73" s="7"/>
      <c r="AI73" s="8"/>
      <c r="AJ73" s="7"/>
      <c r="AK73" s="8"/>
      <c r="AL73" s="21"/>
      <c r="AM73" s="35"/>
      <c r="AN73" s="57"/>
      <c r="AO73" s="20"/>
      <c r="AP73" s="22"/>
      <c r="AQ73" s="22"/>
      <c r="AR73" s="22"/>
      <c r="AS73" s="22"/>
      <c r="AT73" s="6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122"/>
      <c r="BG73" s="122"/>
      <c r="BX73" s="121"/>
      <c r="CD73" s="147" t="str">
        <f t="shared" si="3"/>
        <v/>
      </c>
      <c r="CG73" s="123">
        <v>0</v>
      </c>
      <c r="CH73" s="123">
        <v>0</v>
      </c>
      <c r="CI73" s="123">
        <v>0</v>
      </c>
      <c r="CJ73" s="123">
        <f t="shared" si="4"/>
        <v>0</v>
      </c>
      <c r="CK73" s="123"/>
      <c r="CL73" s="123"/>
      <c r="CM73" s="123"/>
      <c r="CN73" s="123"/>
      <c r="CO73" s="123"/>
    </row>
    <row r="74" spans="1:93" ht="16.149999999999999" customHeight="1" x14ac:dyDescent="0.2">
      <c r="A74" s="335"/>
      <c r="B74" s="175" t="s">
        <v>46</v>
      </c>
      <c r="C74" s="87">
        <f t="shared" si="10"/>
        <v>0</v>
      </c>
      <c r="D74" s="171">
        <f t="shared" si="11"/>
        <v>0</v>
      </c>
      <c r="E74" s="166">
        <f t="shared" si="7"/>
        <v>0</v>
      </c>
      <c r="F74" s="41"/>
      <c r="G74" s="42"/>
      <c r="H74" s="41"/>
      <c r="I74" s="42"/>
      <c r="J74" s="27"/>
      <c r="K74" s="137"/>
      <c r="L74" s="27"/>
      <c r="M74" s="137"/>
      <c r="N74" s="27"/>
      <c r="O74" s="137"/>
      <c r="P74" s="27"/>
      <c r="Q74" s="137"/>
      <c r="R74" s="27"/>
      <c r="S74" s="137"/>
      <c r="T74" s="27"/>
      <c r="U74" s="137"/>
      <c r="V74" s="27"/>
      <c r="W74" s="137"/>
      <c r="X74" s="27"/>
      <c r="Y74" s="137"/>
      <c r="Z74" s="27"/>
      <c r="AA74" s="137"/>
      <c r="AB74" s="27"/>
      <c r="AC74" s="137"/>
      <c r="AD74" s="27"/>
      <c r="AE74" s="137"/>
      <c r="AF74" s="27"/>
      <c r="AG74" s="137"/>
      <c r="AH74" s="27"/>
      <c r="AI74" s="137"/>
      <c r="AJ74" s="27"/>
      <c r="AK74" s="137"/>
      <c r="AL74" s="163"/>
      <c r="AM74" s="164"/>
      <c r="AN74" s="57"/>
      <c r="AO74" s="28"/>
      <c r="AP74" s="62"/>
      <c r="AQ74" s="62"/>
      <c r="AR74" s="62"/>
      <c r="AS74" s="62"/>
      <c r="AT74" s="6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122"/>
      <c r="BG74" s="122"/>
      <c r="BX74" s="121"/>
      <c r="CD74" s="147" t="str">
        <f t="shared" si="3"/>
        <v/>
      </c>
      <c r="CG74" s="123">
        <v>0</v>
      </c>
      <c r="CH74" s="123">
        <v>0</v>
      </c>
      <c r="CI74" s="123">
        <v>0</v>
      </c>
      <c r="CJ74" s="123">
        <f t="shared" si="4"/>
        <v>0</v>
      </c>
      <c r="CK74" s="123"/>
      <c r="CL74" s="123"/>
      <c r="CM74" s="123"/>
      <c r="CN74" s="123"/>
      <c r="CO74" s="123"/>
    </row>
    <row r="75" spans="1:93" ht="16.149999999999999" customHeight="1" x14ac:dyDescent="0.2">
      <c r="A75" s="336"/>
      <c r="B75" s="167" t="s">
        <v>45</v>
      </c>
      <c r="C75" s="132">
        <f t="shared" si="10"/>
        <v>0</v>
      </c>
      <c r="D75" s="168">
        <f t="shared" si="11"/>
        <v>0</v>
      </c>
      <c r="E75" s="128">
        <f t="shared" si="7"/>
        <v>0</v>
      </c>
      <c r="F75" s="64"/>
      <c r="G75" s="65"/>
      <c r="H75" s="64"/>
      <c r="I75" s="65"/>
      <c r="J75" s="12"/>
      <c r="K75" s="14"/>
      <c r="L75" s="12"/>
      <c r="M75" s="14"/>
      <c r="N75" s="12"/>
      <c r="O75" s="14"/>
      <c r="P75" s="12"/>
      <c r="Q75" s="14"/>
      <c r="R75" s="12"/>
      <c r="S75" s="14"/>
      <c r="T75" s="12"/>
      <c r="U75" s="14"/>
      <c r="V75" s="12"/>
      <c r="W75" s="14"/>
      <c r="X75" s="12"/>
      <c r="Y75" s="14"/>
      <c r="Z75" s="12"/>
      <c r="AA75" s="14"/>
      <c r="AB75" s="12"/>
      <c r="AC75" s="14"/>
      <c r="AD75" s="12"/>
      <c r="AE75" s="14"/>
      <c r="AF75" s="12"/>
      <c r="AG75" s="14"/>
      <c r="AH75" s="12"/>
      <c r="AI75" s="14"/>
      <c r="AJ75" s="12"/>
      <c r="AK75" s="14"/>
      <c r="AL75" s="23"/>
      <c r="AM75" s="36"/>
      <c r="AN75" s="57"/>
      <c r="AO75" s="13"/>
      <c r="AP75" s="24"/>
      <c r="AQ75" s="24"/>
      <c r="AR75" s="24"/>
      <c r="AS75" s="24"/>
      <c r="AT75" s="6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122"/>
      <c r="BG75" s="122"/>
      <c r="BX75" s="121"/>
      <c r="CD75" s="147" t="str">
        <f t="shared" si="3"/>
        <v/>
      </c>
      <c r="CG75" s="123">
        <v>0</v>
      </c>
      <c r="CH75" s="123">
        <v>0</v>
      </c>
      <c r="CI75" s="123">
        <v>0</v>
      </c>
      <c r="CJ75" s="123">
        <f t="shared" si="4"/>
        <v>0</v>
      </c>
      <c r="CK75" s="123"/>
      <c r="CL75" s="123"/>
      <c r="CM75" s="123"/>
      <c r="CN75" s="123"/>
      <c r="CO75" s="123"/>
    </row>
    <row r="76" spans="1:93" ht="16.149999999999999" customHeight="1" x14ac:dyDescent="0.2">
      <c r="A76" s="334" t="s">
        <v>54</v>
      </c>
      <c r="B76" s="152" t="s">
        <v>55</v>
      </c>
      <c r="C76" s="49">
        <f t="shared" si="10"/>
        <v>0</v>
      </c>
      <c r="D76" s="50">
        <f t="shared" si="11"/>
        <v>0</v>
      </c>
      <c r="E76" s="153">
        <f t="shared" si="7"/>
        <v>0</v>
      </c>
      <c r="F76" s="84"/>
      <c r="G76" s="170"/>
      <c r="H76" s="84"/>
      <c r="I76" s="170"/>
      <c r="J76" s="78"/>
      <c r="K76" s="79"/>
      <c r="L76" s="78"/>
      <c r="M76" s="79"/>
      <c r="N76" s="78"/>
      <c r="O76" s="79"/>
      <c r="P76" s="78"/>
      <c r="Q76" s="79"/>
      <c r="R76" s="78"/>
      <c r="S76" s="79"/>
      <c r="T76" s="78"/>
      <c r="U76" s="79"/>
      <c r="V76" s="78"/>
      <c r="W76" s="79"/>
      <c r="X76" s="78"/>
      <c r="Y76" s="79"/>
      <c r="Z76" s="78"/>
      <c r="AA76" s="79"/>
      <c r="AB76" s="27"/>
      <c r="AC76" s="137"/>
      <c r="AD76" s="184"/>
      <c r="AE76" s="185"/>
      <c r="AF76" s="67"/>
      <c r="AG76" s="72"/>
      <c r="AH76" s="67"/>
      <c r="AI76" s="72"/>
      <c r="AJ76" s="67"/>
      <c r="AK76" s="72"/>
      <c r="AL76" s="178"/>
      <c r="AM76" s="179"/>
      <c r="AN76" s="57"/>
      <c r="AO76" s="2"/>
      <c r="AP76" s="26"/>
      <c r="AQ76" s="26"/>
      <c r="AR76" s="26"/>
      <c r="AS76" s="26"/>
      <c r="AT76" s="6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122"/>
      <c r="BG76" s="122"/>
      <c r="BX76" s="121"/>
      <c r="CD76" s="147" t="str">
        <f t="shared" si="3"/>
        <v/>
      </c>
      <c r="CG76" s="123">
        <v>0</v>
      </c>
      <c r="CH76" s="123">
        <v>0</v>
      </c>
      <c r="CI76" s="123">
        <v>0</v>
      </c>
      <c r="CJ76" s="123">
        <f t="shared" si="4"/>
        <v>0</v>
      </c>
      <c r="CK76" s="123"/>
      <c r="CL76" s="123"/>
      <c r="CM76" s="123"/>
      <c r="CN76" s="123"/>
      <c r="CO76" s="123"/>
    </row>
    <row r="77" spans="1:93" ht="16.149999999999999" customHeight="1" x14ac:dyDescent="0.2">
      <c r="A77" s="335"/>
      <c r="B77" s="186" t="s">
        <v>56</v>
      </c>
      <c r="C77" s="59">
        <f t="shared" si="10"/>
        <v>4</v>
      </c>
      <c r="D77" s="60">
        <f t="shared" si="11"/>
        <v>0</v>
      </c>
      <c r="E77" s="166">
        <f t="shared" si="7"/>
        <v>4</v>
      </c>
      <c r="F77" s="41"/>
      <c r="G77" s="42"/>
      <c r="H77" s="41"/>
      <c r="I77" s="42"/>
      <c r="J77" s="7"/>
      <c r="K77" s="8"/>
      <c r="L77" s="7"/>
      <c r="M77" s="8"/>
      <c r="N77" s="7"/>
      <c r="O77" s="8">
        <v>1</v>
      </c>
      <c r="P77" s="7"/>
      <c r="Q77" s="8">
        <v>2</v>
      </c>
      <c r="R77" s="7"/>
      <c r="S77" s="8">
        <v>1</v>
      </c>
      <c r="T77" s="7"/>
      <c r="U77" s="8"/>
      <c r="V77" s="7"/>
      <c r="W77" s="8"/>
      <c r="X77" s="7"/>
      <c r="Y77" s="8"/>
      <c r="Z77" s="7"/>
      <c r="AA77" s="8"/>
      <c r="AB77" s="27"/>
      <c r="AC77" s="137"/>
      <c r="AD77" s="184"/>
      <c r="AE77" s="185"/>
      <c r="AF77" s="40"/>
      <c r="AG77" s="75"/>
      <c r="AH77" s="40"/>
      <c r="AI77" s="75"/>
      <c r="AJ77" s="40"/>
      <c r="AK77" s="75"/>
      <c r="AL77" s="74"/>
      <c r="AM77" s="96"/>
      <c r="AN77" s="57"/>
      <c r="AO77" s="20">
        <v>0</v>
      </c>
      <c r="AP77" s="22">
        <v>0</v>
      </c>
      <c r="AQ77" s="22">
        <v>0</v>
      </c>
      <c r="AR77" s="22">
        <v>1</v>
      </c>
      <c r="AS77" s="22"/>
      <c r="AT77" s="6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122"/>
      <c r="BG77" s="122"/>
      <c r="BX77" s="121"/>
      <c r="CD77" s="147" t="str">
        <f t="shared" si="3"/>
        <v/>
      </c>
      <c r="CG77" s="123">
        <v>0</v>
      </c>
      <c r="CH77" s="123">
        <v>0</v>
      </c>
      <c r="CI77" s="123">
        <v>0</v>
      </c>
      <c r="CJ77" s="123">
        <f t="shared" si="4"/>
        <v>0</v>
      </c>
      <c r="CK77" s="123"/>
      <c r="CL77" s="123"/>
      <c r="CM77" s="123"/>
      <c r="CN77" s="123"/>
      <c r="CO77" s="123"/>
    </row>
    <row r="78" spans="1:93" ht="16.149999999999999" customHeight="1" x14ac:dyDescent="0.2">
      <c r="A78" s="335"/>
      <c r="B78" s="186" t="s">
        <v>57</v>
      </c>
      <c r="C78" s="59">
        <f t="shared" si="10"/>
        <v>0</v>
      </c>
      <c r="D78" s="60">
        <f t="shared" si="11"/>
        <v>0</v>
      </c>
      <c r="E78" s="166">
        <f t="shared" si="7"/>
        <v>0</v>
      </c>
      <c r="F78" s="40"/>
      <c r="G78" s="43"/>
      <c r="H78" s="40"/>
      <c r="I78" s="43"/>
      <c r="J78" s="7"/>
      <c r="K78" s="8"/>
      <c r="L78" s="7"/>
      <c r="M78" s="8"/>
      <c r="N78" s="7"/>
      <c r="O78" s="8"/>
      <c r="P78" s="7"/>
      <c r="Q78" s="8"/>
      <c r="R78" s="7"/>
      <c r="S78" s="8"/>
      <c r="T78" s="7"/>
      <c r="U78" s="8"/>
      <c r="V78" s="7"/>
      <c r="W78" s="8"/>
      <c r="X78" s="7"/>
      <c r="Y78" s="8"/>
      <c r="Z78" s="7"/>
      <c r="AA78" s="8"/>
      <c r="AB78" s="27"/>
      <c r="AC78" s="137"/>
      <c r="AD78" s="184"/>
      <c r="AE78" s="185"/>
      <c r="AF78" s="40"/>
      <c r="AG78" s="75"/>
      <c r="AH78" s="40"/>
      <c r="AI78" s="75"/>
      <c r="AJ78" s="40"/>
      <c r="AK78" s="75"/>
      <c r="AL78" s="74"/>
      <c r="AM78" s="96"/>
      <c r="AN78" s="57"/>
      <c r="AO78" s="28"/>
      <c r="AP78" s="62"/>
      <c r="AQ78" s="62"/>
      <c r="AR78" s="62"/>
      <c r="AS78" s="62"/>
      <c r="AT78" s="6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122"/>
      <c r="BG78" s="122"/>
      <c r="BX78" s="121"/>
      <c r="CD78" s="147" t="str">
        <f t="shared" ref="CD78:CD95" si="12">IF((J78 + K78 + L78 + M78) &lt;  AS78,"* La columna 14-18 AÑOS no puede ser mayor al total por grupo edad de 10 a 19 años. ","")</f>
        <v/>
      </c>
      <c r="CG78" s="123">
        <v>0</v>
      </c>
      <c r="CH78" s="123">
        <v>0</v>
      </c>
      <c r="CI78" s="123">
        <v>0</v>
      </c>
      <c r="CJ78" s="123">
        <f t="shared" ref="CJ78:CJ95" si="13">IF((J78 + K78 + L78 + M78) &lt;  AS78,1,0)</f>
        <v>0</v>
      </c>
      <c r="CK78" s="123"/>
      <c r="CL78" s="123"/>
      <c r="CM78" s="123"/>
      <c r="CN78" s="123"/>
      <c r="CO78" s="123"/>
    </row>
    <row r="79" spans="1:93" ht="16.149999999999999" customHeight="1" x14ac:dyDescent="0.2">
      <c r="A79" s="335"/>
      <c r="B79" s="186" t="s">
        <v>58</v>
      </c>
      <c r="C79" s="52">
        <f t="shared" si="10"/>
        <v>4</v>
      </c>
      <c r="D79" s="53">
        <f t="shared" si="11"/>
        <v>0</v>
      </c>
      <c r="E79" s="166">
        <f t="shared" si="7"/>
        <v>4</v>
      </c>
      <c r="F79" s="41"/>
      <c r="G79" s="42"/>
      <c r="H79" s="41"/>
      <c r="I79" s="42"/>
      <c r="J79" s="27"/>
      <c r="K79" s="137"/>
      <c r="L79" s="27"/>
      <c r="M79" s="137"/>
      <c r="N79" s="27"/>
      <c r="O79" s="137">
        <v>1</v>
      </c>
      <c r="P79" s="27"/>
      <c r="Q79" s="137">
        <v>2</v>
      </c>
      <c r="R79" s="27"/>
      <c r="S79" s="137">
        <v>1</v>
      </c>
      <c r="T79" s="27"/>
      <c r="U79" s="137"/>
      <c r="V79" s="27"/>
      <c r="W79" s="137"/>
      <c r="X79" s="27"/>
      <c r="Y79" s="137"/>
      <c r="Z79" s="27"/>
      <c r="AA79" s="137"/>
      <c r="AB79" s="27"/>
      <c r="AC79" s="137"/>
      <c r="AD79" s="184"/>
      <c r="AE79" s="185"/>
      <c r="AF79" s="40"/>
      <c r="AG79" s="75"/>
      <c r="AH79" s="40"/>
      <c r="AI79" s="75"/>
      <c r="AJ79" s="40"/>
      <c r="AK79" s="75"/>
      <c r="AL79" s="74"/>
      <c r="AM79" s="96"/>
      <c r="AN79" s="57"/>
      <c r="AO79" s="28">
        <v>0</v>
      </c>
      <c r="AP79" s="62">
        <v>0</v>
      </c>
      <c r="AQ79" s="62">
        <v>0</v>
      </c>
      <c r="AR79" s="62">
        <v>1</v>
      </c>
      <c r="AS79" s="62"/>
      <c r="AT79" s="6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122"/>
      <c r="BG79" s="122"/>
      <c r="BX79" s="121"/>
      <c r="CD79" s="147" t="str">
        <f t="shared" si="12"/>
        <v/>
      </c>
      <c r="CG79" s="123">
        <v>0</v>
      </c>
      <c r="CH79" s="123">
        <v>0</v>
      </c>
      <c r="CI79" s="123">
        <v>0</v>
      </c>
      <c r="CJ79" s="123">
        <f t="shared" si="13"/>
        <v>0</v>
      </c>
      <c r="CK79" s="123"/>
      <c r="CL79" s="123"/>
      <c r="CM79" s="123"/>
      <c r="CN79" s="123"/>
      <c r="CO79" s="123"/>
    </row>
    <row r="80" spans="1:93" ht="16.149999999999999" customHeight="1" x14ac:dyDescent="0.2">
      <c r="A80" s="335"/>
      <c r="B80" s="112" t="s">
        <v>46</v>
      </c>
      <c r="C80" s="90">
        <f t="shared" si="10"/>
        <v>0</v>
      </c>
      <c r="D80" s="91">
        <f t="shared" si="11"/>
        <v>0</v>
      </c>
      <c r="E80" s="128">
        <f t="shared" si="7"/>
        <v>0</v>
      </c>
      <c r="F80" s="64"/>
      <c r="G80" s="65"/>
      <c r="H80" s="64"/>
      <c r="I80" s="65"/>
      <c r="J80" s="12"/>
      <c r="K80" s="14"/>
      <c r="L80" s="12"/>
      <c r="M80" s="14"/>
      <c r="N80" s="12"/>
      <c r="O80" s="14"/>
      <c r="P80" s="12"/>
      <c r="Q80" s="14"/>
      <c r="R80" s="12"/>
      <c r="S80" s="14"/>
      <c r="T80" s="12"/>
      <c r="U80" s="14"/>
      <c r="V80" s="12"/>
      <c r="W80" s="14"/>
      <c r="X80" s="12"/>
      <c r="Y80" s="14"/>
      <c r="Z80" s="12"/>
      <c r="AA80" s="14"/>
      <c r="AB80" s="27"/>
      <c r="AC80" s="137"/>
      <c r="AD80" s="184"/>
      <c r="AE80" s="185"/>
      <c r="AF80" s="64"/>
      <c r="AG80" s="73"/>
      <c r="AH80" s="64"/>
      <c r="AI80" s="73"/>
      <c r="AJ80" s="64"/>
      <c r="AK80" s="73"/>
      <c r="AL80" s="182"/>
      <c r="AM80" s="76"/>
      <c r="AN80" s="57"/>
      <c r="AO80" s="13"/>
      <c r="AP80" s="24"/>
      <c r="AQ80" s="24"/>
      <c r="AR80" s="24"/>
      <c r="AS80" s="24"/>
      <c r="AT80" s="6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122"/>
      <c r="BG80" s="122"/>
      <c r="BX80" s="121"/>
      <c r="CD80" s="147" t="str">
        <f t="shared" si="12"/>
        <v/>
      </c>
      <c r="CG80" s="123">
        <v>0</v>
      </c>
      <c r="CH80" s="123">
        <v>0</v>
      </c>
      <c r="CI80" s="123">
        <v>0</v>
      </c>
      <c r="CJ80" s="123">
        <f t="shared" si="13"/>
        <v>0</v>
      </c>
      <c r="CK80" s="123"/>
      <c r="CL80" s="123"/>
      <c r="CM80" s="123"/>
      <c r="CN80" s="123"/>
      <c r="CO80" s="123"/>
    </row>
    <row r="81" spans="1:93" ht="16.149999999999999" customHeight="1" x14ac:dyDescent="0.2">
      <c r="A81" s="337" t="s">
        <v>59</v>
      </c>
      <c r="B81" s="152" t="s">
        <v>37</v>
      </c>
      <c r="C81" s="49">
        <f t="shared" si="10"/>
        <v>0</v>
      </c>
      <c r="D81" s="50">
        <f t="shared" si="11"/>
        <v>0</v>
      </c>
      <c r="E81" s="153">
        <f t="shared" si="7"/>
        <v>0</v>
      </c>
      <c r="F81" s="84"/>
      <c r="G81" s="170"/>
      <c r="H81" s="84"/>
      <c r="I81" s="170"/>
      <c r="J81" s="78"/>
      <c r="K81" s="79"/>
      <c r="L81" s="78"/>
      <c r="M81" s="79"/>
      <c r="N81" s="78"/>
      <c r="O81" s="79"/>
      <c r="P81" s="187"/>
      <c r="Q81" s="188"/>
      <c r="R81" s="187"/>
      <c r="S81" s="188"/>
      <c r="T81" s="187"/>
      <c r="U81" s="188"/>
      <c r="V81" s="187"/>
      <c r="W81" s="188"/>
      <c r="X81" s="187"/>
      <c r="Y81" s="188"/>
      <c r="Z81" s="187"/>
      <c r="AA81" s="188"/>
      <c r="AB81" s="187"/>
      <c r="AC81" s="188"/>
      <c r="AD81" s="187"/>
      <c r="AE81" s="188"/>
      <c r="AF81" s="187"/>
      <c r="AG81" s="188"/>
      <c r="AH81" s="187"/>
      <c r="AI81" s="188"/>
      <c r="AJ81" s="187"/>
      <c r="AK81" s="188"/>
      <c r="AL81" s="187"/>
      <c r="AM81" s="189"/>
      <c r="AN81" s="94"/>
      <c r="AO81" s="18"/>
      <c r="AP81" s="48"/>
      <c r="AQ81" s="48"/>
      <c r="AR81" s="48"/>
      <c r="AS81" s="48"/>
      <c r="AT81" s="6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122"/>
      <c r="BG81" s="122"/>
      <c r="BX81" s="121"/>
      <c r="CD81" s="147" t="str">
        <f t="shared" si="12"/>
        <v/>
      </c>
      <c r="CG81" s="123">
        <v>0</v>
      </c>
      <c r="CH81" s="123">
        <v>0</v>
      </c>
      <c r="CI81" s="123">
        <v>0</v>
      </c>
      <c r="CJ81" s="123">
        <f t="shared" si="13"/>
        <v>0</v>
      </c>
      <c r="CK81" s="123"/>
      <c r="CL81" s="123"/>
      <c r="CM81" s="123"/>
      <c r="CN81" s="123"/>
      <c r="CO81" s="123"/>
    </row>
    <row r="82" spans="1:93" ht="16.149999999999999" customHeight="1" x14ac:dyDescent="0.2">
      <c r="A82" s="338"/>
      <c r="B82" s="39" t="s">
        <v>38</v>
      </c>
      <c r="C82" s="52">
        <f t="shared" si="10"/>
        <v>0</v>
      </c>
      <c r="D82" s="53">
        <f t="shared" si="11"/>
        <v>0</v>
      </c>
      <c r="E82" s="158">
        <f t="shared" si="7"/>
        <v>0</v>
      </c>
      <c r="F82" s="41"/>
      <c r="G82" s="42"/>
      <c r="H82" s="41"/>
      <c r="I82" s="42"/>
      <c r="J82" s="7"/>
      <c r="K82" s="8"/>
      <c r="L82" s="7"/>
      <c r="M82" s="8"/>
      <c r="N82" s="7"/>
      <c r="O82" s="8"/>
      <c r="P82" s="176"/>
      <c r="Q82" s="177"/>
      <c r="R82" s="176"/>
      <c r="S82" s="177"/>
      <c r="T82" s="176"/>
      <c r="U82" s="177"/>
      <c r="V82" s="176"/>
      <c r="W82" s="177"/>
      <c r="X82" s="176"/>
      <c r="Y82" s="177"/>
      <c r="Z82" s="176"/>
      <c r="AA82" s="177"/>
      <c r="AB82" s="176"/>
      <c r="AC82" s="177"/>
      <c r="AD82" s="176"/>
      <c r="AE82" s="177"/>
      <c r="AF82" s="176"/>
      <c r="AG82" s="177"/>
      <c r="AH82" s="176"/>
      <c r="AI82" s="177"/>
      <c r="AJ82" s="176"/>
      <c r="AK82" s="177"/>
      <c r="AL82" s="176"/>
      <c r="AM82" s="190"/>
      <c r="AN82" s="57"/>
      <c r="AO82" s="20"/>
      <c r="AP82" s="22"/>
      <c r="AQ82" s="22"/>
      <c r="AR82" s="22"/>
      <c r="AS82" s="22"/>
      <c r="AT82" s="6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122"/>
      <c r="BG82" s="122"/>
      <c r="BX82" s="121"/>
      <c r="CD82" s="147" t="str">
        <f t="shared" si="12"/>
        <v/>
      </c>
      <c r="CG82" s="123">
        <v>0</v>
      </c>
      <c r="CH82" s="123">
        <v>0</v>
      </c>
      <c r="CI82" s="123">
        <v>0</v>
      </c>
      <c r="CJ82" s="123">
        <f t="shared" si="13"/>
        <v>0</v>
      </c>
      <c r="CK82" s="123"/>
      <c r="CL82" s="123"/>
      <c r="CM82" s="123"/>
      <c r="CN82" s="123"/>
      <c r="CO82" s="123"/>
    </row>
    <row r="83" spans="1:93" ht="16.149999999999999" customHeight="1" x14ac:dyDescent="0.2">
      <c r="A83" s="338"/>
      <c r="B83" s="39" t="s">
        <v>39</v>
      </c>
      <c r="C83" s="52">
        <f t="shared" si="10"/>
        <v>0</v>
      </c>
      <c r="D83" s="53">
        <f t="shared" si="11"/>
        <v>0</v>
      </c>
      <c r="E83" s="158">
        <f t="shared" si="7"/>
        <v>0</v>
      </c>
      <c r="F83" s="41"/>
      <c r="G83" s="42"/>
      <c r="H83" s="41"/>
      <c r="I83" s="42"/>
      <c r="J83" s="7"/>
      <c r="K83" s="8"/>
      <c r="L83" s="7"/>
      <c r="M83" s="8"/>
      <c r="N83" s="7"/>
      <c r="O83" s="8"/>
      <c r="P83" s="176"/>
      <c r="Q83" s="177"/>
      <c r="R83" s="176"/>
      <c r="S83" s="177"/>
      <c r="T83" s="176"/>
      <c r="U83" s="177"/>
      <c r="V83" s="176"/>
      <c r="W83" s="177"/>
      <c r="X83" s="176"/>
      <c r="Y83" s="177"/>
      <c r="Z83" s="176"/>
      <c r="AA83" s="177"/>
      <c r="AB83" s="176"/>
      <c r="AC83" s="177"/>
      <c r="AD83" s="176"/>
      <c r="AE83" s="177"/>
      <c r="AF83" s="176"/>
      <c r="AG83" s="177"/>
      <c r="AH83" s="176"/>
      <c r="AI83" s="177"/>
      <c r="AJ83" s="176"/>
      <c r="AK83" s="177"/>
      <c r="AL83" s="176"/>
      <c r="AM83" s="190"/>
      <c r="AN83" s="57"/>
      <c r="AO83" s="20"/>
      <c r="AP83" s="22"/>
      <c r="AQ83" s="22"/>
      <c r="AR83" s="22"/>
      <c r="AS83" s="22"/>
      <c r="AT83" s="6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122"/>
      <c r="BG83" s="122"/>
      <c r="BX83" s="121"/>
      <c r="CD83" s="147" t="str">
        <f t="shared" si="12"/>
        <v/>
      </c>
      <c r="CG83" s="123">
        <v>0</v>
      </c>
      <c r="CH83" s="123">
        <v>0</v>
      </c>
      <c r="CI83" s="123">
        <v>0</v>
      </c>
      <c r="CJ83" s="123">
        <f t="shared" si="13"/>
        <v>0</v>
      </c>
      <c r="CK83" s="123"/>
      <c r="CL83" s="123"/>
      <c r="CM83" s="123"/>
      <c r="CN83" s="123"/>
      <c r="CO83" s="123"/>
    </row>
    <row r="84" spans="1:93" ht="16.149999999999999" customHeight="1" x14ac:dyDescent="0.2">
      <c r="A84" s="338"/>
      <c r="B84" s="39" t="s">
        <v>41</v>
      </c>
      <c r="C84" s="52">
        <f t="shared" si="10"/>
        <v>0</v>
      </c>
      <c r="D84" s="53">
        <f t="shared" si="11"/>
        <v>0</v>
      </c>
      <c r="E84" s="158">
        <f t="shared" si="7"/>
        <v>0</v>
      </c>
      <c r="F84" s="41"/>
      <c r="G84" s="42"/>
      <c r="H84" s="41"/>
      <c r="I84" s="42"/>
      <c r="J84" s="7"/>
      <c r="K84" s="8"/>
      <c r="L84" s="7"/>
      <c r="M84" s="8"/>
      <c r="N84" s="7"/>
      <c r="O84" s="8"/>
      <c r="P84" s="176"/>
      <c r="Q84" s="177"/>
      <c r="R84" s="176"/>
      <c r="S84" s="177"/>
      <c r="T84" s="176"/>
      <c r="U84" s="177"/>
      <c r="V84" s="176"/>
      <c r="W84" s="177"/>
      <c r="X84" s="176"/>
      <c r="Y84" s="177"/>
      <c r="Z84" s="176"/>
      <c r="AA84" s="177"/>
      <c r="AB84" s="176"/>
      <c r="AC84" s="177"/>
      <c r="AD84" s="176"/>
      <c r="AE84" s="177"/>
      <c r="AF84" s="176"/>
      <c r="AG84" s="177"/>
      <c r="AH84" s="176"/>
      <c r="AI84" s="177"/>
      <c r="AJ84" s="176"/>
      <c r="AK84" s="177"/>
      <c r="AL84" s="176"/>
      <c r="AM84" s="190"/>
      <c r="AN84" s="57"/>
      <c r="AO84" s="20"/>
      <c r="AP84" s="22"/>
      <c r="AQ84" s="22"/>
      <c r="AR84" s="22"/>
      <c r="AS84" s="22"/>
      <c r="AT84" s="6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122"/>
      <c r="BG84" s="122"/>
      <c r="BX84" s="121"/>
      <c r="CD84" s="147" t="str">
        <f t="shared" si="12"/>
        <v/>
      </c>
      <c r="CG84" s="123">
        <v>0</v>
      </c>
      <c r="CH84" s="123">
        <v>0</v>
      </c>
      <c r="CI84" s="123">
        <v>0</v>
      </c>
      <c r="CJ84" s="123">
        <f t="shared" si="13"/>
        <v>0</v>
      </c>
      <c r="CK84" s="123"/>
      <c r="CL84" s="123"/>
      <c r="CM84" s="123"/>
      <c r="CN84" s="123"/>
      <c r="CO84" s="123"/>
    </row>
    <row r="85" spans="1:93" ht="16.149999999999999" customHeight="1" x14ac:dyDescent="0.2">
      <c r="A85" s="338"/>
      <c r="B85" s="39" t="s">
        <v>42</v>
      </c>
      <c r="C85" s="52">
        <f t="shared" si="10"/>
        <v>0</v>
      </c>
      <c r="D85" s="53">
        <f t="shared" si="11"/>
        <v>0</v>
      </c>
      <c r="E85" s="158">
        <f t="shared" si="7"/>
        <v>0</v>
      </c>
      <c r="F85" s="41"/>
      <c r="G85" s="42"/>
      <c r="H85" s="41"/>
      <c r="I85" s="42"/>
      <c r="J85" s="7"/>
      <c r="K85" s="8"/>
      <c r="L85" s="7"/>
      <c r="M85" s="8"/>
      <c r="N85" s="7"/>
      <c r="O85" s="8"/>
      <c r="P85" s="176"/>
      <c r="Q85" s="177"/>
      <c r="R85" s="176"/>
      <c r="S85" s="177"/>
      <c r="T85" s="176"/>
      <c r="U85" s="177"/>
      <c r="V85" s="176"/>
      <c r="W85" s="177"/>
      <c r="X85" s="176"/>
      <c r="Y85" s="177"/>
      <c r="Z85" s="176"/>
      <c r="AA85" s="177"/>
      <c r="AB85" s="176"/>
      <c r="AC85" s="177"/>
      <c r="AD85" s="176"/>
      <c r="AE85" s="177"/>
      <c r="AF85" s="176"/>
      <c r="AG85" s="177"/>
      <c r="AH85" s="176"/>
      <c r="AI85" s="177"/>
      <c r="AJ85" s="176"/>
      <c r="AK85" s="177"/>
      <c r="AL85" s="176"/>
      <c r="AM85" s="190"/>
      <c r="AN85" s="57"/>
      <c r="AO85" s="20"/>
      <c r="AP85" s="22"/>
      <c r="AQ85" s="22"/>
      <c r="AR85" s="22"/>
      <c r="AS85" s="22"/>
      <c r="AT85" s="6"/>
      <c r="AU85" s="89"/>
      <c r="AV85" s="89"/>
      <c r="AW85" s="89"/>
      <c r="AX85" s="89"/>
      <c r="AY85" s="89"/>
      <c r="AZ85" s="89"/>
      <c r="BA85" s="89"/>
      <c r="BB85" s="89"/>
      <c r="BC85" s="89"/>
      <c r="BD85" s="89"/>
      <c r="BE85" s="89"/>
      <c r="BF85" s="122"/>
      <c r="BG85" s="122"/>
      <c r="BX85" s="121"/>
      <c r="CD85" s="147" t="str">
        <f t="shared" si="12"/>
        <v/>
      </c>
      <c r="CG85" s="123">
        <v>0</v>
      </c>
      <c r="CH85" s="123">
        <v>0</v>
      </c>
      <c r="CI85" s="123">
        <v>0</v>
      </c>
      <c r="CJ85" s="123">
        <f t="shared" si="13"/>
        <v>0</v>
      </c>
      <c r="CK85" s="123"/>
      <c r="CL85" s="123"/>
      <c r="CM85" s="123"/>
      <c r="CN85" s="123"/>
      <c r="CO85" s="123"/>
    </row>
    <row r="86" spans="1:93" ht="16.149999999999999" customHeight="1" x14ac:dyDescent="0.2">
      <c r="A86" s="338"/>
      <c r="B86" s="175" t="s">
        <v>46</v>
      </c>
      <c r="C86" s="165">
        <f t="shared" si="10"/>
        <v>0</v>
      </c>
      <c r="D86" s="88">
        <f t="shared" si="11"/>
        <v>0</v>
      </c>
      <c r="E86" s="166">
        <f t="shared" si="7"/>
        <v>0</v>
      </c>
      <c r="F86" s="41"/>
      <c r="G86" s="42"/>
      <c r="H86" s="41"/>
      <c r="I86" s="42"/>
      <c r="J86" s="27"/>
      <c r="K86" s="137"/>
      <c r="L86" s="27"/>
      <c r="M86" s="137"/>
      <c r="N86" s="27"/>
      <c r="O86" s="137"/>
      <c r="P86" s="184"/>
      <c r="Q86" s="185"/>
      <c r="R86" s="184"/>
      <c r="S86" s="185"/>
      <c r="T86" s="184"/>
      <c r="U86" s="185"/>
      <c r="V86" s="184"/>
      <c r="W86" s="185"/>
      <c r="X86" s="184"/>
      <c r="Y86" s="185"/>
      <c r="Z86" s="184"/>
      <c r="AA86" s="185"/>
      <c r="AB86" s="184"/>
      <c r="AC86" s="185"/>
      <c r="AD86" s="184"/>
      <c r="AE86" s="185"/>
      <c r="AF86" s="184"/>
      <c r="AG86" s="185"/>
      <c r="AH86" s="184"/>
      <c r="AI86" s="185"/>
      <c r="AJ86" s="184"/>
      <c r="AK86" s="185"/>
      <c r="AL86" s="184"/>
      <c r="AM86" s="191"/>
      <c r="AN86" s="57"/>
      <c r="AO86" s="20"/>
      <c r="AP86" s="22"/>
      <c r="AQ86" s="22"/>
      <c r="AR86" s="22"/>
      <c r="AS86" s="22"/>
      <c r="AT86" s="6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122"/>
      <c r="BG86" s="122"/>
      <c r="BX86" s="121"/>
      <c r="CD86" s="147" t="str">
        <f t="shared" si="12"/>
        <v/>
      </c>
      <c r="CG86" s="123">
        <v>0</v>
      </c>
      <c r="CH86" s="123">
        <v>0</v>
      </c>
      <c r="CI86" s="123">
        <v>0</v>
      </c>
      <c r="CJ86" s="123">
        <f t="shared" si="13"/>
        <v>0</v>
      </c>
      <c r="CK86" s="123"/>
      <c r="CL86" s="123"/>
      <c r="CM86" s="123"/>
      <c r="CN86" s="123"/>
      <c r="CO86" s="123"/>
    </row>
    <row r="87" spans="1:93" ht="16.149999999999999" customHeight="1" x14ac:dyDescent="0.2">
      <c r="A87" s="339"/>
      <c r="B87" s="167" t="s">
        <v>45</v>
      </c>
      <c r="C87" s="132">
        <f t="shared" si="10"/>
        <v>0</v>
      </c>
      <c r="D87" s="168">
        <f t="shared" si="11"/>
        <v>0</v>
      </c>
      <c r="E87" s="128">
        <f t="shared" si="7"/>
        <v>0</v>
      </c>
      <c r="F87" s="64"/>
      <c r="G87" s="65"/>
      <c r="H87" s="64"/>
      <c r="I87" s="65"/>
      <c r="J87" s="12"/>
      <c r="K87" s="14"/>
      <c r="L87" s="12"/>
      <c r="M87" s="14"/>
      <c r="N87" s="12"/>
      <c r="O87" s="14"/>
      <c r="P87" s="192"/>
      <c r="Q87" s="193"/>
      <c r="R87" s="192"/>
      <c r="S87" s="193"/>
      <c r="T87" s="192"/>
      <c r="U87" s="193"/>
      <c r="V87" s="192"/>
      <c r="W87" s="193"/>
      <c r="X87" s="192"/>
      <c r="Y87" s="193"/>
      <c r="Z87" s="192"/>
      <c r="AA87" s="193"/>
      <c r="AB87" s="192"/>
      <c r="AC87" s="193"/>
      <c r="AD87" s="192"/>
      <c r="AE87" s="193"/>
      <c r="AF87" s="192"/>
      <c r="AG87" s="193"/>
      <c r="AH87" s="192"/>
      <c r="AI87" s="193"/>
      <c r="AJ87" s="192"/>
      <c r="AK87" s="193"/>
      <c r="AL87" s="192"/>
      <c r="AM87" s="194"/>
      <c r="AN87" s="58"/>
      <c r="AO87" s="13"/>
      <c r="AP87" s="24"/>
      <c r="AQ87" s="24"/>
      <c r="AR87" s="24"/>
      <c r="AS87" s="24"/>
      <c r="AT87" s="6"/>
      <c r="AU87" s="89"/>
      <c r="AV87" s="89"/>
      <c r="AW87" s="89"/>
      <c r="AX87" s="89"/>
      <c r="AY87" s="89"/>
      <c r="AZ87" s="89"/>
      <c r="BA87" s="89"/>
      <c r="BB87" s="89"/>
      <c r="BC87" s="89"/>
      <c r="BD87" s="89"/>
      <c r="BE87" s="89"/>
      <c r="BF87" s="122"/>
      <c r="BG87" s="122"/>
      <c r="BX87" s="121"/>
      <c r="CD87" s="147" t="str">
        <f t="shared" si="12"/>
        <v/>
      </c>
      <c r="CG87" s="123">
        <v>0</v>
      </c>
      <c r="CH87" s="123">
        <v>0</v>
      </c>
      <c r="CI87" s="123">
        <v>0</v>
      </c>
      <c r="CJ87" s="123">
        <f t="shared" si="13"/>
        <v>0</v>
      </c>
      <c r="CK87" s="123"/>
      <c r="CL87" s="123"/>
      <c r="CM87" s="123"/>
      <c r="CN87" s="123"/>
      <c r="CO87" s="123"/>
    </row>
    <row r="88" spans="1:93" ht="16.149999999999999" customHeight="1" x14ac:dyDescent="0.2">
      <c r="A88" s="334" t="s">
        <v>60</v>
      </c>
      <c r="B88" s="152" t="s">
        <v>37</v>
      </c>
      <c r="C88" s="49">
        <f t="shared" si="10"/>
        <v>0</v>
      </c>
      <c r="D88" s="50">
        <f t="shared" si="11"/>
        <v>0</v>
      </c>
      <c r="E88" s="153">
        <f t="shared" si="7"/>
        <v>0</v>
      </c>
      <c r="F88" s="7"/>
      <c r="G88" s="20"/>
      <c r="H88" s="7"/>
      <c r="I88" s="20"/>
      <c r="J88" s="7"/>
      <c r="K88" s="8"/>
      <c r="L88" s="7"/>
      <c r="M88" s="8"/>
      <c r="N88" s="7"/>
      <c r="O88" s="8"/>
      <c r="P88" s="7"/>
      <c r="Q88" s="8"/>
      <c r="R88" s="7"/>
      <c r="S88" s="8"/>
      <c r="T88" s="7"/>
      <c r="U88" s="8"/>
      <c r="V88" s="7"/>
      <c r="W88" s="8"/>
      <c r="X88" s="7"/>
      <c r="Y88" s="8"/>
      <c r="Z88" s="7"/>
      <c r="AA88" s="8"/>
      <c r="AB88" s="7"/>
      <c r="AC88" s="8"/>
      <c r="AD88" s="7"/>
      <c r="AE88" s="8"/>
      <c r="AF88" s="7"/>
      <c r="AG88" s="8"/>
      <c r="AH88" s="7"/>
      <c r="AI88" s="8"/>
      <c r="AJ88" s="7"/>
      <c r="AK88" s="8"/>
      <c r="AL88" s="21"/>
      <c r="AM88" s="35"/>
      <c r="AN88" s="269"/>
      <c r="AO88" s="18"/>
      <c r="AP88" s="48"/>
      <c r="AQ88" s="48"/>
      <c r="AR88" s="48"/>
      <c r="AS88" s="196"/>
      <c r="AT88" s="6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122"/>
      <c r="BG88" s="122"/>
      <c r="BX88" s="121"/>
      <c r="CD88" s="147" t="str">
        <f t="shared" si="12"/>
        <v/>
      </c>
      <c r="CG88" s="123">
        <v>0</v>
      </c>
      <c r="CH88" s="123">
        <v>0</v>
      </c>
      <c r="CI88" s="123">
        <v>0</v>
      </c>
      <c r="CJ88" s="123">
        <f t="shared" si="13"/>
        <v>0</v>
      </c>
      <c r="CK88" s="123"/>
      <c r="CL88" s="123"/>
      <c r="CM88" s="123"/>
      <c r="CN88" s="123"/>
      <c r="CO88" s="123"/>
    </row>
    <row r="89" spans="1:93" ht="16.149999999999999" customHeight="1" x14ac:dyDescent="0.2">
      <c r="A89" s="335"/>
      <c r="B89" s="39" t="s">
        <v>38</v>
      </c>
      <c r="C89" s="52">
        <f t="shared" si="10"/>
        <v>0</v>
      </c>
      <c r="D89" s="53">
        <f t="shared" si="11"/>
        <v>0</v>
      </c>
      <c r="E89" s="158">
        <f t="shared" si="7"/>
        <v>0</v>
      </c>
      <c r="F89" s="7"/>
      <c r="G89" s="20"/>
      <c r="H89" s="7"/>
      <c r="I89" s="20"/>
      <c r="J89" s="7"/>
      <c r="K89" s="8"/>
      <c r="L89" s="7"/>
      <c r="M89" s="8"/>
      <c r="N89" s="7"/>
      <c r="O89" s="8"/>
      <c r="P89" s="7"/>
      <c r="Q89" s="8"/>
      <c r="R89" s="7"/>
      <c r="S89" s="8"/>
      <c r="T89" s="7"/>
      <c r="U89" s="8"/>
      <c r="V89" s="7"/>
      <c r="W89" s="8"/>
      <c r="X89" s="7"/>
      <c r="Y89" s="8"/>
      <c r="Z89" s="7"/>
      <c r="AA89" s="8"/>
      <c r="AB89" s="7"/>
      <c r="AC89" s="8"/>
      <c r="AD89" s="7"/>
      <c r="AE89" s="8"/>
      <c r="AF89" s="7"/>
      <c r="AG89" s="8"/>
      <c r="AH89" s="7"/>
      <c r="AI89" s="8"/>
      <c r="AJ89" s="7"/>
      <c r="AK89" s="8"/>
      <c r="AL89" s="21"/>
      <c r="AM89" s="35"/>
      <c r="AN89" s="270"/>
      <c r="AO89" s="20"/>
      <c r="AP89" s="22"/>
      <c r="AQ89" s="22"/>
      <c r="AR89" s="22"/>
      <c r="AS89" s="198"/>
      <c r="AT89" s="6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122"/>
      <c r="BG89" s="122"/>
      <c r="BX89" s="121"/>
      <c r="CD89" s="147" t="str">
        <f t="shared" si="12"/>
        <v/>
      </c>
      <c r="CG89" s="123">
        <v>0</v>
      </c>
      <c r="CH89" s="123">
        <v>0</v>
      </c>
      <c r="CI89" s="123">
        <v>0</v>
      </c>
      <c r="CJ89" s="123">
        <f t="shared" si="13"/>
        <v>0</v>
      </c>
      <c r="CK89" s="123"/>
      <c r="CL89" s="123"/>
      <c r="CM89" s="123"/>
      <c r="CN89" s="123"/>
      <c r="CO89" s="123"/>
    </row>
    <row r="90" spans="1:93" ht="16.149999999999999" customHeight="1" x14ac:dyDescent="0.2">
      <c r="A90" s="335"/>
      <c r="B90" s="39" t="s">
        <v>39</v>
      </c>
      <c r="C90" s="52">
        <f t="shared" si="10"/>
        <v>0</v>
      </c>
      <c r="D90" s="53">
        <f t="shared" si="11"/>
        <v>0</v>
      </c>
      <c r="E90" s="158">
        <f t="shared" si="7"/>
        <v>0</v>
      </c>
      <c r="F90" s="7"/>
      <c r="G90" s="20"/>
      <c r="H90" s="7"/>
      <c r="I90" s="20"/>
      <c r="J90" s="7"/>
      <c r="K90" s="8"/>
      <c r="L90" s="7"/>
      <c r="M90" s="8"/>
      <c r="N90" s="7"/>
      <c r="O90" s="8"/>
      <c r="P90" s="7"/>
      <c r="Q90" s="8"/>
      <c r="R90" s="7"/>
      <c r="S90" s="8"/>
      <c r="T90" s="7"/>
      <c r="U90" s="8"/>
      <c r="V90" s="7"/>
      <c r="W90" s="8"/>
      <c r="X90" s="7"/>
      <c r="Y90" s="8"/>
      <c r="Z90" s="7"/>
      <c r="AA90" s="8"/>
      <c r="AB90" s="7"/>
      <c r="AC90" s="8"/>
      <c r="AD90" s="7"/>
      <c r="AE90" s="8"/>
      <c r="AF90" s="7"/>
      <c r="AG90" s="8"/>
      <c r="AH90" s="7"/>
      <c r="AI90" s="8"/>
      <c r="AJ90" s="7"/>
      <c r="AK90" s="8"/>
      <c r="AL90" s="21"/>
      <c r="AM90" s="35"/>
      <c r="AN90" s="270"/>
      <c r="AO90" s="20"/>
      <c r="AP90" s="22"/>
      <c r="AQ90" s="22"/>
      <c r="AR90" s="22"/>
      <c r="AS90" s="198"/>
      <c r="AT90" s="6"/>
      <c r="AU90" s="89"/>
      <c r="AV90" s="89"/>
      <c r="AW90" s="89"/>
      <c r="AX90" s="89"/>
      <c r="AY90" s="89"/>
      <c r="AZ90" s="89"/>
      <c r="BA90" s="89"/>
      <c r="BB90" s="89"/>
      <c r="BC90" s="89"/>
      <c r="BD90" s="89"/>
      <c r="BE90" s="89"/>
      <c r="BF90" s="122"/>
      <c r="BG90" s="122"/>
      <c r="BX90" s="121"/>
      <c r="CD90" s="147" t="str">
        <f t="shared" si="12"/>
        <v/>
      </c>
      <c r="CG90" s="123">
        <v>0</v>
      </c>
      <c r="CH90" s="123">
        <v>0</v>
      </c>
      <c r="CI90" s="123">
        <v>0</v>
      </c>
      <c r="CJ90" s="123">
        <f t="shared" si="13"/>
        <v>0</v>
      </c>
      <c r="CK90" s="123"/>
      <c r="CL90" s="123"/>
      <c r="CM90" s="123"/>
      <c r="CN90" s="123"/>
      <c r="CO90" s="123"/>
    </row>
    <row r="91" spans="1:93" ht="16.149999999999999" customHeight="1" x14ac:dyDescent="0.2">
      <c r="A91" s="335"/>
      <c r="B91" s="39" t="s">
        <v>41</v>
      </c>
      <c r="C91" s="52">
        <f t="shared" si="10"/>
        <v>0</v>
      </c>
      <c r="D91" s="53">
        <f t="shared" si="11"/>
        <v>0</v>
      </c>
      <c r="E91" s="158">
        <f t="shared" si="7"/>
        <v>0</v>
      </c>
      <c r="F91" s="7"/>
      <c r="G91" s="20"/>
      <c r="H91" s="7"/>
      <c r="I91" s="20"/>
      <c r="J91" s="7"/>
      <c r="K91" s="8"/>
      <c r="L91" s="7"/>
      <c r="M91" s="8"/>
      <c r="N91" s="7"/>
      <c r="O91" s="8"/>
      <c r="P91" s="7"/>
      <c r="Q91" s="8"/>
      <c r="R91" s="7"/>
      <c r="S91" s="8"/>
      <c r="T91" s="7"/>
      <c r="U91" s="8"/>
      <c r="V91" s="7"/>
      <c r="W91" s="8"/>
      <c r="X91" s="7"/>
      <c r="Y91" s="8"/>
      <c r="Z91" s="7"/>
      <c r="AA91" s="8"/>
      <c r="AB91" s="7"/>
      <c r="AC91" s="8"/>
      <c r="AD91" s="7"/>
      <c r="AE91" s="8"/>
      <c r="AF91" s="7"/>
      <c r="AG91" s="8"/>
      <c r="AH91" s="7"/>
      <c r="AI91" s="8"/>
      <c r="AJ91" s="7"/>
      <c r="AK91" s="8"/>
      <c r="AL91" s="21"/>
      <c r="AM91" s="35"/>
      <c r="AN91" s="270"/>
      <c r="AO91" s="20"/>
      <c r="AP91" s="22"/>
      <c r="AQ91" s="22"/>
      <c r="AR91" s="22"/>
      <c r="AS91" s="198"/>
      <c r="AT91" s="6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122"/>
      <c r="BG91" s="122"/>
      <c r="BX91" s="121"/>
      <c r="CD91" s="147" t="str">
        <f t="shared" si="12"/>
        <v/>
      </c>
      <c r="CG91" s="123">
        <v>0</v>
      </c>
      <c r="CH91" s="123">
        <v>0</v>
      </c>
      <c r="CI91" s="123">
        <v>0</v>
      </c>
      <c r="CJ91" s="123">
        <f t="shared" si="13"/>
        <v>0</v>
      </c>
      <c r="CK91" s="123"/>
      <c r="CL91" s="123"/>
      <c r="CM91" s="123"/>
      <c r="CN91" s="123"/>
      <c r="CO91" s="123"/>
    </row>
    <row r="92" spans="1:93" ht="16.149999999999999" customHeight="1" x14ac:dyDescent="0.2">
      <c r="A92" s="335"/>
      <c r="B92" s="39" t="s">
        <v>42</v>
      </c>
      <c r="C92" s="52">
        <f t="shared" si="10"/>
        <v>0</v>
      </c>
      <c r="D92" s="53">
        <f t="shared" si="11"/>
        <v>0</v>
      </c>
      <c r="E92" s="158">
        <f t="shared" si="7"/>
        <v>0</v>
      </c>
      <c r="F92" s="7"/>
      <c r="G92" s="20"/>
      <c r="H92" s="7"/>
      <c r="I92" s="20"/>
      <c r="J92" s="7"/>
      <c r="K92" s="8"/>
      <c r="L92" s="7"/>
      <c r="M92" s="8"/>
      <c r="N92" s="7"/>
      <c r="O92" s="8"/>
      <c r="P92" s="7"/>
      <c r="Q92" s="8"/>
      <c r="R92" s="7"/>
      <c r="S92" s="8"/>
      <c r="T92" s="7"/>
      <c r="U92" s="8"/>
      <c r="V92" s="7"/>
      <c r="W92" s="8"/>
      <c r="X92" s="7"/>
      <c r="Y92" s="8"/>
      <c r="Z92" s="7"/>
      <c r="AA92" s="8"/>
      <c r="AB92" s="7"/>
      <c r="AC92" s="8"/>
      <c r="AD92" s="7"/>
      <c r="AE92" s="8"/>
      <c r="AF92" s="7"/>
      <c r="AG92" s="8"/>
      <c r="AH92" s="7"/>
      <c r="AI92" s="8"/>
      <c r="AJ92" s="7"/>
      <c r="AK92" s="8"/>
      <c r="AL92" s="21"/>
      <c r="AM92" s="35"/>
      <c r="AN92" s="270"/>
      <c r="AO92" s="20"/>
      <c r="AP92" s="22"/>
      <c r="AQ92" s="22"/>
      <c r="AR92" s="22"/>
      <c r="AS92" s="198"/>
      <c r="AT92" s="6"/>
      <c r="AU92" s="89"/>
      <c r="AV92" s="89"/>
      <c r="AW92" s="89"/>
      <c r="AX92" s="89"/>
      <c r="AY92" s="89"/>
      <c r="AZ92" s="89"/>
      <c r="BA92" s="89"/>
      <c r="BB92" s="89"/>
      <c r="BC92" s="89"/>
      <c r="BD92" s="89"/>
      <c r="BE92" s="89"/>
      <c r="BF92" s="122"/>
      <c r="BG92" s="122"/>
      <c r="BX92" s="121"/>
      <c r="CD92" s="147" t="str">
        <f t="shared" si="12"/>
        <v/>
      </c>
      <c r="CG92" s="123">
        <v>0</v>
      </c>
      <c r="CH92" s="123">
        <v>0</v>
      </c>
      <c r="CI92" s="123">
        <v>0</v>
      </c>
      <c r="CJ92" s="123">
        <f t="shared" si="13"/>
        <v>0</v>
      </c>
      <c r="CK92" s="123"/>
      <c r="CL92" s="123"/>
      <c r="CM92" s="123"/>
      <c r="CN92" s="123"/>
      <c r="CO92" s="123"/>
    </row>
    <row r="93" spans="1:93" ht="16.149999999999999" customHeight="1" x14ac:dyDescent="0.2">
      <c r="A93" s="335"/>
      <c r="B93" s="39" t="s">
        <v>44</v>
      </c>
      <c r="C93" s="52">
        <f t="shared" si="10"/>
        <v>0</v>
      </c>
      <c r="D93" s="53">
        <f t="shared" si="11"/>
        <v>0</v>
      </c>
      <c r="E93" s="158">
        <f t="shared" si="7"/>
        <v>0</v>
      </c>
      <c r="F93" s="7"/>
      <c r="G93" s="20"/>
      <c r="H93" s="7"/>
      <c r="I93" s="20"/>
      <c r="J93" s="7"/>
      <c r="K93" s="8"/>
      <c r="L93" s="7"/>
      <c r="M93" s="8"/>
      <c r="N93" s="7"/>
      <c r="O93" s="8"/>
      <c r="P93" s="7"/>
      <c r="Q93" s="8"/>
      <c r="R93" s="7"/>
      <c r="S93" s="8"/>
      <c r="T93" s="7"/>
      <c r="U93" s="8"/>
      <c r="V93" s="7"/>
      <c r="W93" s="8"/>
      <c r="X93" s="7"/>
      <c r="Y93" s="8"/>
      <c r="Z93" s="7"/>
      <c r="AA93" s="8"/>
      <c r="AB93" s="7"/>
      <c r="AC93" s="8"/>
      <c r="AD93" s="7"/>
      <c r="AE93" s="8"/>
      <c r="AF93" s="7"/>
      <c r="AG93" s="8"/>
      <c r="AH93" s="7"/>
      <c r="AI93" s="8"/>
      <c r="AJ93" s="7"/>
      <c r="AK93" s="8"/>
      <c r="AL93" s="21"/>
      <c r="AM93" s="35"/>
      <c r="AN93" s="270"/>
      <c r="AO93" s="20"/>
      <c r="AP93" s="22"/>
      <c r="AQ93" s="22"/>
      <c r="AR93" s="22"/>
      <c r="AS93" s="198"/>
      <c r="AT93" s="6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122"/>
      <c r="BG93" s="122"/>
      <c r="BX93" s="121"/>
      <c r="CD93" s="147" t="str">
        <f t="shared" si="12"/>
        <v/>
      </c>
      <c r="CG93" s="123">
        <v>0</v>
      </c>
      <c r="CH93" s="123">
        <v>0</v>
      </c>
      <c r="CI93" s="123">
        <v>0</v>
      </c>
      <c r="CJ93" s="123">
        <f t="shared" si="13"/>
        <v>0</v>
      </c>
      <c r="CK93" s="123"/>
      <c r="CL93" s="123"/>
      <c r="CM93" s="123"/>
      <c r="CN93" s="123"/>
      <c r="CO93" s="123"/>
    </row>
    <row r="94" spans="1:93" ht="16.149999999999999" customHeight="1" x14ac:dyDescent="0.2">
      <c r="A94" s="335"/>
      <c r="B94" s="112" t="s">
        <v>46</v>
      </c>
      <c r="C94" s="165">
        <f t="shared" si="10"/>
        <v>0</v>
      </c>
      <c r="D94" s="171">
        <f t="shared" si="11"/>
        <v>0</v>
      </c>
      <c r="E94" s="166">
        <f t="shared" si="7"/>
        <v>0</v>
      </c>
      <c r="F94" s="7"/>
      <c r="G94" s="20"/>
      <c r="H94" s="7"/>
      <c r="I94" s="20"/>
      <c r="J94" s="7"/>
      <c r="K94" s="8"/>
      <c r="L94" s="7"/>
      <c r="M94" s="8"/>
      <c r="N94" s="7"/>
      <c r="O94" s="8"/>
      <c r="P94" s="7"/>
      <c r="Q94" s="8"/>
      <c r="R94" s="7"/>
      <c r="S94" s="8"/>
      <c r="T94" s="7"/>
      <c r="U94" s="8"/>
      <c r="V94" s="7"/>
      <c r="W94" s="8"/>
      <c r="X94" s="7"/>
      <c r="Y94" s="8"/>
      <c r="Z94" s="7"/>
      <c r="AA94" s="8"/>
      <c r="AB94" s="7"/>
      <c r="AC94" s="8"/>
      <c r="AD94" s="7"/>
      <c r="AE94" s="8"/>
      <c r="AF94" s="7"/>
      <c r="AG94" s="8"/>
      <c r="AH94" s="7"/>
      <c r="AI94" s="8"/>
      <c r="AJ94" s="7"/>
      <c r="AK94" s="8"/>
      <c r="AL94" s="21"/>
      <c r="AM94" s="35"/>
      <c r="AN94" s="270"/>
      <c r="AO94" s="20"/>
      <c r="AP94" s="22"/>
      <c r="AQ94" s="22"/>
      <c r="AR94" s="22"/>
      <c r="AS94" s="198"/>
      <c r="AT94" s="6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122"/>
      <c r="BG94" s="122"/>
      <c r="BX94" s="121"/>
      <c r="CD94" s="147" t="str">
        <f t="shared" si="12"/>
        <v/>
      </c>
      <c r="CG94" s="123">
        <v>0</v>
      </c>
      <c r="CH94" s="123">
        <v>0</v>
      </c>
      <c r="CI94" s="123">
        <v>0</v>
      </c>
      <c r="CJ94" s="123">
        <f t="shared" si="13"/>
        <v>0</v>
      </c>
      <c r="CK94" s="123"/>
      <c r="CL94" s="123"/>
      <c r="CM94" s="123"/>
      <c r="CN94" s="123"/>
      <c r="CO94" s="123"/>
    </row>
    <row r="95" spans="1:93" ht="16.149999999999999" customHeight="1" x14ac:dyDescent="0.2">
      <c r="A95" s="336"/>
      <c r="B95" s="167" t="s">
        <v>45</v>
      </c>
      <c r="C95" s="132">
        <f t="shared" si="10"/>
        <v>0</v>
      </c>
      <c r="D95" s="168">
        <f t="shared" si="11"/>
        <v>0</v>
      </c>
      <c r="E95" s="128">
        <f t="shared" si="7"/>
        <v>0</v>
      </c>
      <c r="F95" s="12"/>
      <c r="G95" s="13"/>
      <c r="H95" s="12"/>
      <c r="I95" s="13"/>
      <c r="J95" s="12"/>
      <c r="K95" s="14"/>
      <c r="L95" s="12"/>
      <c r="M95" s="14"/>
      <c r="N95" s="12"/>
      <c r="O95" s="14"/>
      <c r="P95" s="12"/>
      <c r="Q95" s="14"/>
      <c r="R95" s="12"/>
      <c r="S95" s="14"/>
      <c r="T95" s="12"/>
      <c r="U95" s="14"/>
      <c r="V95" s="12"/>
      <c r="W95" s="14"/>
      <c r="X95" s="12"/>
      <c r="Y95" s="14"/>
      <c r="Z95" s="12"/>
      <c r="AA95" s="14"/>
      <c r="AB95" s="12"/>
      <c r="AC95" s="14"/>
      <c r="AD95" s="12"/>
      <c r="AE95" s="14"/>
      <c r="AF95" s="12"/>
      <c r="AG95" s="14"/>
      <c r="AH95" s="12"/>
      <c r="AI95" s="14"/>
      <c r="AJ95" s="12"/>
      <c r="AK95" s="14"/>
      <c r="AL95" s="23"/>
      <c r="AM95" s="36"/>
      <c r="AN95" s="271"/>
      <c r="AO95" s="13"/>
      <c r="AP95" s="24"/>
      <c r="AQ95" s="24"/>
      <c r="AR95" s="24"/>
      <c r="AS95" s="200"/>
      <c r="AT95" s="6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122"/>
      <c r="BG95" s="122"/>
      <c r="BX95" s="121"/>
      <c r="CD95" s="147" t="str">
        <f t="shared" si="12"/>
        <v/>
      </c>
      <c r="CG95" s="123">
        <v>0</v>
      </c>
      <c r="CH95" s="123">
        <v>0</v>
      </c>
      <c r="CI95" s="123">
        <v>0</v>
      </c>
      <c r="CJ95" s="123">
        <f t="shared" si="13"/>
        <v>0</v>
      </c>
      <c r="CK95" s="123"/>
      <c r="CL95" s="123"/>
      <c r="CM95" s="123"/>
      <c r="CN95" s="123"/>
      <c r="CO95" s="123"/>
    </row>
    <row r="96" spans="1:93" ht="31.9" customHeight="1" x14ac:dyDescent="0.2">
      <c r="A96" s="201" t="s">
        <v>61</v>
      </c>
      <c r="B96" s="201"/>
      <c r="C96" s="272"/>
      <c r="D96" s="272"/>
      <c r="E96" s="272"/>
      <c r="F96" s="272"/>
      <c r="G96" s="272"/>
      <c r="H96" s="272"/>
      <c r="I96" s="272"/>
      <c r="J96" s="272"/>
      <c r="K96" s="220"/>
      <c r="L96" s="220"/>
      <c r="M96" s="273"/>
      <c r="N96" s="274"/>
      <c r="O96" s="273"/>
      <c r="P96" s="273"/>
      <c r="Q96" s="275"/>
      <c r="R96" s="275"/>
      <c r="S96" s="275"/>
      <c r="T96" s="275"/>
      <c r="U96" s="276"/>
      <c r="V96" s="276"/>
      <c r="W96" s="277"/>
      <c r="X96" s="277"/>
      <c r="Y96" s="277"/>
      <c r="Z96" s="278"/>
      <c r="AA96" s="276"/>
      <c r="AB96" s="276"/>
      <c r="AC96" s="276"/>
      <c r="AD96" s="275"/>
      <c r="AE96" s="275"/>
      <c r="AF96" s="275"/>
      <c r="AG96" s="275"/>
      <c r="AH96" s="275"/>
      <c r="AI96" s="275"/>
      <c r="AJ96" s="275"/>
      <c r="AK96" s="275"/>
      <c r="AL96" s="275"/>
      <c r="AM96" s="275"/>
      <c r="AN96" s="275"/>
      <c r="AO96" s="275"/>
      <c r="AP96" s="275"/>
      <c r="AQ96" s="122"/>
      <c r="AR96" s="122"/>
      <c r="CG96" s="123"/>
      <c r="CH96" s="123"/>
      <c r="CI96" s="123"/>
      <c r="CJ96" s="123"/>
      <c r="CK96" s="123"/>
      <c r="CL96" s="123"/>
      <c r="CM96" s="123"/>
      <c r="CN96" s="123"/>
      <c r="CO96" s="123"/>
    </row>
    <row r="97" spans="1:93" ht="16.149999999999999" customHeight="1" x14ac:dyDescent="0.2">
      <c r="A97" s="334" t="s">
        <v>62</v>
      </c>
      <c r="B97" s="340" t="s">
        <v>63</v>
      </c>
      <c r="C97" s="343" t="s">
        <v>14</v>
      </c>
      <c r="D97" s="344"/>
      <c r="E97" s="337"/>
      <c r="F97" s="348" t="s">
        <v>15</v>
      </c>
      <c r="G97" s="357"/>
      <c r="H97" s="357"/>
      <c r="I97" s="357"/>
      <c r="J97" s="357"/>
      <c r="K97" s="357"/>
      <c r="L97" s="357"/>
      <c r="M97" s="357"/>
      <c r="N97" s="357"/>
      <c r="O97" s="357"/>
      <c r="P97" s="357"/>
      <c r="Q97" s="357"/>
      <c r="R97" s="357"/>
      <c r="S97" s="357"/>
      <c r="T97" s="357"/>
      <c r="U97" s="357"/>
      <c r="V97" s="357"/>
      <c r="W97" s="357"/>
      <c r="X97" s="357"/>
      <c r="Y97" s="357"/>
      <c r="Z97" s="357"/>
      <c r="AA97" s="357"/>
      <c r="AB97" s="357"/>
      <c r="AC97" s="357"/>
      <c r="AD97" s="357"/>
      <c r="AE97" s="357"/>
      <c r="AF97" s="357"/>
      <c r="AG97" s="357"/>
      <c r="AH97" s="357"/>
      <c r="AI97" s="357"/>
      <c r="AJ97" s="357"/>
      <c r="AK97" s="357"/>
      <c r="AL97" s="357"/>
      <c r="AM97" s="349"/>
      <c r="AN97" s="344" t="s">
        <v>1</v>
      </c>
      <c r="AO97" s="337"/>
      <c r="AP97" s="334" t="s">
        <v>2</v>
      </c>
      <c r="AQ97" s="334" t="s">
        <v>3</v>
      </c>
      <c r="BX97" s="121"/>
      <c r="CG97" s="123"/>
      <c r="CH97" s="123"/>
      <c r="CI97" s="123"/>
      <c r="CJ97" s="123"/>
      <c r="CK97" s="123"/>
      <c r="CL97" s="123"/>
      <c r="CM97" s="123"/>
      <c r="CN97" s="123"/>
      <c r="CO97" s="123"/>
    </row>
    <row r="98" spans="1:93" ht="16.149999999999999" customHeight="1" x14ac:dyDescent="0.2">
      <c r="A98" s="335"/>
      <c r="B98" s="341"/>
      <c r="C98" s="345"/>
      <c r="D98" s="346"/>
      <c r="E98" s="339"/>
      <c r="F98" s="328" t="s">
        <v>17</v>
      </c>
      <c r="G98" s="347"/>
      <c r="H98" s="328" t="s">
        <v>18</v>
      </c>
      <c r="I98" s="347"/>
      <c r="J98" s="348" t="s">
        <v>64</v>
      </c>
      <c r="K98" s="356"/>
      <c r="L98" s="348" t="s">
        <v>65</v>
      </c>
      <c r="M98" s="356"/>
      <c r="N98" s="348" t="s">
        <v>66</v>
      </c>
      <c r="O98" s="356"/>
      <c r="P98" s="348" t="s">
        <v>67</v>
      </c>
      <c r="Q98" s="356"/>
      <c r="R98" s="348" t="s">
        <v>68</v>
      </c>
      <c r="S98" s="356"/>
      <c r="T98" s="348" t="s">
        <v>69</v>
      </c>
      <c r="U98" s="356"/>
      <c r="V98" s="348" t="s">
        <v>70</v>
      </c>
      <c r="W98" s="356"/>
      <c r="X98" s="348" t="s">
        <v>71</v>
      </c>
      <c r="Y98" s="356"/>
      <c r="Z98" s="348" t="s">
        <v>72</v>
      </c>
      <c r="AA98" s="356"/>
      <c r="AB98" s="348" t="s">
        <v>73</v>
      </c>
      <c r="AC98" s="356"/>
      <c r="AD98" s="348" t="s">
        <v>74</v>
      </c>
      <c r="AE98" s="357"/>
      <c r="AF98" s="348" t="s">
        <v>75</v>
      </c>
      <c r="AG98" s="356"/>
      <c r="AH98" s="357" t="s">
        <v>76</v>
      </c>
      <c r="AI98" s="357"/>
      <c r="AJ98" s="348" t="s">
        <v>77</v>
      </c>
      <c r="AK98" s="356"/>
      <c r="AL98" s="357" t="s">
        <v>32</v>
      </c>
      <c r="AM98" s="349"/>
      <c r="AN98" s="346"/>
      <c r="AO98" s="339"/>
      <c r="AP98" s="335"/>
      <c r="AQ98" s="335"/>
      <c r="AR98" s="122"/>
      <c r="AS98" s="122"/>
      <c r="AT98" s="122"/>
      <c r="AU98" s="122"/>
      <c r="AV98" s="122"/>
      <c r="AW98" s="122"/>
      <c r="AX98" s="122"/>
      <c r="AY98" s="122"/>
      <c r="AZ98" s="122"/>
      <c r="BA98" s="122"/>
      <c r="BB98" s="122"/>
      <c r="BC98" s="122"/>
      <c r="BD98" s="122"/>
      <c r="BE98" s="122"/>
      <c r="BX98" s="121"/>
      <c r="CG98" s="123"/>
      <c r="CH98" s="123"/>
      <c r="CI98" s="123"/>
      <c r="CJ98" s="123"/>
      <c r="CK98" s="123"/>
      <c r="CL98" s="123"/>
      <c r="CM98" s="123"/>
      <c r="CN98" s="123"/>
      <c r="CO98" s="123"/>
    </row>
    <row r="99" spans="1:93" ht="16.149999999999999" customHeight="1" x14ac:dyDescent="0.2">
      <c r="A99" s="336"/>
      <c r="B99" s="342"/>
      <c r="C99" s="37" t="s">
        <v>33</v>
      </c>
      <c r="D99" s="38" t="s">
        <v>34</v>
      </c>
      <c r="E99" s="293" t="s">
        <v>35</v>
      </c>
      <c r="F99" s="77" t="s">
        <v>34</v>
      </c>
      <c r="G99" s="290" t="s">
        <v>35</v>
      </c>
      <c r="H99" s="77" t="s">
        <v>34</v>
      </c>
      <c r="I99" s="290" t="s">
        <v>35</v>
      </c>
      <c r="J99" s="77" t="s">
        <v>34</v>
      </c>
      <c r="K99" s="290" t="s">
        <v>35</v>
      </c>
      <c r="L99" s="77" t="s">
        <v>34</v>
      </c>
      <c r="M99" s="290" t="s">
        <v>35</v>
      </c>
      <c r="N99" s="77" t="s">
        <v>34</v>
      </c>
      <c r="O99" s="289" t="s">
        <v>35</v>
      </c>
      <c r="P99" s="77" t="s">
        <v>34</v>
      </c>
      <c r="Q99" s="290" t="s">
        <v>35</v>
      </c>
      <c r="R99" s="125" t="s">
        <v>34</v>
      </c>
      <c r="S99" s="289" t="s">
        <v>35</v>
      </c>
      <c r="T99" s="77" t="s">
        <v>34</v>
      </c>
      <c r="U99" s="290" t="s">
        <v>35</v>
      </c>
      <c r="V99" s="125" t="s">
        <v>34</v>
      </c>
      <c r="W99" s="289" t="s">
        <v>35</v>
      </c>
      <c r="X99" s="77" t="s">
        <v>34</v>
      </c>
      <c r="Y99" s="290" t="s">
        <v>35</v>
      </c>
      <c r="Z99" s="125" t="s">
        <v>34</v>
      </c>
      <c r="AA99" s="289" t="s">
        <v>35</v>
      </c>
      <c r="AB99" s="77" t="s">
        <v>34</v>
      </c>
      <c r="AC99" s="290" t="s">
        <v>35</v>
      </c>
      <c r="AD99" s="77" t="s">
        <v>34</v>
      </c>
      <c r="AE99" s="289" t="s">
        <v>35</v>
      </c>
      <c r="AF99" s="77" t="s">
        <v>34</v>
      </c>
      <c r="AG99" s="290" t="s">
        <v>35</v>
      </c>
      <c r="AH99" s="125" t="s">
        <v>34</v>
      </c>
      <c r="AI99" s="289" t="s">
        <v>35</v>
      </c>
      <c r="AJ99" s="77" t="s">
        <v>34</v>
      </c>
      <c r="AK99" s="290" t="s">
        <v>35</v>
      </c>
      <c r="AL99" s="125" t="s">
        <v>34</v>
      </c>
      <c r="AM99" s="92" t="s">
        <v>35</v>
      </c>
      <c r="AN99" s="292" t="s">
        <v>5</v>
      </c>
      <c r="AO99" s="293" t="s">
        <v>6</v>
      </c>
      <c r="AP99" s="336"/>
      <c r="AQ99" s="336"/>
      <c r="AR99" s="122"/>
      <c r="AS99" s="122"/>
      <c r="AT99" s="122"/>
      <c r="AU99" s="122"/>
      <c r="AV99" s="122"/>
      <c r="AW99" s="122"/>
      <c r="AX99" s="122"/>
      <c r="AY99" s="122"/>
      <c r="AZ99" s="122"/>
      <c r="BA99" s="122"/>
      <c r="BB99" s="122"/>
      <c r="BC99" s="122"/>
      <c r="BD99" s="122"/>
      <c r="BE99" s="122"/>
      <c r="BX99" s="121"/>
      <c r="CG99" s="123"/>
      <c r="CH99" s="123"/>
      <c r="CI99" s="123"/>
      <c r="CJ99" s="123"/>
      <c r="CK99" s="123"/>
      <c r="CL99" s="123"/>
      <c r="CM99" s="123"/>
      <c r="CN99" s="123"/>
      <c r="CO99" s="123"/>
    </row>
    <row r="100" spans="1:93" ht="16.149999999999999" customHeight="1" x14ac:dyDescent="0.2">
      <c r="A100" s="334" t="s">
        <v>78</v>
      </c>
      <c r="B100" s="152" t="s">
        <v>79</v>
      </c>
      <c r="C100" s="49">
        <f t="shared" ref="C100:C111" si="14">SUM(D100+E100)</f>
        <v>219</v>
      </c>
      <c r="D100" s="50">
        <f t="shared" ref="D100:D111" si="15">SUM(F100+H100+J100+L100+N100+P100+R100+T100+V100+X100+Z100+AB100+AD100+AF100+AH100+AJ100+AL100)</f>
        <v>107</v>
      </c>
      <c r="E100" s="51">
        <f t="shared" ref="E100:E111" si="16">SUM(G100+I100+K100+M100+O100+Q100+S100+U100+W100+Y100+AA100+AC100+AE100+AG100+AI100+AK100+AM100)</f>
        <v>112</v>
      </c>
      <c r="F100" s="184"/>
      <c r="G100" s="207"/>
      <c r="H100" s="184"/>
      <c r="I100" s="208"/>
      <c r="J100" s="184"/>
      <c r="K100" s="207"/>
      <c r="L100" s="1">
        <v>3</v>
      </c>
      <c r="M100" s="3">
        <v>6</v>
      </c>
      <c r="N100" s="4">
        <v>20</v>
      </c>
      <c r="O100" s="209">
        <v>21</v>
      </c>
      <c r="P100" s="25">
        <v>10</v>
      </c>
      <c r="Q100" s="3">
        <v>19</v>
      </c>
      <c r="R100" s="63">
        <v>10</v>
      </c>
      <c r="S100" s="209">
        <v>19</v>
      </c>
      <c r="T100" s="1">
        <v>16</v>
      </c>
      <c r="U100" s="2">
        <v>15</v>
      </c>
      <c r="V100" s="4">
        <v>12</v>
      </c>
      <c r="W100" s="63">
        <v>7</v>
      </c>
      <c r="X100" s="1">
        <v>17</v>
      </c>
      <c r="Y100" s="2">
        <v>12</v>
      </c>
      <c r="Z100" s="4">
        <v>8</v>
      </c>
      <c r="AA100" s="63">
        <v>5</v>
      </c>
      <c r="AB100" s="1">
        <v>11</v>
      </c>
      <c r="AC100" s="2">
        <v>8</v>
      </c>
      <c r="AD100" s="1">
        <v>0</v>
      </c>
      <c r="AE100" s="3">
        <v>0</v>
      </c>
      <c r="AF100" s="210"/>
      <c r="AG100" s="211"/>
      <c r="AH100" s="210"/>
      <c r="AI100" s="211"/>
      <c r="AJ100" s="210"/>
      <c r="AK100" s="211"/>
      <c r="AL100" s="212"/>
      <c r="AM100" s="213"/>
      <c r="AN100" s="9">
        <v>0</v>
      </c>
      <c r="AO100" s="9">
        <v>0</v>
      </c>
      <c r="AP100" s="9">
        <v>0</v>
      </c>
      <c r="AQ100" s="3">
        <v>0</v>
      </c>
      <c r="AR100" s="6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122"/>
      <c r="BE100" s="122"/>
      <c r="BX100" s="121"/>
      <c r="CG100" s="123">
        <v>0</v>
      </c>
      <c r="CH100" s="123">
        <v>0</v>
      </c>
      <c r="CI100" s="123"/>
      <c r="CJ100" s="123"/>
      <c r="CK100" s="123"/>
      <c r="CL100" s="123"/>
      <c r="CM100" s="123"/>
      <c r="CN100" s="123"/>
      <c r="CO100" s="123"/>
    </row>
    <row r="101" spans="1:93" ht="16.149999999999999" customHeight="1" x14ac:dyDescent="0.2">
      <c r="A101" s="335"/>
      <c r="B101" s="39" t="s">
        <v>80</v>
      </c>
      <c r="C101" s="52">
        <f t="shared" si="14"/>
        <v>29</v>
      </c>
      <c r="D101" s="53">
        <f t="shared" si="15"/>
        <v>19</v>
      </c>
      <c r="E101" s="54">
        <f t="shared" si="16"/>
        <v>10</v>
      </c>
      <c r="F101" s="7"/>
      <c r="G101" s="10"/>
      <c r="H101" s="7"/>
      <c r="I101" s="20"/>
      <c r="J101" s="9"/>
      <c r="K101" s="173"/>
      <c r="L101" s="7">
        <v>1</v>
      </c>
      <c r="M101" s="8"/>
      <c r="N101" s="9">
        <v>1</v>
      </c>
      <c r="O101" s="173"/>
      <c r="P101" s="21">
        <v>1</v>
      </c>
      <c r="Q101" s="8"/>
      <c r="R101" s="10">
        <v>1</v>
      </c>
      <c r="S101" s="173"/>
      <c r="T101" s="7"/>
      <c r="U101" s="20"/>
      <c r="V101" s="9">
        <v>2</v>
      </c>
      <c r="W101" s="10"/>
      <c r="X101" s="7">
        <v>1</v>
      </c>
      <c r="Y101" s="20">
        <v>4</v>
      </c>
      <c r="Z101" s="9">
        <v>1</v>
      </c>
      <c r="AA101" s="10"/>
      <c r="AB101" s="7">
        <v>1</v>
      </c>
      <c r="AC101" s="20">
        <v>1</v>
      </c>
      <c r="AD101" s="7">
        <v>2</v>
      </c>
      <c r="AE101" s="8">
        <v>1</v>
      </c>
      <c r="AF101" s="7">
        <v>1</v>
      </c>
      <c r="AG101" s="20">
        <v>1</v>
      </c>
      <c r="AH101" s="7">
        <v>3</v>
      </c>
      <c r="AI101" s="20">
        <v>1</v>
      </c>
      <c r="AJ101" s="7">
        <v>2</v>
      </c>
      <c r="AK101" s="20"/>
      <c r="AL101" s="9">
        <v>2</v>
      </c>
      <c r="AM101" s="57">
        <v>2</v>
      </c>
      <c r="AN101" s="9">
        <v>0</v>
      </c>
      <c r="AO101" s="9">
        <v>0</v>
      </c>
      <c r="AP101" s="9">
        <v>0</v>
      </c>
      <c r="AQ101" s="8">
        <v>1</v>
      </c>
      <c r="AR101" s="6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122"/>
      <c r="BE101" s="122"/>
      <c r="BX101" s="121"/>
      <c r="CG101" s="123">
        <v>0</v>
      </c>
      <c r="CH101" s="123">
        <v>0</v>
      </c>
      <c r="CI101" s="123"/>
      <c r="CJ101" s="123"/>
      <c r="CK101" s="123"/>
      <c r="CL101" s="123"/>
      <c r="CM101" s="123"/>
      <c r="CN101" s="123"/>
      <c r="CO101" s="123"/>
    </row>
    <row r="102" spans="1:93" ht="16.149999999999999" customHeight="1" x14ac:dyDescent="0.2">
      <c r="A102" s="335"/>
      <c r="B102" s="39" t="s">
        <v>81</v>
      </c>
      <c r="C102" s="52">
        <f t="shared" si="14"/>
        <v>15</v>
      </c>
      <c r="D102" s="53">
        <f t="shared" si="15"/>
        <v>7</v>
      </c>
      <c r="E102" s="54">
        <f t="shared" si="16"/>
        <v>8</v>
      </c>
      <c r="F102" s="7"/>
      <c r="G102" s="10"/>
      <c r="H102" s="7"/>
      <c r="I102" s="20"/>
      <c r="J102" s="9"/>
      <c r="K102" s="173"/>
      <c r="L102" s="7"/>
      <c r="M102" s="8">
        <v>1</v>
      </c>
      <c r="N102" s="9">
        <v>1</v>
      </c>
      <c r="O102" s="173">
        <v>1</v>
      </c>
      <c r="P102" s="21"/>
      <c r="Q102" s="8">
        <v>2</v>
      </c>
      <c r="R102" s="10">
        <v>1</v>
      </c>
      <c r="S102" s="173"/>
      <c r="T102" s="7"/>
      <c r="U102" s="20">
        <v>2</v>
      </c>
      <c r="V102" s="9">
        <v>1</v>
      </c>
      <c r="W102" s="10"/>
      <c r="X102" s="7">
        <v>1</v>
      </c>
      <c r="Y102" s="20"/>
      <c r="Z102" s="9">
        <v>2</v>
      </c>
      <c r="AA102" s="10">
        <v>1</v>
      </c>
      <c r="AB102" s="7"/>
      <c r="AC102" s="20"/>
      <c r="AD102" s="7">
        <v>1</v>
      </c>
      <c r="AE102" s="8"/>
      <c r="AF102" s="7"/>
      <c r="AG102" s="20">
        <v>1</v>
      </c>
      <c r="AH102" s="7"/>
      <c r="AI102" s="20"/>
      <c r="AJ102" s="7"/>
      <c r="AK102" s="20"/>
      <c r="AL102" s="9"/>
      <c r="AM102" s="57"/>
      <c r="AN102" s="9">
        <v>0</v>
      </c>
      <c r="AO102" s="9">
        <v>0</v>
      </c>
      <c r="AP102" s="9">
        <v>0</v>
      </c>
      <c r="AQ102" s="8">
        <v>0</v>
      </c>
      <c r="AR102" s="6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122"/>
      <c r="BE102" s="122"/>
      <c r="BX102" s="121"/>
      <c r="CG102" s="123">
        <v>0</v>
      </c>
      <c r="CH102" s="123">
        <v>0</v>
      </c>
      <c r="CI102" s="123"/>
      <c r="CJ102" s="123"/>
      <c r="CK102" s="123"/>
      <c r="CL102" s="123"/>
      <c r="CM102" s="123"/>
      <c r="CN102" s="123"/>
      <c r="CO102" s="123"/>
    </row>
    <row r="103" spans="1:93" ht="16.149999999999999" customHeight="1" x14ac:dyDescent="0.2">
      <c r="A103" s="335"/>
      <c r="B103" s="39" t="s">
        <v>82</v>
      </c>
      <c r="C103" s="52">
        <f t="shared" si="14"/>
        <v>0</v>
      </c>
      <c r="D103" s="53">
        <f t="shared" si="15"/>
        <v>0</v>
      </c>
      <c r="E103" s="54">
        <f t="shared" si="16"/>
        <v>0</v>
      </c>
      <c r="F103" s="7"/>
      <c r="G103" s="10"/>
      <c r="H103" s="7"/>
      <c r="I103" s="20"/>
      <c r="J103" s="9"/>
      <c r="K103" s="173"/>
      <c r="L103" s="7"/>
      <c r="M103" s="8"/>
      <c r="N103" s="9"/>
      <c r="O103" s="173"/>
      <c r="P103" s="21"/>
      <c r="Q103" s="8"/>
      <c r="R103" s="10"/>
      <c r="S103" s="173"/>
      <c r="T103" s="7"/>
      <c r="U103" s="20"/>
      <c r="V103" s="9"/>
      <c r="W103" s="10"/>
      <c r="X103" s="7"/>
      <c r="Y103" s="20"/>
      <c r="Z103" s="9"/>
      <c r="AA103" s="10"/>
      <c r="AB103" s="7"/>
      <c r="AC103" s="20"/>
      <c r="AD103" s="7"/>
      <c r="AE103" s="8"/>
      <c r="AF103" s="7"/>
      <c r="AG103" s="20"/>
      <c r="AH103" s="7"/>
      <c r="AI103" s="20"/>
      <c r="AJ103" s="7"/>
      <c r="AK103" s="20"/>
      <c r="AL103" s="9"/>
      <c r="AM103" s="57"/>
      <c r="AN103" s="9"/>
      <c r="AO103" s="9"/>
      <c r="AP103" s="9"/>
      <c r="AQ103" s="8"/>
      <c r="AR103" s="6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122"/>
      <c r="BE103" s="122"/>
      <c r="BX103" s="121"/>
      <c r="CG103" s="123">
        <v>0</v>
      </c>
      <c r="CH103" s="123">
        <v>0</v>
      </c>
      <c r="CI103" s="123"/>
      <c r="CJ103" s="123"/>
      <c r="CK103" s="123"/>
      <c r="CL103" s="123"/>
      <c r="CM103" s="123"/>
      <c r="CN103" s="123"/>
      <c r="CO103" s="123"/>
    </row>
    <row r="104" spans="1:93" ht="16.149999999999999" customHeight="1" x14ac:dyDescent="0.2">
      <c r="A104" s="335"/>
      <c r="B104" s="186" t="s">
        <v>83</v>
      </c>
      <c r="C104" s="59">
        <f t="shared" si="14"/>
        <v>0</v>
      </c>
      <c r="D104" s="60">
        <f t="shared" si="15"/>
        <v>0</v>
      </c>
      <c r="E104" s="61">
        <f t="shared" si="16"/>
        <v>0</v>
      </c>
      <c r="F104" s="41"/>
      <c r="G104" s="214"/>
      <c r="H104" s="41"/>
      <c r="I104" s="42"/>
      <c r="J104" s="9"/>
      <c r="K104" s="173"/>
      <c r="L104" s="27"/>
      <c r="M104" s="137"/>
      <c r="N104" s="69"/>
      <c r="O104" s="140"/>
      <c r="P104" s="180"/>
      <c r="Q104" s="99"/>
      <c r="R104" s="214"/>
      <c r="S104" s="215"/>
      <c r="T104" s="41"/>
      <c r="U104" s="42"/>
      <c r="V104" s="93"/>
      <c r="W104" s="214"/>
      <c r="X104" s="41"/>
      <c r="Y104" s="42"/>
      <c r="Z104" s="93"/>
      <c r="AA104" s="214"/>
      <c r="AB104" s="41"/>
      <c r="AC104" s="42"/>
      <c r="AD104" s="41"/>
      <c r="AE104" s="99"/>
      <c r="AF104" s="41"/>
      <c r="AG104" s="42"/>
      <c r="AH104" s="41"/>
      <c r="AI104" s="42"/>
      <c r="AJ104" s="41"/>
      <c r="AK104" s="42"/>
      <c r="AL104" s="214"/>
      <c r="AM104" s="181"/>
      <c r="AN104" s="9"/>
      <c r="AO104" s="9"/>
      <c r="AP104" s="9"/>
      <c r="AQ104" s="137"/>
      <c r="AR104" s="6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122"/>
      <c r="BE104" s="122"/>
      <c r="BX104" s="121"/>
      <c r="CG104" s="123">
        <v>0</v>
      </c>
      <c r="CH104" s="123">
        <v>0</v>
      </c>
      <c r="CI104" s="123"/>
      <c r="CJ104" s="123"/>
      <c r="CK104" s="123"/>
      <c r="CL104" s="123"/>
      <c r="CM104" s="123"/>
      <c r="CN104" s="123"/>
      <c r="CO104" s="123"/>
    </row>
    <row r="105" spans="1:93" ht="16.149999999999999" customHeight="1" x14ac:dyDescent="0.2">
      <c r="A105" s="336"/>
      <c r="B105" s="167" t="s">
        <v>84</v>
      </c>
      <c r="C105" s="132">
        <f t="shared" si="14"/>
        <v>1</v>
      </c>
      <c r="D105" s="168">
        <f t="shared" si="15"/>
        <v>1</v>
      </c>
      <c r="E105" s="131">
        <f t="shared" si="16"/>
        <v>0</v>
      </c>
      <c r="F105" s="12">
        <v>1</v>
      </c>
      <c r="G105" s="16"/>
      <c r="H105" s="12"/>
      <c r="I105" s="13"/>
      <c r="J105" s="15"/>
      <c r="K105" s="141"/>
      <c r="L105" s="12"/>
      <c r="M105" s="14"/>
      <c r="N105" s="15"/>
      <c r="O105" s="141"/>
      <c r="P105" s="23"/>
      <c r="Q105" s="14"/>
      <c r="R105" s="16"/>
      <c r="S105" s="141"/>
      <c r="T105" s="12"/>
      <c r="U105" s="13"/>
      <c r="V105" s="15"/>
      <c r="W105" s="16"/>
      <c r="X105" s="12"/>
      <c r="Y105" s="13"/>
      <c r="Z105" s="15"/>
      <c r="AA105" s="16"/>
      <c r="AB105" s="12"/>
      <c r="AC105" s="13"/>
      <c r="AD105" s="12"/>
      <c r="AE105" s="14"/>
      <c r="AF105" s="12"/>
      <c r="AG105" s="13"/>
      <c r="AH105" s="12"/>
      <c r="AI105" s="13"/>
      <c r="AJ105" s="12"/>
      <c r="AK105" s="13"/>
      <c r="AL105" s="12"/>
      <c r="AM105" s="13"/>
      <c r="AN105" s="9">
        <v>0</v>
      </c>
      <c r="AO105" s="9">
        <v>0</v>
      </c>
      <c r="AP105" s="9">
        <v>0</v>
      </c>
      <c r="AQ105" s="8">
        <v>0</v>
      </c>
      <c r="AR105" s="6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122"/>
      <c r="BE105" s="122"/>
      <c r="BX105" s="121"/>
      <c r="CG105" s="123">
        <v>0</v>
      </c>
      <c r="CH105" s="123">
        <v>0</v>
      </c>
      <c r="CI105" s="123"/>
      <c r="CJ105" s="123"/>
      <c r="CK105" s="123"/>
      <c r="CL105" s="123"/>
      <c r="CM105" s="123"/>
      <c r="CN105" s="123"/>
      <c r="CO105" s="123"/>
    </row>
    <row r="106" spans="1:93" ht="16.149999999999999" customHeight="1" x14ac:dyDescent="0.2">
      <c r="A106" s="334" t="s">
        <v>85</v>
      </c>
      <c r="B106" s="152" t="s">
        <v>79</v>
      </c>
      <c r="C106" s="49">
        <f t="shared" si="14"/>
        <v>0</v>
      </c>
      <c r="D106" s="50">
        <f t="shared" si="15"/>
        <v>0</v>
      </c>
      <c r="E106" s="51">
        <f t="shared" si="16"/>
        <v>0</v>
      </c>
      <c r="F106" s="184"/>
      <c r="G106" s="207"/>
      <c r="H106" s="184"/>
      <c r="I106" s="208"/>
      <c r="J106" s="184"/>
      <c r="K106" s="207"/>
      <c r="L106" s="1"/>
      <c r="M106" s="3"/>
      <c r="N106" s="4"/>
      <c r="O106" s="209"/>
      <c r="P106" s="25"/>
      <c r="Q106" s="3"/>
      <c r="R106" s="63"/>
      <c r="S106" s="209"/>
      <c r="T106" s="1"/>
      <c r="U106" s="2"/>
      <c r="V106" s="4"/>
      <c r="W106" s="63"/>
      <c r="X106" s="1"/>
      <c r="Y106" s="2"/>
      <c r="Z106" s="4"/>
      <c r="AA106" s="63"/>
      <c r="AB106" s="1"/>
      <c r="AC106" s="2"/>
      <c r="AD106" s="1"/>
      <c r="AE106" s="3"/>
      <c r="AF106" s="176"/>
      <c r="AG106" s="216"/>
      <c r="AH106" s="176"/>
      <c r="AI106" s="216"/>
      <c r="AJ106" s="176"/>
      <c r="AK106" s="216"/>
      <c r="AL106" s="126"/>
      <c r="AM106" s="197"/>
      <c r="AN106" s="9"/>
      <c r="AO106" s="9"/>
      <c r="AP106" s="9"/>
      <c r="AQ106" s="19"/>
      <c r="AR106" s="6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122"/>
      <c r="BE106" s="122"/>
      <c r="BX106" s="121"/>
      <c r="CG106" s="123">
        <v>0</v>
      </c>
      <c r="CH106" s="123">
        <v>0</v>
      </c>
      <c r="CI106" s="123"/>
      <c r="CJ106" s="123"/>
      <c r="CK106" s="123"/>
      <c r="CL106" s="123"/>
      <c r="CM106" s="123"/>
      <c r="CN106" s="123"/>
      <c r="CO106" s="123"/>
    </row>
    <row r="107" spans="1:93" ht="16.149999999999999" customHeight="1" x14ac:dyDescent="0.2">
      <c r="A107" s="335"/>
      <c r="B107" s="39" t="s">
        <v>80</v>
      </c>
      <c r="C107" s="52">
        <f t="shared" si="14"/>
        <v>29</v>
      </c>
      <c r="D107" s="53">
        <f t="shared" si="15"/>
        <v>19</v>
      </c>
      <c r="E107" s="54">
        <f t="shared" si="16"/>
        <v>10</v>
      </c>
      <c r="F107" s="7"/>
      <c r="G107" s="46"/>
      <c r="H107" s="7"/>
      <c r="I107" s="18"/>
      <c r="J107" s="7"/>
      <c r="K107" s="46"/>
      <c r="L107" s="7">
        <v>1</v>
      </c>
      <c r="M107" s="18"/>
      <c r="N107" s="9">
        <v>1</v>
      </c>
      <c r="O107" s="46"/>
      <c r="P107" s="7">
        <v>1</v>
      </c>
      <c r="Q107" s="18"/>
      <c r="R107" s="9">
        <v>1</v>
      </c>
      <c r="S107" s="46"/>
      <c r="T107" s="7"/>
      <c r="U107" s="18"/>
      <c r="V107" s="9">
        <v>2</v>
      </c>
      <c r="W107" s="46"/>
      <c r="X107" s="7">
        <v>1</v>
      </c>
      <c r="Y107" s="18">
        <v>4</v>
      </c>
      <c r="Z107" s="9">
        <v>1</v>
      </c>
      <c r="AA107" s="46"/>
      <c r="AB107" s="7">
        <v>1</v>
      </c>
      <c r="AC107" s="18">
        <v>1</v>
      </c>
      <c r="AD107" s="7">
        <v>2</v>
      </c>
      <c r="AE107" s="19">
        <v>1</v>
      </c>
      <c r="AF107" s="7">
        <v>1</v>
      </c>
      <c r="AG107" s="20">
        <v>1</v>
      </c>
      <c r="AH107" s="7">
        <v>3</v>
      </c>
      <c r="AI107" s="20">
        <v>1</v>
      </c>
      <c r="AJ107" s="7">
        <v>2</v>
      </c>
      <c r="AK107" s="20"/>
      <c r="AL107" s="9">
        <v>2</v>
      </c>
      <c r="AM107" s="57">
        <v>2</v>
      </c>
      <c r="AN107" s="9">
        <v>0</v>
      </c>
      <c r="AO107" s="9">
        <v>0</v>
      </c>
      <c r="AP107" s="9">
        <v>0</v>
      </c>
      <c r="AQ107" s="19">
        <v>1</v>
      </c>
      <c r="AR107" s="6"/>
      <c r="AS107" s="89"/>
      <c r="AT107" s="89"/>
      <c r="AU107" s="89"/>
      <c r="AV107" s="89"/>
      <c r="AW107" s="89"/>
      <c r="AX107" s="89"/>
      <c r="AY107" s="89"/>
      <c r="AZ107" s="89"/>
      <c r="BA107" s="89"/>
      <c r="BB107" s="89"/>
      <c r="BC107" s="89"/>
      <c r="BD107" s="122"/>
      <c r="BE107" s="122"/>
      <c r="BX107" s="121"/>
      <c r="CG107" s="123">
        <v>0</v>
      </c>
      <c r="CH107" s="123">
        <v>0</v>
      </c>
      <c r="CI107" s="123"/>
      <c r="CJ107" s="123"/>
      <c r="CK107" s="123"/>
      <c r="CL107" s="123"/>
      <c r="CM107" s="123"/>
      <c r="CN107" s="123"/>
      <c r="CO107" s="123"/>
    </row>
    <row r="108" spans="1:93" ht="16.149999999999999" customHeight="1" x14ac:dyDescent="0.2">
      <c r="A108" s="335"/>
      <c r="B108" s="39" t="s">
        <v>81</v>
      </c>
      <c r="C108" s="52">
        <f t="shared" si="14"/>
        <v>8</v>
      </c>
      <c r="D108" s="53">
        <f t="shared" si="15"/>
        <v>5</v>
      </c>
      <c r="E108" s="54">
        <f t="shared" si="16"/>
        <v>3</v>
      </c>
      <c r="F108" s="7"/>
      <c r="G108" s="10"/>
      <c r="H108" s="7"/>
      <c r="I108" s="20"/>
      <c r="J108" s="7"/>
      <c r="K108" s="10"/>
      <c r="L108" s="7"/>
      <c r="M108" s="20">
        <v>1</v>
      </c>
      <c r="N108" s="9">
        <v>1</v>
      </c>
      <c r="O108" s="10"/>
      <c r="P108" s="7"/>
      <c r="Q108" s="20">
        <v>2</v>
      </c>
      <c r="R108" s="9">
        <v>1</v>
      </c>
      <c r="S108" s="10"/>
      <c r="T108" s="7"/>
      <c r="U108" s="20"/>
      <c r="V108" s="9">
        <v>1</v>
      </c>
      <c r="W108" s="10"/>
      <c r="X108" s="7"/>
      <c r="Y108" s="20"/>
      <c r="Z108" s="9">
        <v>2</v>
      </c>
      <c r="AA108" s="10"/>
      <c r="AB108" s="7"/>
      <c r="AC108" s="20"/>
      <c r="AD108" s="7"/>
      <c r="AE108" s="8"/>
      <c r="AF108" s="7"/>
      <c r="AG108" s="20"/>
      <c r="AH108" s="7"/>
      <c r="AI108" s="20"/>
      <c r="AJ108" s="7"/>
      <c r="AK108" s="20"/>
      <c r="AL108" s="9"/>
      <c r="AM108" s="57"/>
      <c r="AN108" s="9">
        <v>0</v>
      </c>
      <c r="AO108" s="9">
        <v>0</v>
      </c>
      <c r="AP108" s="9">
        <v>0</v>
      </c>
      <c r="AQ108" s="8">
        <v>0</v>
      </c>
      <c r="AR108" s="6"/>
      <c r="AS108" s="89"/>
      <c r="AT108" s="89"/>
      <c r="AU108" s="89"/>
      <c r="AV108" s="89"/>
      <c r="AW108" s="89"/>
      <c r="AX108" s="89"/>
      <c r="AY108" s="89"/>
      <c r="AZ108" s="89"/>
      <c r="BA108" s="89"/>
      <c r="BB108" s="89"/>
      <c r="BC108" s="89"/>
      <c r="BD108" s="122"/>
      <c r="BE108" s="122"/>
      <c r="BX108" s="121"/>
      <c r="CG108" s="123">
        <v>0</v>
      </c>
      <c r="CH108" s="123">
        <v>0</v>
      </c>
      <c r="CI108" s="123"/>
      <c r="CJ108" s="123"/>
      <c r="CK108" s="123"/>
      <c r="CL108" s="123"/>
      <c r="CM108" s="123"/>
      <c r="CN108" s="123"/>
      <c r="CO108" s="123"/>
    </row>
    <row r="109" spans="1:93" ht="16.149999999999999" customHeight="1" x14ac:dyDescent="0.2">
      <c r="A109" s="335"/>
      <c r="B109" s="39" t="s">
        <v>82</v>
      </c>
      <c r="C109" s="52">
        <f t="shared" si="14"/>
        <v>0</v>
      </c>
      <c r="D109" s="53">
        <f t="shared" si="15"/>
        <v>0</v>
      </c>
      <c r="E109" s="54">
        <f t="shared" si="16"/>
        <v>0</v>
      </c>
      <c r="F109" s="7"/>
      <c r="G109" s="10"/>
      <c r="H109" s="7"/>
      <c r="I109" s="20"/>
      <c r="J109" s="7"/>
      <c r="K109" s="10"/>
      <c r="L109" s="7"/>
      <c r="M109" s="20"/>
      <c r="N109" s="9"/>
      <c r="O109" s="10"/>
      <c r="P109" s="7"/>
      <c r="Q109" s="20"/>
      <c r="R109" s="9"/>
      <c r="S109" s="10"/>
      <c r="T109" s="7"/>
      <c r="U109" s="20"/>
      <c r="V109" s="9"/>
      <c r="W109" s="10"/>
      <c r="X109" s="7"/>
      <c r="Y109" s="20"/>
      <c r="Z109" s="9"/>
      <c r="AA109" s="10"/>
      <c r="AB109" s="7"/>
      <c r="AC109" s="20"/>
      <c r="AD109" s="7"/>
      <c r="AE109" s="8"/>
      <c r="AF109" s="7"/>
      <c r="AG109" s="20"/>
      <c r="AH109" s="7"/>
      <c r="AI109" s="20"/>
      <c r="AJ109" s="7"/>
      <c r="AK109" s="20"/>
      <c r="AL109" s="9"/>
      <c r="AM109" s="57"/>
      <c r="AN109" s="9"/>
      <c r="AO109" s="9"/>
      <c r="AP109" s="9"/>
      <c r="AQ109" s="8"/>
      <c r="AR109" s="6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122"/>
      <c r="BE109" s="122"/>
      <c r="BX109" s="121"/>
      <c r="CG109" s="123">
        <v>0</v>
      </c>
      <c r="CH109" s="123">
        <v>0</v>
      </c>
      <c r="CI109" s="123"/>
      <c r="CJ109" s="123"/>
      <c r="CK109" s="123"/>
      <c r="CL109" s="123"/>
      <c r="CM109" s="123"/>
      <c r="CN109" s="123"/>
      <c r="CO109" s="123"/>
    </row>
    <row r="110" spans="1:93" ht="16.149999999999999" customHeight="1" x14ac:dyDescent="0.2">
      <c r="A110" s="335"/>
      <c r="B110" s="186" t="s">
        <v>83</v>
      </c>
      <c r="C110" s="59">
        <f t="shared" si="14"/>
        <v>0</v>
      </c>
      <c r="D110" s="60">
        <f t="shared" si="15"/>
        <v>0</v>
      </c>
      <c r="E110" s="61">
        <f t="shared" si="16"/>
        <v>0</v>
      </c>
      <c r="F110" s="41"/>
      <c r="G110" s="214"/>
      <c r="H110" s="184"/>
      <c r="I110" s="208"/>
      <c r="J110" s="7"/>
      <c r="K110" s="10"/>
      <c r="L110" s="7"/>
      <c r="M110" s="20"/>
      <c r="N110" s="9"/>
      <c r="O110" s="10"/>
      <c r="P110" s="217"/>
      <c r="Q110" s="185"/>
      <c r="R110" s="207"/>
      <c r="S110" s="218"/>
      <c r="T110" s="184"/>
      <c r="U110" s="208"/>
      <c r="V110" s="219"/>
      <c r="W110" s="207"/>
      <c r="X110" s="184"/>
      <c r="Y110" s="208"/>
      <c r="Z110" s="219"/>
      <c r="AA110" s="207"/>
      <c r="AB110" s="184"/>
      <c r="AC110" s="208"/>
      <c r="AD110" s="184"/>
      <c r="AE110" s="185"/>
      <c r="AF110" s="184"/>
      <c r="AG110" s="208"/>
      <c r="AH110" s="184"/>
      <c r="AI110" s="208"/>
      <c r="AJ110" s="184"/>
      <c r="AK110" s="208"/>
      <c r="AL110" s="207"/>
      <c r="AM110" s="191"/>
      <c r="AN110" s="9"/>
      <c r="AO110" s="9"/>
      <c r="AP110" s="9"/>
      <c r="AQ110" s="8"/>
      <c r="AR110" s="6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122"/>
      <c r="BE110" s="122"/>
      <c r="BX110" s="121"/>
      <c r="CG110" s="123">
        <v>0</v>
      </c>
      <c r="CH110" s="123">
        <v>0</v>
      </c>
      <c r="CI110" s="123"/>
      <c r="CJ110" s="123"/>
      <c r="CK110" s="123"/>
      <c r="CL110" s="123"/>
      <c r="CM110" s="123"/>
      <c r="CN110" s="123"/>
      <c r="CO110" s="123"/>
    </row>
    <row r="111" spans="1:93" ht="16.149999999999999" customHeight="1" x14ac:dyDescent="0.2">
      <c r="A111" s="336"/>
      <c r="B111" s="167" t="s">
        <v>84</v>
      </c>
      <c r="C111" s="132">
        <f t="shared" si="14"/>
        <v>0</v>
      </c>
      <c r="D111" s="168">
        <f t="shared" si="15"/>
        <v>0</v>
      </c>
      <c r="E111" s="131">
        <f t="shared" si="16"/>
        <v>0</v>
      </c>
      <c r="F111" s="12"/>
      <c r="G111" s="16"/>
      <c r="H111" s="12"/>
      <c r="I111" s="13"/>
      <c r="J111" s="15"/>
      <c r="K111" s="141"/>
      <c r="L111" s="12"/>
      <c r="M111" s="14"/>
      <c r="N111" s="15"/>
      <c r="O111" s="141"/>
      <c r="P111" s="23"/>
      <c r="Q111" s="14"/>
      <c r="R111" s="16"/>
      <c r="S111" s="141"/>
      <c r="T111" s="12"/>
      <c r="U111" s="13"/>
      <c r="V111" s="15"/>
      <c r="W111" s="16"/>
      <c r="X111" s="12"/>
      <c r="Y111" s="13"/>
      <c r="Z111" s="15"/>
      <c r="AA111" s="16"/>
      <c r="AB111" s="12"/>
      <c r="AC111" s="13"/>
      <c r="AD111" s="12"/>
      <c r="AE111" s="14"/>
      <c r="AF111" s="12"/>
      <c r="AG111" s="13"/>
      <c r="AH111" s="12"/>
      <c r="AI111" s="13"/>
      <c r="AJ111" s="12"/>
      <c r="AK111" s="13"/>
      <c r="AL111" s="16"/>
      <c r="AM111" s="36"/>
      <c r="AN111" s="15"/>
      <c r="AO111" s="15"/>
      <c r="AP111" s="15"/>
      <c r="AQ111" s="13"/>
      <c r="AR111" s="6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122"/>
      <c r="BE111" s="122"/>
      <c r="BX111" s="121"/>
      <c r="CG111" s="123">
        <v>0</v>
      </c>
      <c r="CH111" s="123">
        <v>0</v>
      </c>
      <c r="CI111" s="123"/>
      <c r="CJ111" s="123"/>
      <c r="CK111" s="123"/>
      <c r="CL111" s="123"/>
      <c r="CM111" s="123"/>
      <c r="CN111" s="123"/>
      <c r="CO111" s="123"/>
    </row>
    <row r="112" spans="1:93" ht="31.9" customHeight="1" x14ac:dyDescent="0.2">
      <c r="A112" s="86" t="s">
        <v>86</v>
      </c>
      <c r="B112" s="151"/>
      <c r="C112" s="151"/>
      <c r="D112" s="151"/>
      <c r="E112" s="220"/>
      <c r="F112" s="220"/>
      <c r="G112" s="220"/>
      <c r="H112" s="220"/>
      <c r="I112" s="220"/>
      <c r="J112" s="220"/>
      <c r="K112" s="220"/>
      <c r="L112" s="221"/>
      <c r="M112" s="122"/>
      <c r="N112" s="122"/>
      <c r="O112" s="122"/>
      <c r="P112" s="122"/>
      <c r="Q112" s="122"/>
      <c r="R112" s="122"/>
      <c r="S112" s="122"/>
      <c r="AR112" s="122"/>
      <c r="AS112" s="122"/>
      <c r="AT112" s="122"/>
      <c r="AU112" s="122"/>
      <c r="AV112" s="122"/>
      <c r="AW112" s="122"/>
      <c r="AX112" s="122"/>
      <c r="AY112" s="122"/>
      <c r="AZ112" s="122"/>
      <c r="BA112" s="122"/>
      <c r="BB112" s="122"/>
      <c r="BC112" s="122"/>
      <c r="BD112" s="122"/>
      <c r="BE112" s="122"/>
      <c r="CG112" s="123"/>
      <c r="CH112" s="123"/>
      <c r="CI112" s="123"/>
      <c r="CJ112" s="123"/>
      <c r="CK112" s="123"/>
      <c r="CL112" s="123"/>
      <c r="CM112" s="123"/>
      <c r="CN112" s="123"/>
      <c r="CO112" s="123"/>
    </row>
    <row r="113" spans="1:93" ht="25.15" customHeight="1" x14ac:dyDescent="0.2">
      <c r="A113" s="334" t="s">
        <v>87</v>
      </c>
      <c r="B113" s="83" t="s">
        <v>88</v>
      </c>
      <c r="C113" s="287" t="s">
        <v>89</v>
      </c>
      <c r="D113" s="287" t="s">
        <v>90</v>
      </c>
      <c r="E113" s="220"/>
      <c r="F113" s="220"/>
      <c r="G113" s="220"/>
      <c r="H113" s="220"/>
      <c r="I113" s="220"/>
      <c r="J113" s="220"/>
      <c r="K113" s="220"/>
      <c r="L113" s="221"/>
      <c r="M113" s="122"/>
      <c r="N113" s="122"/>
      <c r="O113" s="122"/>
      <c r="P113" s="122"/>
      <c r="Q113" s="122"/>
      <c r="R113" s="122"/>
      <c r="S113" s="122"/>
      <c r="AR113" s="122"/>
      <c r="AS113" s="122"/>
      <c r="AT113" s="122"/>
      <c r="AU113" s="122"/>
      <c r="AV113" s="122"/>
      <c r="AW113" s="122"/>
      <c r="AX113" s="122"/>
      <c r="AY113" s="122"/>
      <c r="AZ113" s="122"/>
      <c r="BA113" s="122"/>
      <c r="BB113" s="122"/>
      <c r="BC113" s="122"/>
      <c r="BD113" s="122"/>
      <c r="BE113" s="122"/>
      <c r="CG113" s="123"/>
      <c r="CH113" s="123"/>
      <c r="CI113" s="123"/>
      <c r="CJ113" s="123"/>
      <c r="CK113" s="123"/>
      <c r="CL113" s="123"/>
      <c r="CM113" s="123"/>
      <c r="CN113" s="123"/>
      <c r="CO113" s="123"/>
    </row>
    <row r="114" spans="1:93" ht="16.149999999999999" customHeight="1" x14ac:dyDescent="0.2">
      <c r="A114" s="335"/>
      <c r="B114" s="101" t="s">
        <v>91</v>
      </c>
      <c r="C114" s="26"/>
      <c r="D114" s="26"/>
      <c r="E114" s="6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122"/>
      <c r="R114" s="122"/>
      <c r="S114" s="122"/>
      <c r="CA114" s="147" t="str">
        <f>IF(D114&lt;=C114,"","* Las consejerías realizadas en Espacios Amigables NO DEBEN ser mayor al Total de Actividades. ")</f>
        <v/>
      </c>
      <c r="CG114" s="123">
        <f>IF(D114&lt;=C114,0,1)</f>
        <v>0</v>
      </c>
      <c r="CH114" s="123"/>
      <c r="CI114" s="123"/>
      <c r="CJ114" s="123"/>
      <c r="CK114" s="123"/>
      <c r="CL114" s="123"/>
      <c r="CM114" s="123"/>
      <c r="CN114" s="123"/>
      <c r="CO114" s="123"/>
    </row>
    <row r="115" spans="1:93" ht="16.149999999999999" customHeight="1" x14ac:dyDescent="0.2">
      <c r="A115" s="335"/>
      <c r="B115" s="102" t="s">
        <v>92</v>
      </c>
      <c r="C115" s="22"/>
      <c r="D115" s="22"/>
      <c r="E115" s="6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122"/>
      <c r="R115" s="122"/>
      <c r="S115" s="122"/>
      <c r="CA115" s="147" t="str">
        <f>IF(D115&lt;=C115,"","* Las consejerías realizadas en Espacios Amigables NO DEBEN ser mayor al Total de Actividades. ")</f>
        <v/>
      </c>
      <c r="CG115" s="123">
        <f>IF(D115&lt;=C115,0,1)</f>
        <v>0</v>
      </c>
      <c r="CH115" s="123"/>
      <c r="CI115" s="123"/>
      <c r="CJ115" s="123"/>
      <c r="CK115" s="123"/>
      <c r="CL115" s="123"/>
      <c r="CM115" s="123"/>
      <c r="CN115" s="123"/>
      <c r="CO115" s="123"/>
    </row>
    <row r="116" spans="1:93" ht="25.15" customHeight="1" x14ac:dyDescent="0.2">
      <c r="A116" s="335"/>
      <c r="B116" s="102" t="s">
        <v>93</v>
      </c>
      <c r="C116" s="22"/>
      <c r="D116" s="22"/>
      <c r="E116" s="6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122"/>
      <c r="R116" s="122"/>
      <c r="S116" s="122"/>
      <c r="CA116" s="147" t="str">
        <f>IF(D116&lt;=C116,"","* Las consejerías realizadas en Espacios Amigables NO DEBEN ser mayor al Total de Actividades. ")</f>
        <v/>
      </c>
      <c r="CG116" s="123">
        <f>IF(D116&lt;=C116,0,1)</f>
        <v>0</v>
      </c>
      <c r="CH116" s="123"/>
      <c r="CI116" s="123"/>
      <c r="CJ116" s="123"/>
      <c r="CK116" s="123"/>
      <c r="CL116" s="123"/>
      <c r="CM116" s="123"/>
      <c r="CN116" s="123"/>
      <c r="CO116" s="123"/>
    </row>
    <row r="117" spans="1:93" ht="16.149999999999999" customHeight="1" x14ac:dyDescent="0.2">
      <c r="A117" s="335"/>
      <c r="B117" s="102" t="s">
        <v>94</v>
      </c>
      <c r="C117" s="22"/>
      <c r="D117" s="70"/>
      <c r="E117" s="6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122"/>
      <c r="R117" s="122"/>
      <c r="S117" s="122"/>
      <c r="CG117" s="123"/>
      <c r="CH117" s="123"/>
      <c r="CI117" s="123"/>
      <c r="CJ117" s="123"/>
      <c r="CK117" s="123"/>
      <c r="CL117" s="123"/>
      <c r="CM117" s="123"/>
      <c r="CN117" s="123"/>
      <c r="CO117" s="123"/>
    </row>
    <row r="118" spans="1:93" ht="16.149999999999999" customHeight="1" x14ac:dyDescent="0.2">
      <c r="A118" s="335"/>
      <c r="B118" s="102" t="s">
        <v>95</v>
      </c>
      <c r="C118" s="22"/>
      <c r="D118" s="70"/>
      <c r="E118" s="6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122"/>
      <c r="R118" s="122"/>
      <c r="S118" s="122"/>
      <c r="CG118" s="123"/>
      <c r="CH118" s="123"/>
      <c r="CI118" s="123"/>
      <c r="CJ118" s="123"/>
      <c r="CK118" s="123"/>
      <c r="CL118" s="123"/>
      <c r="CM118" s="123"/>
      <c r="CN118" s="123"/>
      <c r="CO118" s="123"/>
    </row>
    <row r="119" spans="1:93" ht="16.149999999999999" customHeight="1" x14ac:dyDescent="0.2">
      <c r="A119" s="335"/>
      <c r="B119" s="102" t="s">
        <v>96</v>
      </c>
      <c r="C119" s="22"/>
      <c r="D119" s="22"/>
      <c r="E119" s="6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122"/>
      <c r="R119" s="122"/>
      <c r="S119" s="122"/>
      <c r="CA119" s="147" t="str">
        <f>IF(D119&lt;=C119,"","* Las consejerías realizadas en Espacios Amigables NO DEBEN ser mayor al Total de Actividades. ")</f>
        <v/>
      </c>
      <c r="CG119" s="123">
        <f>IF(D119&lt;=C119,0,1)</f>
        <v>0</v>
      </c>
      <c r="CH119" s="123"/>
      <c r="CI119" s="123"/>
      <c r="CJ119" s="123"/>
      <c r="CK119" s="123"/>
      <c r="CL119" s="123"/>
      <c r="CM119" s="123"/>
      <c r="CN119" s="123"/>
      <c r="CO119" s="123"/>
    </row>
    <row r="120" spans="1:93" ht="16.149999999999999" customHeight="1" x14ac:dyDescent="0.2">
      <c r="A120" s="335"/>
      <c r="B120" s="102" t="s">
        <v>97</v>
      </c>
      <c r="C120" s="22"/>
      <c r="D120" s="22"/>
      <c r="E120" s="6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122"/>
      <c r="R120" s="122"/>
      <c r="S120" s="122"/>
      <c r="CA120" s="147" t="str">
        <f>IF(D120&lt;=C120,"","* Las consejerías realizadas en Espacios Amigables NO DEBEN ser mayor al Total de Actividades. ")</f>
        <v/>
      </c>
      <c r="CG120" s="123">
        <f>IF(D120&lt;=C120,0,1)</f>
        <v>0</v>
      </c>
      <c r="CH120" s="123"/>
      <c r="CI120" s="123"/>
      <c r="CJ120" s="123"/>
      <c r="CK120" s="123"/>
      <c r="CL120" s="123"/>
      <c r="CM120" s="123"/>
      <c r="CN120" s="123"/>
      <c r="CO120" s="123"/>
    </row>
    <row r="121" spans="1:93" ht="16.149999999999999" customHeight="1" x14ac:dyDescent="0.2">
      <c r="A121" s="336"/>
      <c r="B121" s="110" t="s">
        <v>98</v>
      </c>
      <c r="C121" s="24"/>
      <c r="D121" s="24"/>
      <c r="E121" s="6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122"/>
      <c r="R121" s="122"/>
      <c r="S121" s="122"/>
      <c r="CA121" s="147" t="str">
        <f>IF(D121&lt;=C121,"","* Las consejerías realizadas en Espacios Amigables NO DEBEN ser mayor al Total de Actividades. ")</f>
        <v/>
      </c>
      <c r="CG121" s="123">
        <f>IF(D121&lt;=C121,0,1)</f>
        <v>0</v>
      </c>
      <c r="CH121" s="123"/>
      <c r="CI121" s="123"/>
      <c r="CJ121" s="123"/>
      <c r="CK121" s="123"/>
      <c r="CL121" s="123"/>
      <c r="CM121" s="123"/>
      <c r="CN121" s="123"/>
      <c r="CO121" s="123"/>
    </row>
    <row r="122" spans="1:93" ht="31.9" customHeight="1" x14ac:dyDescent="0.2">
      <c r="A122" s="222" t="s">
        <v>99</v>
      </c>
      <c r="B122" s="223"/>
      <c r="C122" s="224"/>
      <c r="D122" s="136"/>
      <c r="E122" s="221"/>
      <c r="F122" s="221"/>
      <c r="G122" s="221"/>
      <c r="H122" s="221"/>
      <c r="I122" s="221"/>
      <c r="J122" s="221"/>
      <c r="K122" s="221"/>
      <c r="L122" s="221"/>
      <c r="M122" s="122"/>
      <c r="N122" s="122"/>
      <c r="O122" s="122"/>
      <c r="P122" s="122"/>
      <c r="Q122" s="122"/>
      <c r="R122" s="122"/>
      <c r="S122" s="122"/>
      <c r="CG122" s="123"/>
      <c r="CH122" s="123"/>
      <c r="CI122" s="123"/>
      <c r="CJ122" s="123"/>
      <c r="CK122" s="123"/>
      <c r="CL122" s="123"/>
      <c r="CM122" s="123"/>
      <c r="CN122" s="123"/>
      <c r="CO122" s="123"/>
    </row>
    <row r="123" spans="1:93" ht="31.9" customHeight="1" x14ac:dyDescent="0.2">
      <c r="A123" s="225" t="s">
        <v>100</v>
      </c>
      <c r="B123" s="226"/>
      <c r="C123" s="226"/>
      <c r="D123" s="226"/>
      <c r="E123" s="226"/>
      <c r="F123" s="226"/>
      <c r="G123" s="226"/>
      <c r="H123" s="226"/>
      <c r="I123" s="226"/>
      <c r="J123" s="226"/>
      <c r="K123" s="226"/>
      <c r="L123" s="226"/>
      <c r="CG123" s="123"/>
      <c r="CH123" s="123"/>
      <c r="CI123" s="123"/>
      <c r="CJ123" s="123"/>
      <c r="CK123" s="123"/>
      <c r="CL123" s="123"/>
      <c r="CM123" s="123"/>
      <c r="CN123" s="123"/>
      <c r="CO123" s="123"/>
    </row>
    <row r="124" spans="1:93" ht="25.15" customHeight="1" x14ac:dyDescent="0.2">
      <c r="A124" s="333" t="s">
        <v>101</v>
      </c>
      <c r="B124" s="333" t="s">
        <v>102</v>
      </c>
      <c r="C124" s="333" t="s">
        <v>89</v>
      </c>
      <c r="D124" s="328" t="s">
        <v>103</v>
      </c>
      <c r="E124" s="329"/>
      <c r="F124" s="329"/>
      <c r="G124" s="329"/>
      <c r="H124" s="329"/>
      <c r="I124" s="329"/>
      <c r="J124" s="330"/>
      <c r="K124" s="331" t="s">
        <v>104</v>
      </c>
      <c r="L124" s="331" t="s">
        <v>105</v>
      </c>
      <c r="CG124" s="123"/>
      <c r="CH124" s="123"/>
      <c r="CI124" s="123"/>
      <c r="CJ124" s="123"/>
      <c r="CK124" s="123"/>
      <c r="CL124" s="123"/>
      <c r="CM124" s="123"/>
      <c r="CN124" s="123"/>
      <c r="CO124" s="123"/>
    </row>
    <row r="125" spans="1:93" ht="37.15" customHeight="1" x14ac:dyDescent="0.2">
      <c r="A125" s="333"/>
      <c r="B125" s="333"/>
      <c r="C125" s="333"/>
      <c r="D125" s="77" t="s">
        <v>106</v>
      </c>
      <c r="E125" s="111" t="s">
        <v>107</v>
      </c>
      <c r="F125" s="111" t="s">
        <v>108</v>
      </c>
      <c r="G125" s="111" t="s">
        <v>109</v>
      </c>
      <c r="H125" s="111" t="s">
        <v>110</v>
      </c>
      <c r="I125" s="227" t="s">
        <v>111</v>
      </c>
      <c r="J125" s="144" t="s">
        <v>112</v>
      </c>
      <c r="K125" s="332"/>
      <c r="L125" s="332"/>
      <c r="CG125" s="123"/>
      <c r="CH125" s="123"/>
      <c r="CI125" s="123"/>
      <c r="CJ125" s="123"/>
      <c r="CK125" s="123"/>
      <c r="CL125" s="123"/>
      <c r="CM125" s="123"/>
      <c r="CN125" s="123"/>
      <c r="CO125" s="123"/>
    </row>
    <row r="126" spans="1:93" ht="16.149999999999999" customHeight="1" x14ac:dyDescent="0.2">
      <c r="A126" s="333" t="s">
        <v>113</v>
      </c>
      <c r="B126" s="109" t="s">
        <v>114</v>
      </c>
      <c r="C126" s="228">
        <f>SUM(D126:J126)</f>
        <v>0</v>
      </c>
      <c r="D126" s="78"/>
      <c r="E126" s="134"/>
      <c r="F126" s="134"/>
      <c r="G126" s="134"/>
      <c r="H126" s="134"/>
      <c r="I126" s="229"/>
      <c r="J126" s="156"/>
      <c r="K126" s="230"/>
      <c r="L126" s="174"/>
      <c r="M126" s="124"/>
      <c r="CG126" s="123"/>
      <c r="CH126" s="123"/>
      <c r="CI126" s="123"/>
      <c r="CJ126" s="123"/>
      <c r="CK126" s="123"/>
      <c r="CL126" s="123"/>
      <c r="CM126" s="123"/>
      <c r="CN126" s="123"/>
      <c r="CO126" s="123"/>
    </row>
    <row r="127" spans="1:93" ht="16.149999999999999" customHeight="1" x14ac:dyDescent="0.2">
      <c r="A127" s="333"/>
      <c r="B127" s="108" t="s">
        <v>115</v>
      </c>
      <c r="C127" s="130">
        <f t="shared" ref="C127:C141" si="17">SUM(D127:J127)</f>
        <v>0</v>
      </c>
      <c r="D127" s="7"/>
      <c r="E127" s="11"/>
      <c r="F127" s="11"/>
      <c r="G127" s="11"/>
      <c r="H127" s="11"/>
      <c r="I127" s="173"/>
      <c r="J127" s="35"/>
      <c r="K127" s="9"/>
      <c r="L127" s="22"/>
      <c r="M127" s="124"/>
      <c r="CG127" s="123"/>
      <c r="CH127" s="123"/>
      <c r="CI127" s="123"/>
      <c r="CJ127" s="123"/>
      <c r="CK127" s="123"/>
      <c r="CL127" s="123"/>
      <c r="CM127" s="123"/>
      <c r="CN127" s="123"/>
      <c r="CO127" s="123"/>
    </row>
    <row r="128" spans="1:93" ht="16.149999999999999" customHeight="1" x14ac:dyDescent="0.2">
      <c r="A128" s="327"/>
      <c r="B128" s="108" t="s">
        <v>116</v>
      </c>
      <c r="C128" s="130">
        <f t="shared" si="17"/>
        <v>0</v>
      </c>
      <c r="D128" s="7"/>
      <c r="E128" s="11"/>
      <c r="F128" s="11"/>
      <c r="G128" s="11"/>
      <c r="H128" s="11"/>
      <c r="I128" s="173"/>
      <c r="J128" s="35"/>
      <c r="K128" s="9"/>
      <c r="L128" s="22"/>
      <c r="M128" s="124"/>
      <c r="CG128" s="123"/>
      <c r="CH128" s="123"/>
      <c r="CI128" s="123"/>
      <c r="CJ128" s="123"/>
      <c r="CK128" s="123"/>
      <c r="CL128" s="123"/>
      <c r="CM128" s="123"/>
      <c r="CN128" s="123"/>
      <c r="CO128" s="123"/>
    </row>
    <row r="129" spans="1:93" ht="16.149999999999999" customHeight="1" x14ac:dyDescent="0.2">
      <c r="A129" s="327"/>
      <c r="B129" s="231" t="s">
        <v>117</v>
      </c>
      <c r="C129" s="30">
        <f t="shared" si="17"/>
        <v>0</v>
      </c>
      <c r="D129" s="32"/>
      <c r="E129" s="135"/>
      <c r="F129" s="135"/>
      <c r="G129" s="135"/>
      <c r="H129" s="135"/>
      <c r="I129" s="232"/>
      <c r="J129" s="97"/>
      <c r="K129" s="233"/>
      <c r="L129" s="34"/>
      <c r="M129" s="124"/>
      <c r="CG129" s="123"/>
      <c r="CH129" s="123"/>
      <c r="CI129" s="123"/>
      <c r="CJ129" s="123"/>
      <c r="CK129" s="123"/>
      <c r="CL129" s="123"/>
      <c r="CM129" s="123"/>
      <c r="CN129" s="123"/>
      <c r="CO129" s="123"/>
    </row>
    <row r="130" spans="1:93" ht="16.149999999999999" customHeight="1" x14ac:dyDescent="0.2">
      <c r="A130" s="327" t="s">
        <v>118</v>
      </c>
      <c r="B130" s="109" t="s">
        <v>114</v>
      </c>
      <c r="C130" s="234">
        <f t="shared" si="17"/>
        <v>0</v>
      </c>
      <c r="D130" s="1"/>
      <c r="E130" s="5"/>
      <c r="F130" s="5"/>
      <c r="G130" s="5"/>
      <c r="H130" s="5"/>
      <c r="I130" s="209"/>
      <c r="J130" s="47"/>
      <c r="K130" s="4"/>
      <c r="L130" s="26"/>
      <c r="M130" s="124"/>
      <c r="CG130" s="123"/>
      <c r="CH130" s="123"/>
      <c r="CI130" s="123"/>
      <c r="CJ130" s="123"/>
      <c r="CK130" s="123"/>
      <c r="CL130" s="123"/>
      <c r="CM130" s="123"/>
      <c r="CN130" s="123"/>
      <c r="CO130" s="123"/>
    </row>
    <row r="131" spans="1:93" ht="16.149999999999999" customHeight="1" x14ac:dyDescent="0.2">
      <c r="A131" s="327"/>
      <c r="B131" s="108" t="s">
        <v>115</v>
      </c>
      <c r="C131" s="129">
        <f t="shared" si="17"/>
        <v>0</v>
      </c>
      <c r="D131" s="82"/>
      <c r="E131" s="138"/>
      <c r="F131" s="138"/>
      <c r="G131" s="138"/>
      <c r="H131" s="138"/>
      <c r="I131" s="139"/>
      <c r="J131" s="100"/>
      <c r="K131" s="235"/>
      <c r="L131" s="183"/>
      <c r="M131" s="124"/>
      <c r="CG131" s="123"/>
      <c r="CH131" s="123"/>
      <c r="CI131" s="123"/>
      <c r="CJ131" s="123"/>
      <c r="CK131" s="123"/>
      <c r="CL131" s="123"/>
      <c r="CM131" s="123"/>
      <c r="CN131" s="123"/>
      <c r="CO131" s="123"/>
    </row>
    <row r="132" spans="1:93" ht="16.149999999999999" customHeight="1" x14ac:dyDescent="0.2">
      <c r="A132" s="327"/>
      <c r="B132" s="108" t="s">
        <v>116</v>
      </c>
      <c r="C132" s="130">
        <f t="shared" si="17"/>
        <v>0</v>
      </c>
      <c r="D132" s="7"/>
      <c r="E132" s="11"/>
      <c r="F132" s="11"/>
      <c r="G132" s="11"/>
      <c r="H132" s="11"/>
      <c r="I132" s="173"/>
      <c r="J132" s="35"/>
      <c r="K132" s="9"/>
      <c r="L132" s="22"/>
      <c r="M132" s="124"/>
      <c r="CG132" s="123"/>
      <c r="CH132" s="123"/>
      <c r="CI132" s="123"/>
      <c r="CJ132" s="123"/>
      <c r="CK132" s="123"/>
      <c r="CL132" s="123"/>
      <c r="CM132" s="123"/>
      <c r="CN132" s="123"/>
      <c r="CO132" s="123"/>
    </row>
    <row r="133" spans="1:93" ht="16.149999999999999" customHeight="1" x14ac:dyDescent="0.2">
      <c r="A133" s="327"/>
      <c r="B133" s="231" t="s">
        <v>117</v>
      </c>
      <c r="C133" s="30">
        <f t="shared" si="17"/>
        <v>0</v>
      </c>
      <c r="D133" s="12"/>
      <c r="E133" s="31"/>
      <c r="F133" s="31"/>
      <c r="G133" s="31"/>
      <c r="H133" s="31"/>
      <c r="I133" s="141"/>
      <c r="J133" s="36"/>
      <c r="K133" s="15"/>
      <c r="L133" s="24"/>
      <c r="M133" s="124"/>
      <c r="CG133" s="123"/>
      <c r="CH133" s="123"/>
      <c r="CI133" s="123"/>
      <c r="CJ133" s="123"/>
      <c r="CK133" s="123"/>
      <c r="CL133" s="123"/>
      <c r="CM133" s="123"/>
      <c r="CN133" s="123"/>
      <c r="CO133" s="123"/>
    </row>
    <row r="134" spans="1:93" ht="16.149999999999999" customHeight="1" x14ac:dyDescent="0.2">
      <c r="A134" s="327" t="s">
        <v>119</v>
      </c>
      <c r="B134" s="109" t="s">
        <v>114</v>
      </c>
      <c r="C134" s="234">
        <f t="shared" si="17"/>
        <v>0</v>
      </c>
      <c r="D134" s="1"/>
      <c r="E134" s="5"/>
      <c r="F134" s="5"/>
      <c r="G134" s="5"/>
      <c r="H134" s="5"/>
      <c r="I134" s="209"/>
      <c r="J134" s="47"/>
      <c r="K134" s="4"/>
      <c r="L134" s="26"/>
      <c r="M134" s="124"/>
      <c r="CG134" s="123"/>
      <c r="CH134" s="123"/>
      <c r="CI134" s="123"/>
      <c r="CJ134" s="123"/>
      <c r="CK134" s="123"/>
      <c r="CL134" s="123"/>
      <c r="CM134" s="123"/>
      <c r="CN134" s="123"/>
      <c r="CO134" s="123"/>
    </row>
    <row r="135" spans="1:93" ht="16.149999999999999" customHeight="1" x14ac:dyDescent="0.2">
      <c r="A135" s="327"/>
      <c r="B135" s="108" t="s">
        <v>115</v>
      </c>
      <c r="C135" s="129">
        <f t="shared" si="17"/>
        <v>0</v>
      </c>
      <c r="D135" s="82"/>
      <c r="E135" s="138"/>
      <c r="F135" s="138"/>
      <c r="G135" s="138"/>
      <c r="H135" s="138"/>
      <c r="I135" s="139"/>
      <c r="J135" s="100"/>
      <c r="K135" s="235"/>
      <c r="L135" s="183"/>
      <c r="M135" s="124"/>
      <c r="CG135" s="123"/>
      <c r="CH135" s="123"/>
      <c r="CI135" s="123"/>
      <c r="CJ135" s="123"/>
      <c r="CK135" s="123"/>
      <c r="CL135" s="123"/>
      <c r="CM135" s="123"/>
      <c r="CN135" s="123"/>
      <c r="CO135" s="123"/>
    </row>
    <row r="136" spans="1:93" ht="16.149999999999999" customHeight="1" x14ac:dyDescent="0.2">
      <c r="A136" s="327"/>
      <c r="B136" s="108" t="s">
        <v>116</v>
      </c>
      <c r="C136" s="130">
        <f t="shared" si="17"/>
        <v>0</v>
      </c>
      <c r="D136" s="7"/>
      <c r="E136" s="11"/>
      <c r="F136" s="11"/>
      <c r="G136" s="11"/>
      <c r="H136" s="11"/>
      <c r="I136" s="173"/>
      <c r="J136" s="35"/>
      <c r="K136" s="9"/>
      <c r="L136" s="22"/>
      <c r="M136" s="124"/>
      <c r="CG136" s="123"/>
      <c r="CH136" s="123"/>
      <c r="CI136" s="123"/>
      <c r="CJ136" s="123"/>
      <c r="CK136" s="123"/>
      <c r="CL136" s="123"/>
      <c r="CM136" s="123"/>
      <c r="CN136" s="123"/>
      <c r="CO136" s="123"/>
    </row>
    <row r="137" spans="1:93" ht="16.149999999999999" customHeight="1" x14ac:dyDescent="0.2">
      <c r="A137" s="327"/>
      <c r="B137" s="231" t="s">
        <v>117</v>
      </c>
      <c r="C137" s="30">
        <f t="shared" si="17"/>
        <v>0</v>
      </c>
      <c r="D137" s="12"/>
      <c r="E137" s="31"/>
      <c r="F137" s="31"/>
      <c r="G137" s="31"/>
      <c r="H137" s="31"/>
      <c r="I137" s="141"/>
      <c r="J137" s="36"/>
      <c r="K137" s="15"/>
      <c r="L137" s="24"/>
      <c r="M137" s="124"/>
      <c r="CG137" s="123"/>
      <c r="CH137" s="123"/>
      <c r="CI137" s="123"/>
      <c r="CJ137" s="123"/>
      <c r="CK137" s="123"/>
      <c r="CL137" s="123"/>
      <c r="CM137" s="123"/>
      <c r="CN137" s="123"/>
      <c r="CO137" s="123"/>
    </row>
    <row r="138" spans="1:93" ht="16.149999999999999" customHeight="1" x14ac:dyDescent="0.2">
      <c r="A138" s="327" t="s">
        <v>120</v>
      </c>
      <c r="B138" s="109" t="s">
        <v>114</v>
      </c>
      <c r="C138" s="234">
        <f t="shared" si="17"/>
        <v>0</v>
      </c>
      <c r="D138" s="1"/>
      <c r="E138" s="5"/>
      <c r="F138" s="5"/>
      <c r="G138" s="5"/>
      <c r="H138" s="5"/>
      <c r="I138" s="209"/>
      <c r="J138" s="47"/>
      <c r="K138" s="4"/>
      <c r="L138" s="26"/>
      <c r="M138" s="124"/>
      <c r="CG138" s="123"/>
      <c r="CH138" s="123"/>
      <c r="CI138" s="123"/>
      <c r="CJ138" s="123"/>
      <c r="CK138" s="123"/>
      <c r="CL138" s="123"/>
      <c r="CM138" s="123"/>
      <c r="CN138" s="123"/>
      <c r="CO138" s="123"/>
    </row>
    <row r="139" spans="1:93" ht="16.149999999999999" customHeight="1" x14ac:dyDescent="0.2">
      <c r="A139" s="327"/>
      <c r="B139" s="108" t="s">
        <v>115</v>
      </c>
      <c r="C139" s="129">
        <f t="shared" si="17"/>
        <v>0</v>
      </c>
      <c r="D139" s="82"/>
      <c r="E139" s="138"/>
      <c r="F139" s="138"/>
      <c r="G139" s="138"/>
      <c r="H139" s="138"/>
      <c r="I139" s="139"/>
      <c r="J139" s="100"/>
      <c r="K139" s="235"/>
      <c r="L139" s="183"/>
      <c r="M139" s="124"/>
      <c r="CG139" s="123"/>
      <c r="CH139" s="123"/>
      <c r="CI139" s="123"/>
      <c r="CJ139" s="123"/>
      <c r="CK139" s="123"/>
      <c r="CL139" s="123"/>
      <c r="CM139" s="123"/>
      <c r="CN139" s="123"/>
      <c r="CO139" s="123"/>
    </row>
    <row r="140" spans="1:93" ht="16.149999999999999" customHeight="1" x14ac:dyDescent="0.2">
      <c r="A140" s="327"/>
      <c r="B140" s="108" t="s">
        <v>116</v>
      </c>
      <c r="C140" s="130">
        <f t="shared" si="17"/>
        <v>0</v>
      </c>
      <c r="D140" s="7"/>
      <c r="E140" s="11"/>
      <c r="F140" s="11"/>
      <c r="G140" s="11"/>
      <c r="H140" s="11"/>
      <c r="I140" s="173"/>
      <c r="J140" s="35"/>
      <c r="K140" s="9"/>
      <c r="L140" s="22"/>
      <c r="M140" s="124"/>
      <c r="CG140" s="123"/>
      <c r="CH140" s="123"/>
      <c r="CI140" s="123"/>
      <c r="CJ140" s="123"/>
      <c r="CK140" s="123"/>
      <c r="CL140" s="123"/>
      <c r="CM140" s="123"/>
      <c r="CN140" s="123"/>
      <c r="CO140" s="123"/>
    </row>
    <row r="141" spans="1:93" ht="16.149999999999999" customHeight="1" x14ac:dyDescent="0.2">
      <c r="A141" s="327"/>
      <c r="B141" s="231" t="s">
        <v>117</v>
      </c>
      <c r="C141" s="30">
        <f t="shared" si="17"/>
        <v>0</v>
      </c>
      <c r="D141" s="12"/>
      <c r="E141" s="31"/>
      <c r="F141" s="31"/>
      <c r="G141" s="31"/>
      <c r="H141" s="31"/>
      <c r="I141" s="141"/>
      <c r="J141" s="36"/>
      <c r="K141" s="15"/>
      <c r="L141" s="24"/>
      <c r="M141" s="124"/>
      <c r="CG141" s="123"/>
      <c r="CH141" s="123"/>
      <c r="CI141" s="123"/>
      <c r="CJ141" s="123"/>
      <c r="CK141" s="123"/>
      <c r="CL141" s="123"/>
      <c r="CM141" s="123"/>
      <c r="CN141" s="123"/>
      <c r="CO141" s="123"/>
    </row>
    <row r="142" spans="1:93" ht="31.9" customHeight="1" x14ac:dyDescent="0.2">
      <c r="A142" s="225" t="s">
        <v>121</v>
      </c>
      <c r="B142" s="226"/>
      <c r="C142" s="226"/>
      <c r="D142" s="226"/>
      <c r="E142" s="226"/>
      <c r="F142" s="226"/>
      <c r="G142" s="226"/>
      <c r="H142" s="226"/>
      <c r="I142" s="226"/>
      <c r="J142" s="226"/>
      <c r="K142" s="226"/>
      <c r="L142" s="226"/>
      <c r="CG142" s="123"/>
      <c r="CH142" s="123"/>
      <c r="CI142" s="123"/>
      <c r="CJ142" s="123"/>
      <c r="CK142" s="123"/>
      <c r="CL142" s="123"/>
      <c r="CM142" s="123"/>
      <c r="CN142" s="123"/>
      <c r="CO142" s="123"/>
    </row>
    <row r="143" spans="1:93" ht="37.15" customHeight="1" x14ac:dyDescent="0.2">
      <c r="A143" s="83" t="s">
        <v>122</v>
      </c>
      <c r="B143" s="294" t="s">
        <v>123</v>
      </c>
      <c r="C143" s="37" t="s">
        <v>124</v>
      </c>
      <c r="D143" s="38" t="s">
        <v>125</v>
      </c>
      <c r="E143" s="38" t="s">
        <v>126</v>
      </c>
      <c r="F143" s="38" t="s">
        <v>127</v>
      </c>
      <c r="G143" s="38" t="s">
        <v>128</v>
      </c>
      <c r="H143" s="29" t="s">
        <v>129</v>
      </c>
      <c r="I143" s="237"/>
      <c r="J143" s="238"/>
      <c r="K143" s="238"/>
      <c r="L143" s="238"/>
      <c r="CG143" s="123"/>
      <c r="CH143" s="123"/>
      <c r="CI143" s="123"/>
      <c r="CJ143" s="123"/>
      <c r="CK143" s="123"/>
      <c r="CL143" s="123"/>
      <c r="CM143" s="123"/>
      <c r="CN143" s="123"/>
      <c r="CO143" s="123"/>
    </row>
    <row r="144" spans="1:93" ht="16.149999999999999" customHeight="1" x14ac:dyDescent="0.2">
      <c r="A144" s="109" t="s">
        <v>130</v>
      </c>
      <c r="B144" s="234">
        <f>SUM(C144:H144)</f>
        <v>0</v>
      </c>
      <c r="C144" s="1"/>
      <c r="D144" s="239"/>
      <c r="E144" s="239"/>
      <c r="F144" s="239"/>
      <c r="G144" s="239"/>
      <c r="H144" s="240"/>
      <c r="I144" s="241"/>
      <c r="J144" s="226"/>
      <c r="K144" s="120"/>
      <c r="L144" s="120"/>
      <c r="CG144" s="123"/>
      <c r="CH144" s="123"/>
      <c r="CI144" s="123"/>
      <c r="CJ144" s="123"/>
      <c r="CK144" s="123"/>
      <c r="CL144" s="123"/>
      <c r="CM144" s="123"/>
      <c r="CN144" s="123"/>
      <c r="CO144" s="123"/>
    </row>
    <row r="145" spans="1:93" ht="16.149999999999999" customHeight="1" x14ac:dyDescent="0.2">
      <c r="A145" s="108" t="s">
        <v>115</v>
      </c>
      <c r="B145" s="129">
        <f>SUM(C145:H145)</f>
        <v>0</v>
      </c>
      <c r="C145" s="82"/>
      <c r="D145" s="138"/>
      <c r="E145" s="138"/>
      <c r="F145" s="138"/>
      <c r="G145" s="138"/>
      <c r="H145" s="81"/>
      <c r="I145" s="241"/>
      <c r="J145" s="226"/>
      <c r="K145" s="120"/>
      <c r="L145" s="120"/>
      <c r="CG145" s="123"/>
      <c r="CH145" s="123"/>
      <c r="CI145" s="123"/>
      <c r="CJ145" s="123"/>
      <c r="CK145" s="123"/>
      <c r="CL145" s="123"/>
      <c r="CM145" s="123"/>
      <c r="CN145" s="123"/>
      <c r="CO145" s="123"/>
    </row>
    <row r="146" spans="1:93" ht="16.149999999999999" customHeight="1" x14ac:dyDescent="0.2">
      <c r="A146" s="108" t="s">
        <v>116</v>
      </c>
      <c r="B146" s="130">
        <f>SUM(C146:H146)</f>
        <v>0</v>
      </c>
      <c r="C146" s="7"/>
      <c r="D146" s="11"/>
      <c r="E146" s="11"/>
      <c r="F146" s="11"/>
      <c r="G146" s="11"/>
      <c r="H146" s="8"/>
      <c r="I146" s="241"/>
      <c r="J146" s="226"/>
      <c r="K146" s="120"/>
      <c r="L146" s="120"/>
      <c r="CG146" s="123"/>
      <c r="CH146" s="123"/>
      <c r="CI146" s="123"/>
      <c r="CJ146" s="123"/>
      <c r="CK146" s="123"/>
      <c r="CL146" s="123"/>
      <c r="CM146" s="123"/>
      <c r="CN146" s="123"/>
      <c r="CO146" s="123"/>
    </row>
    <row r="147" spans="1:93" ht="16.149999999999999" customHeight="1" x14ac:dyDescent="0.2">
      <c r="A147" s="231" t="s">
        <v>131</v>
      </c>
      <c r="B147" s="30">
        <f>SUM(C147:H147)</f>
        <v>0</v>
      </c>
      <c r="C147" s="12"/>
      <c r="D147" s="31"/>
      <c r="E147" s="31"/>
      <c r="F147" s="31"/>
      <c r="G147" s="31"/>
      <c r="H147" s="14"/>
      <c r="I147" s="241"/>
      <c r="J147" s="226"/>
      <c r="K147" s="120"/>
      <c r="L147" s="120"/>
      <c r="CG147" s="123"/>
      <c r="CH147" s="123"/>
      <c r="CI147" s="123"/>
      <c r="CJ147" s="123"/>
      <c r="CK147" s="123"/>
      <c r="CL147" s="123"/>
      <c r="CM147" s="123"/>
      <c r="CN147" s="123"/>
      <c r="CO147" s="123"/>
    </row>
    <row r="148" spans="1:93" ht="31.9" customHeight="1" x14ac:dyDescent="0.2">
      <c r="A148" s="225" t="s">
        <v>132</v>
      </c>
      <c r="B148" s="226"/>
      <c r="C148" s="226"/>
      <c r="D148" s="226"/>
      <c r="E148" s="226"/>
      <c r="F148" s="226"/>
      <c r="G148" s="226"/>
      <c r="H148" s="226"/>
      <c r="I148" s="226"/>
      <c r="J148" s="226"/>
      <c r="K148" s="226"/>
      <c r="L148" s="226"/>
      <c r="CG148" s="123"/>
      <c r="CH148" s="123"/>
      <c r="CI148" s="123"/>
      <c r="CJ148" s="123"/>
      <c r="CK148" s="123"/>
      <c r="CL148" s="123"/>
      <c r="CM148" s="123"/>
      <c r="CN148" s="123"/>
      <c r="CO148" s="123"/>
    </row>
    <row r="149" spans="1:93" ht="37.15" customHeight="1" x14ac:dyDescent="0.2">
      <c r="A149" s="83" t="s">
        <v>122</v>
      </c>
      <c r="B149" s="294" t="s">
        <v>89</v>
      </c>
      <c r="C149" s="37" t="s">
        <v>133</v>
      </c>
      <c r="D149" s="38" t="s">
        <v>134</v>
      </c>
      <c r="E149" s="38" t="s">
        <v>135</v>
      </c>
      <c r="F149" s="38" t="s">
        <v>136</v>
      </c>
      <c r="G149" s="38" t="s">
        <v>137</v>
      </c>
      <c r="H149" s="29" t="s">
        <v>138</v>
      </c>
      <c r="I149" s="237"/>
      <c r="J149" s="238"/>
      <c r="K149" s="238"/>
      <c r="L149" s="238"/>
      <c r="CG149" s="123"/>
      <c r="CH149" s="123"/>
      <c r="CI149" s="123"/>
      <c r="CJ149" s="123"/>
      <c r="CK149" s="123"/>
      <c r="CL149" s="123"/>
      <c r="CM149" s="123"/>
      <c r="CN149" s="123"/>
      <c r="CO149" s="123"/>
    </row>
    <row r="150" spans="1:93" ht="16.149999999999999" customHeight="1" x14ac:dyDescent="0.2">
      <c r="A150" s="109" t="s">
        <v>130</v>
      </c>
      <c r="B150" s="234">
        <f t="shared" ref="B150:B155" si="18">SUM(C150:H150)</f>
        <v>0</v>
      </c>
      <c r="C150" s="1"/>
      <c r="D150" s="239"/>
      <c r="E150" s="239"/>
      <c r="F150" s="239"/>
      <c r="G150" s="239"/>
      <c r="H150" s="240"/>
      <c r="I150" s="241"/>
      <c r="J150" s="226"/>
      <c r="K150" s="120"/>
      <c r="L150" s="120"/>
      <c r="CG150" s="123"/>
      <c r="CH150" s="123"/>
      <c r="CI150" s="123"/>
      <c r="CJ150" s="123"/>
      <c r="CK150" s="123"/>
      <c r="CL150" s="123"/>
      <c r="CM150" s="123"/>
      <c r="CN150" s="123"/>
      <c r="CO150" s="123"/>
    </row>
    <row r="151" spans="1:93" ht="16.149999999999999" customHeight="1" x14ac:dyDescent="0.2">
      <c r="A151" s="108" t="s">
        <v>115</v>
      </c>
      <c r="B151" s="130">
        <f t="shared" si="18"/>
        <v>0</v>
      </c>
      <c r="C151" s="7"/>
      <c r="D151" s="11"/>
      <c r="E151" s="11"/>
      <c r="F151" s="11"/>
      <c r="G151" s="11"/>
      <c r="H151" s="8"/>
      <c r="I151" s="241"/>
      <c r="J151" s="226"/>
      <c r="K151" s="120"/>
      <c r="L151" s="120"/>
      <c r="CG151" s="123"/>
      <c r="CH151" s="123"/>
      <c r="CI151" s="123"/>
      <c r="CJ151" s="123"/>
      <c r="CK151" s="123"/>
      <c r="CL151" s="123"/>
      <c r="CM151" s="123"/>
      <c r="CN151" s="123"/>
      <c r="CO151" s="123"/>
    </row>
    <row r="152" spans="1:93" ht="16.149999999999999" customHeight="1" x14ac:dyDescent="0.2">
      <c r="A152" s="108" t="s">
        <v>116</v>
      </c>
      <c r="B152" s="130">
        <f t="shared" si="18"/>
        <v>0</v>
      </c>
      <c r="C152" s="7"/>
      <c r="D152" s="11"/>
      <c r="E152" s="11"/>
      <c r="F152" s="11"/>
      <c r="G152" s="11"/>
      <c r="H152" s="8"/>
      <c r="I152" s="241"/>
      <c r="J152" s="226"/>
      <c r="K152" s="120"/>
      <c r="L152" s="120"/>
      <c r="CG152" s="123"/>
      <c r="CH152" s="123"/>
      <c r="CI152" s="123"/>
      <c r="CJ152" s="123"/>
      <c r="CK152" s="123"/>
      <c r="CL152" s="123"/>
      <c r="CM152" s="123"/>
      <c r="CN152" s="123"/>
      <c r="CO152" s="123"/>
    </row>
    <row r="153" spans="1:93" ht="16.149999999999999" customHeight="1" x14ac:dyDescent="0.2">
      <c r="A153" s="98" t="s">
        <v>139</v>
      </c>
      <c r="B153" s="130">
        <f t="shared" si="18"/>
        <v>0</v>
      </c>
      <c r="C153" s="7"/>
      <c r="D153" s="11"/>
      <c r="E153" s="11"/>
      <c r="F153" s="11"/>
      <c r="G153" s="11"/>
      <c r="H153" s="8"/>
      <c r="I153" s="241"/>
      <c r="J153" s="226"/>
      <c r="K153" s="120"/>
      <c r="L153" s="120"/>
      <c r="CG153" s="123"/>
      <c r="CH153" s="123"/>
      <c r="CI153" s="123"/>
      <c r="CJ153" s="123"/>
      <c r="CK153" s="123"/>
      <c r="CL153" s="123"/>
      <c r="CM153" s="123"/>
      <c r="CN153" s="123"/>
      <c r="CO153" s="123"/>
    </row>
    <row r="154" spans="1:93" ht="16.149999999999999" customHeight="1" x14ac:dyDescent="0.2">
      <c r="A154" s="242" t="s">
        <v>140</v>
      </c>
      <c r="B154" s="243">
        <f t="shared" si="18"/>
        <v>0</v>
      </c>
      <c r="C154" s="27"/>
      <c r="D154" s="44"/>
      <c r="E154" s="44"/>
      <c r="F154" s="44"/>
      <c r="G154" s="44"/>
      <c r="H154" s="137"/>
      <c r="I154" s="241"/>
      <c r="J154" s="226"/>
      <c r="K154" s="120"/>
      <c r="L154" s="120"/>
      <c r="CG154" s="123"/>
      <c r="CH154" s="123"/>
      <c r="CI154" s="123"/>
      <c r="CJ154" s="123"/>
      <c r="CK154" s="123"/>
      <c r="CL154" s="123"/>
      <c r="CM154" s="123"/>
      <c r="CN154" s="123"/>
      <c r="CO154" s="123"/>
    </row>
    <row r="155" spans="1:93" ht="16.149999999999999" customHeight="1" x14ac:dyDescent="0.2">
      <c r="A155" s="244" t="s">
        <v>8</v>
      </c>
      <c r="B155" s="30">
        <f t="shared" si="18"/>
        <v>0</v>
      </c>
      <c r="C155" s="12"/>
      <c r="D155" s="31"/>
      <c r="E155" s="31"/>
      <c r="F155" s="31"/>
      <c r="G155" s="31"/>
      <c r="H155" s="14"/>
      <c r="I155" s="241"/>
      <c r="J155" s="226"/>
      <c r="K155" s="120"/>
      <c r="L155" s="120"/>
      <c r="CG155" s="123"/>
      <c r="CH155" s="123"/>
      <c r="CI155" s="123"/>
      <c r="CJ155" s="123"/>
      <c r="CK155" s="123"/>
      <c r="CL155" s="123"/>
      <c r="CM155" s="123"/>
      <c r="CN155" s="123"/>
      <c r="CO155" s="123"/>
    </row>
    <row r="156" spans="1:93" x14ac:dyDescent="0.2">
      <c r="CG156" s="123"/>
      <c r="CH156" s="123"/>
      <c r="CI156" s="123"/>
      <c r="CJ156" s="123"/>
      <c r="CK156" s="123"/>
      <c r="CL156" s="123"/>
      <c r="CM156" s="123"/>
      <c r="CN156" s="123"/>
      <c r="CO156" s="123"/>
    </row>
    <row r="194" spans="1:104" ht="12.75" customHeight="1" x14ac:dyDescent="0.2"/>
    <row r="195" spans="1:104" s="142" customFormat="1" hidden="1" x14ac:dyDescent="0.2">
      <c r="A195" s="142">
        <f>SUM(C14:C95,C100:C111,C126:C141,B144:B147,B150:B155,C114:C121)</f>
        <v>639</v>
      </c>
      <c r="B195" s="142">
        <f>SUM(CG11:CO156)</f>
        <v>0</v>
      </c>
      <c r="BX195" s="143"/>
      <c r="BY195" s="143"/>
      <c r="BZ195" s="143"/>
      <c r="CA195" s="143"/>
      <c r="CB195" s="143"/>
      <c r="CC195" s="143"/>
      <c r="CD195" s="143"/>
      <c r="CE195" s="143"/>
      <c r="CF195" s="143"/>
      <c r="CG195" s="143"/>
      <c r="CH195" s="143"/>
      <c r="CI195" s="143"/>
      <c r="CJ195" s="143"/>
      <c r="CK195" s="143"/>
      <c r="CL195" s="143"/>
      <c r="CM195" s="143"/>
      <c r="CN195" s="143"/>
      <c r="CO195" s="143"/>
      <c r="CP195" s="143"/>
      <c r="CQ195" s="143"/>
      <c r="CR195" s="143"/>
      <c r="CS195" s="143"/>
      <c r="CT195" s="143"/>
      <c r="CU195" s="143"/>
      <c r="CV195" s="143"/>
      <c r="CW195" s="143"/>
      <c r="CX195" s="143"/>
      <c r="CY195" s="143"/>
      <c r="CZ195" s="143"/>
    </row>
  </sheetData>
  <mergeCells count="75">
    <mergeCell ref="Z12:AA12"/>
    <mergeCell ref="AB12:AC12"/>
    <mergeCell ref="AD12:AE12"/>
    <mergeCell ref="AF12:AG12"/>
    <mergeCell ref="A6:T6"/>
    <mergeCell ref="A8:B8"/>
    <mergeCell ref="A10:A13"/>
    <mergeCell ref="B10:B13"/>
    <mergeCell ref="C10:E12"/>
    <mergeCell ref="F10:AM11"/>
    <mergeCell ref="AH12:AI12"/>
    <mergeCell ref="P12:Q12"/>
    <mergeCell ref="R12:S12"/>
    <mergeCell ref="T12:U12"/>
    <mergeCell ref="V12:W12"/>
    <mergeCell ref="X12:Y12"/>
    <mergeCell ref="F12:G12"/>
    <mergeCell ref="H12:I12"/>
    <mergeCell ref="J12:K12"/>
    <mergeCell ref="L12:M12"/>
    <mergeCell ref="N12:O12"/>
    <mergeCell ref="F97:AM97"/>
    <mergeCell ref="AN97:AO98"/>
    <mergeCell ref="AP97:AP99"/>
    <mergeCell ref="AD98:AE98"/>
    <mergeCell ref="AF98:AG98"/>
    <mergeCell ref="AH98:AI98"/>
    <mergeCell ref="AJ98:AK98"/>
    <mergeCell ref="AL98:AM98"/>
    <mergeCell ref="AQ97:AQ99"/>
    <mergeCell ref="A100:A105"/>
    <mergeCell ref="A106:A111"/>
    <mergeCell ref="A113:A121"/>
    <mergeCell ref="F98:G98"/>
    <mergeCell ref="H98:I98"/>
    <mergeCell ref="J98:K98"/>
    <mergeCell ref="L98:M98"/>
    <mergeCell ref="N98:O98"/>
    <mergeCell ref="P98:Q98"/>
    <mergeCell ref="R98:S98"/>
    <mergeCell ref="T98:U98"/>
    <mergeCell ref="V98:W98"/>
    <mergeCell ref="X98:Y98"/>
    <mergeCell ref="Z98:AA98"/>
    <mergeCell ref="AB98:AC98"/>
    <mergeCell ref="AQ10:AQ13"/>
    <mergeCell ref="AR10:AR13"/>
    <mergeCell ref="AS10:AS13"/>
    <mergeCell ref="AJ12:AK12"/>
    <mergeCell ref="AL12:AM12"/>
    <mergeCell ref="AN10:AN13"/>
    <mergeCell ref="AO10:AP12"/>
    <mergeCell ref="A14:A24"/>
    <mergeCell ref="A25:A35"/>
    <mergeCell ref="A124:A125"/>
    <mergeCell ref="B124:B125"/>
    <mergeCell ref="C124:C125"/>
    <mergeCell ref="A97:A99"/>
    <mergeCell ref="A81:A87"/>
    <mergeCell ref="A88:A95"/>
    <mergeCell ref="A36:A46"/>
    <mergeCell ref="A47:A57"/>
    <mergeCell ref="A58:A64"/>
    <mergeCell ref="A65:A68"/>
    <mergeCell ref="A69:A75"/>
    <mergeCell ref="A76:A80"/>
    <mergeCell ref="B97:B99"/>
    <mergeCell ref="C97:E98"/>
    <mergeCell ref="A134:A137"/>
    <mergeCell ref="A138:A141"/>
    <mergeCell ref="D124:J124"/>
    <mergeCell ref="K124:K125"/>
    <mergeCell ref="L124:L125"/>
    <mergeCell ref="A126:A129"/>
    <mergeCell ref="A130:A133"/>
  </mergeCells>
  <dataValidations count="2">
    <dataValidation allowBlank="1" showInputMessage="1" showErrorMessage="1" errorTitle="ERROR" error="Por Favor ingrese solo Números." sqref="AR100:AR111 AT14:AT95 E114:E121" xr:uid="{4749C8B3-61CA-4828-8DAA-B0397C10968C}"/>
    <dataValidation type="whole" allowBlank="1" showInputMessage="1" showErrorMessage="1" errorTitle="Error de ingreso" error="Debe ingresar sólo números enteros positivos." sqref="C150:H155 F100:AQ111 C114:D121 D126:L141 C144:H147 F14:AS95" xr:uid="{EF3A3A77-DE32-4480-A4EA-43B4D1286B19}">
      <formula1>0</formula1>
      <formula2>1000000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CONSOLIDADO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A. Cisternas Ramírez</dc:creator>
  <cp:lastModifiedBy>Jose Albino   Munoz Mansilla</cp:lastModifiedBy>
  <dcterms:created xsi:type="dcterms:W3CDTF">2018-03-19T13:09:44Z</dcterms:created>
  <dcterms:modified xsi:type="dcterms:W3CDTF">2019-01-16T15:31:47Z</dcterms:modified>
</cp:coreProperties>
</file>